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780" windowWidth="19200" windowHeight="6825" tabRatio="819" firstSheet="6" activeTab="11"/>
  </bookViews>
  <sheets>
    <sheet name="封面" sheetId="38" r:id="rId1"/>
    <sheet name="测试风险分析" sheetId="36" r:id="rId2"/>
    <sheet name="测试用例类型" sheetId="37" r:id="rId3"/>
    <sheet name="开发需求" sheetId="40" r:id="rId4"/>
    <sheet name="测试覆盖场景" sheetId="39" r:id="rId5"/>
    <sheet name="VR WEB1.0测试设计阶段" sheetId="22" r:id="rId6"/>
    <sheet name="VR WEB1.0 第一轮测试阶段(1)" sheetId="43" r:id="rId7"/>
    <sheet name="VR WEB1.0 第一轮测试阶段 (2)" sheetId="48" r:id="rId8"/>
    <sheet name="VR WEB1.0第二轮测试阶段" sheetId="44" r:id="rId9"/>
    <sheet name="VR WEB1.0回归测试阶段" sheetId="45" r:id="rId10"/>
    <sheet name="VR WEB1.0验收测试阶段" sheetId="46" r:id="rId11"/>
    <sheet name="项目各阶段验收标准" sheetId="42" r:id="rId12"/>
    <sheet name="Sheet1" sheetId="47" r:id="rId13"/>
  </sheets>
  <externalReferences>
    <externalReference r:id="rId14"/>
  </externalReferences>
  <definedNames>
    <definedName name="_xlnm._FilterDatabase" localSheetId="1" hidden="1">测试风险分析!$A$2:$O$45</definedName>
    <definedName name="_xlnm._FilterDatabase" localSheetId="2" hidden="1">测试用例类型!$A$1:$L$5</definedName>
    <definedName name="originNo">[1]原始需求来源!$B$3:$B$36</definedName>
  </definedNames>
  <calcPr calcId="152511"/>
  <fileRecoveryPr repairLoad="1"/>
</workbook>
</file>

<file path=xl/calcChain.xml><?xml version="1.0" encoding="utf-8"?>
<calcChain xmlns="http://schemas.openxmlformats.org/spreadsheetml/2006/main">
  <c r="N29" i="38" l="1"/>
  <c r="W38" i="38" l="1"/>
  <c r="V38" i="38"/>
  <c r="U38" i="38"/>
  <c r="T38" i="38"/>
  <c r="S38" i="38"/>
  <c r="R38" i="38"/>
  <c r="Q38" i="38"/>
  <c r="P38" i="38"/>
  <c r="O38" i="38"/>
  <c r="N38" i="38"/>
  <c r="W37" i="38"/>
  <c r="V37" i="38"/>
  <c r="U37" i="38"/>
  <c r="T37" i="38"/>
  <c r="S37" i="38"/>
  <c r="R37" i="38"/>
  <c r="Q37" i="38"/>
  <c r="P37" i="38"/>
  <c r="O37" i="38"/>
  <c r="N37" i="38"/>
  <c r="W36" i="38"/>
  <c r="V36" i="38"/>
  <c r="U36" i="38"/>
  <c r="T36" i="38"/>
  <c r="S36" i="38"/>
  <c r="R36" i="38"/>
  <c r="Q36" i="38"/>
  <c r="P36" i="38"/>
  <c r="O36" i="38"/>
  <c r="N36" i="38"/>
  <c r="W35" i="38"/>
  <c r="V35" i="38"/>
  <c r="U35" i="38"/>
  <c r="T35" i="38"/>
  <c r="S35" i="38"/>
  <c r="R35" i="38"/>
  <c r="Q35" i="38"/>
  <c r="P35" i="38"/>
  <c r="O35" i="38"/>
  <c r="N35" i="38"/>
  <c r="W34" i="38"/>
  <c r="V34" i="38"/>
  <c r="U34" i="38"/>
  <c r="T34" i="38"/>
  <c r="S34" i="38"/>
  <c r="R34" i="38"/>
  <c r="Q34" i="38"/>
  <c r="P34" i="38"/>
  <c r="O34" i="38"/>
  <c r="N34" i="38"/>
  <c r="W33" i="38"/>
  <c r="V33" i="38"/>
  <c r="U33" i="38"/>
  <c r="T33" i="38"/>
  <c r="S33" i="38"/>
  <c r="R33" i="38"/>
  <c r="Q33" i="38"/>
  <c r="P33" i="38"/>
  <c r="O33" i="38"/>
  <c r="N33" i="38"/>
  <c r="W32" i="38"/>
  <c r="V32" i="38"/>
  <c r="U32" i="38"/>
  <c r="T32" i="38"/>
  <c r="S32" i="38"/>
  <c r="R32" i="38"/>
  <c r="Q32" i="38"/>
  <c r="P32" i="38"/>
  <c r="O32" i="38"/>
  <c r="N32" i="38"/>
  <c r="W31" i="38"/>
  <c r="V31" i="38"/>
  <c r="U31" i="38"/>
  <c r="T31" i="38"/>
  <c r="S31" i="38"/>
  <c r="R31" i="38"/>
  <c r="Q31" i="38"/>
  <c r="P31" i="38"/>
  <c r="O31" i="38"/>
  <c r="N31" i="38"/>
  <c r="W30" i="38"/>
  <c r="V30" i="38"/>
  <c r="U30" i="38"/>
  <c r="T30" i="38"/>
  <c r="S30" i="38"/>
  <c r="R30" i="38"/>
  <c r="Q30" i="38"/>
  <c r="P30" i="38"/>
  <c r="O30" i="38"/>
  <c r="N30" i="38"/>
  <c r="W29" i="38"/>
  <c r="V29" i="38"/>
  <c r="U29" i="38"/>
  <c r="T29" i="38"/>
  <c r="S29" i="38"/>
  <c r="R29" i="38"/>
  <c r="Q29" i="38"/>
  <c r="P29" i="38"/>
  <c r="O29" i="38"/>
  <c r="U20" i="38" l="1"/>
  <c r="S20" i="38"/>
  <c r="Q20" i="38"/>
  <c r="O20" i="38"/>
  <c r="U19" i="38"/>
  <c r="S19" i="38"/>
  <c r="Q19" i="38"/>
  <c r="O19" i="38"/>
  <c r="U18" i="38"/>
  <c r="S18" i="38"/>
  <c r="Q18" i="38"/>
  <c r="O18" i="38"/>
  <c r="U17" i="38"/>
  <c r="S17" i="38"/>
  <c r="Q17" i="38"/>
  <c r="O17" i="38"/>
  <c r="U16" i="38"/>
  <c r="S16" i="38"/>
  <c r="Q16" i="38"/>
  <c r="O16" i="38"/>
  <c r="U15" i="38"/>
  <c r="S15" i="38"/>
  <c r="Q15" i="38"/>
  <c r="O15" i="38"/>
  <c r="U14" i="38"/>
  <c r="S14" i="38"/>
  <c r="Q14" i="38"/>
  <c r="O14" i="38"/>
  <c r="U13" i="38"/>
  <c r="S13" i="38"/>
  <c r="Q13" i="38"/>
  <c r="O13" i="38"/>
  <c r="U12" i="38"/>
  <c r="S12" i="38"/>
  <c r="Q12" i="38"/>
  <c r="O12" i="38"/>
  <c r="U11" i="38"/>
  <c r="S11" i="38"/>
  <c r="Q11" i="38"/>
  <c r="O11" i="38"/>
  <c r="U10" i="38"/>
  <c r="S10" i="38"/>
  <c r="Q10" i="38"/>
  <c r="O10" i="38"/>
  <c r="U9" i="38"/>
  <c r="S9" i="38"/>
  <c r="Q9" i="38"/>
  <c r="O9" i="38"/>
  <c r="U8" i="38"/>
  <c r="S8" i="38"/>
  <c r="Q8" i="38"/>
  <c r="O8" i="38"/>
  <c r="U7" i="38" l="1"/>
  <c r="S7" i="38"/>
  <c r="Q7" i="38"/>
  <c r="O7" i="38"/>
  <c r="O45" i="36"/>
  <c r="O44" i="36"/>
  <c r="O43" i="36"/>
  <c r="O42" i="36"/>
  <c r="O41" i="36"/>
  <c r="O40" i="36"/>
  <c r="O39" i="36"/>
  <c r="O38" i="36"/>
  <c r="O37" i="36"/>
  <c r="O36" i="36"/>
  <c r="O35" i="36"/>
  <c r="O34" i="36"/>
  <c r="O33" i="36"/>
  <c r="O32" i="36"/>
  <c r="O31" i="36"/>
  <c r="O30" i="36"/>
  <c r="O29" i="36"/>
  <c r="O28" i="36"/>
  <c r="O27" i="36"/>
  <c r="O26" i="36"/>
  <c r="O25" i="36"/>
  <c r="O24" i="36"/>
  <c r="O23" i="36"/>
</calcChain>
</file>

<file path=xl/comments1.xml><?xml version="1.0" encoding="utf-8"?>
<comments xmlns="http://schemas.openxmlformats.org/spreadsheetml/2006/main">
  <authors>
    <author>作者</author>
  </authors>
  <commentList>
    <comment ref="B3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需求删除</t>
        </r>
      </text>
    </comment>
  </commentList>
</comments>
</file>

<file path=xl/sharedStrings.xml><?xml version="1.0" encoding="utf-8"?>
<sst xmlns="http://schemas.openxmlformats.org/spreadsheetml/2006/main" count="938" uniqueCount="482">
  <si>
    <t>版本号</t>
  </si>
  <si>
    <t>审核人</t>
  </si>
  <si>
    <t>批准人</t>
  </si>
  <si>
    <t>修改记录</t>
  </si>
  <si>
    <t>序号</t>
  </si>
  <si>
    <t>时间</t>
  </si>
  <si>
    <t>修改内容</t>
  </si>
  <si>
    <t>修改人</t>
  </si>
  <si>
    <t>责任人</t>
    <phoneticPr fontId="1" type="noConversion"/>
  </si>
  <si>
    <t>开始日期</t>
    <phoneticPr fontId="1" type="noConversion"/>
  </si>
  <si>
    <t>结束日期</t>
    <phoneticPr fontId="1" type="noConversion"/>
  </si>
  <si>
    <t>一、开发-测试任务时间表</t>
    <phoneticPr fontId="1" type="noConversion"/>
  </si>
  <si>
    <t>二、输入文档</t>
    <phoneticPr fontId="1" type="noConversion"/>
  </si>
  <si>
    <t>三、输出文档</t>
    <phoneticPr fontId="1" type="noConversion"/>
  </si>
  <si>
    <t>三、测试任务执行计划表</t>
    <phoneticPr fontId="1" type="noConversion"/>
  </si>
  <si>
    <t>任务/用例名称</t>
    <phoneticPr fontId="1" type="noConversion"/>
  </si>
  <si>
    <t>四、测试总结</t>
    <phoneticPr fontId="1" type="noConversion"/>
  </si>
  <si>
    <t>二、测试风险分析</t>
    <phoneticPr fontId="1" type="noConversion"/>
  </si>
  <si>
    <t>三、测试策略</t>
    <phoneticPr fontId="1" type="noConversion"/>
  </si>
  <si>
    <r>
      <t xml:space="preserve">                02月28日                            03月 07 日                                     03月 20日                                   03月26日                         2014年3月28日
                完成用例设计与评审              完成迭代测试阶段测试执行</t>
    </r>
    <r>
      <rPr>
        <b/>
        <sz val="9"/>
        <rFont val="微软雅黑"/>
        <family val="2"/>
        <charset val="134"/>
      </rPr>
      <t xml:space="preserve"> </t>
    </r>
    <r>
      <rPr>
        <sz val="9"/>
        <rFont val="微软雅黑"/>
        <family val="2"/>
        <charset val="134"/>
      </rPr>
      <t xml:space="preserve">               完成系统测试阶段测试执行             完成回归测试执行              产品发布
</t>
    </r>
    <phoneticPr fontId="10" type="noConversion"/>
  </si>
  <si>
    <t>备注</t>
    <phoneticPr fontId="1" type="noConversion"/>
  </si>
  <si>
    <t>N/A</t>
    <phoneticPr fontId="1" type="noConversion"/>
  </si>
  <si>
    <t>迭代阶段</t>
    <phoneticPr fontId="49" type="noConversion"/>
  </si>
  <si>
    <t>开发主工程师</t>
    <phoneticPr fontId="50" type="noConversion"/>
  </si>
  <si>
    <t>需求描述</t>
    <phoneticPr fontId="50" type="noConversion"/>
  </si>
  <si>
    <t>发生频率</t>
    <phoneticPr fontId="50" type="noConversion"/>
  </si>
  <si>
    <t>严重程度</t>
    <phoneticPr fontId="50" type="noConversion"/>
  </si>
  <si>
    <t>复杂度</t>
    <phoneticPr fontId="50" type="noConversion"/>
  </si>
  <si>
    <t>测试用例集名称</t>
    <phoneticPr fontId="50" type="noConversion"/>
  </si>
  <si>
    <t>用例覆盖数</t>
    <phoneticPr fontId="50" type="noConversion"/>
  </si>
  <si>
    <t>需求RPN分值</t>
    <phoneticPr fontId="50" type="noConversion"/>
  </si>
  <si>
    <t>所属模块</t>
    <phoneticPr fontId="50" type="noConversion"/>
  </si>
  <si>
    <t>原始需求ID</t>
    <phoneticPr fontId="50" type="noConversion"/>
  </si>
  <si>
    <t>ID</t>
    <phoneticPr fontId="50" type="noConversion"/>
  </si>
  <si>
    <t>需求类型</t>
    <phoneticPr fontId="49" type="noConversion"/>
  </si>
  <si>
    <t>需求名称</t>
    <phoneticPr fontId="50" type="noConversion"/>
  </si>
  <si>
    <t>需求优先级</t>
    <phoneticPr fontId="50" type="noConversion"/>
  </si>
  <si>
    <t>等价类ID</t>
    <phoneticPr fontId="5" type="noConversion"/>
  </si>
  <si>
    <t>等价类条件描述</t>
    <phoneticPr fontId="49" type="noConversion"/>
  </si>
  <si>
    <t>测试用例名称</t>
    <phoneticPr fontId="5" type="noConversion"/>
  </si>
  <si>
    <t>测试数据</t>
    <phoneticPr fontId="49" type="noConversion"/>
  </si>
  <si>
    <t>输出结果</t>
    <phoneticPr fontId="49" type="noConversion"/>
  </si>
  <si>
    <t>测试等级</t>
    <phoneticPr fontId="5" type="noConversion"/>
  </si>
  <si>
    <t>测试类型</t>
    <phoneticPr fontId="5" type="noConversion"/>
  </si>
  <si>
    <t>测试类型</t>
    <phoneticPr fontId="5" type="noConversion"/>
  </si>
  <si>
    <t>B/S</t>
    <phoneticPr fontId="5" type="noConversion"/>
  </si>
  <si>
    <t>windows7</t>
    <phoneticPr fontId="5" type="noConversion"/>
  </si>
  <si>
    <t>windows server 2008</t>
    <phoneticPr fontId="5" type="noConversion"/>
  </si>
  <si>
    <t>windows xp</t>
    <phoneticPr fontId="5" type="noConversion"/>
  </si>
  <si>
    <t>基本功能</t>
  </si>
  <si>
    <t>稳定性测试</t>
  </si>
  <si>
    <t>UI检查</t>
  </si>
  <si>
    <t>大数据量测试</t>
  </si>
  <si>
    <t>覆盖率目标</t>
    <phoneticPr fontId="5" type="noConversion"/>
  </si>
  <si>
    <t>用例覆盖率</t>
    <phoneticPr fontId="5" type="noConversion"/>
  </si>
  <si>
    <t>测试用例类型统计</t>
    <phoneticPr fontId="5" type="noConversion"/>
  </si>
  <si>
    <t>全部测试项</t>
    <phoneticPr fontId="5" type="noConversion"/>
  </si>
  <si>
    <t>级别3</t>
    <phoneticPr fontId="5" type="noConversion"/>
  </si>
  <si>
    <r>
      <t>级别</t>
    </r>
    <r>
      <rPr>
        <b/>
        <sz val="9"/>
        <rFont val="Arial"/>
        <family val="2"/>
      </rPr>
      <t>2</t>
    </r>
    <phoneticPr fontId="5" type="noConversion"/>
  </si>
  <si>
    <t>级别1</t>
    <phoneticPr fontId="5" type="noConversion"/>
  </si>
  <si>
    <t>功能入口</t>
  </si>
  <si>
    <t>异常测试</t>
  </si>
  <si>
    <t>性能测试</t>
  </si>
  <si>
    <t>生效日期</t>
    <phoneticPr fontId="5" type="noConversion"/>
  </si>
  <si>
    <t>负载测试</t>
  </si>
  <si>
    <t>级别3</t>
    <phoneticPr fontId="5" type="noConversion"/>
  </si>
  <si>
    <r>
      <t>级别</t>
    </r>
    <r>
      <rPr>
        <b/>
        <sz val="9"/>
        <rFont val="Arial"/>
        <family val="2"/>
      </rPr>
      <t>2</t>
    </r>
    <phoneticPr fontId="5" type="noConversion"/>
  </si>
  <si>
    <t>级别1</t>
    <phoneticPr fontId="5" type="noConversion"/>
  </si>
  <si>
    <t>V1.0</t>
    <phoneticPr fontId="5" type="noConversion"/>
  </si>
  <si>
    <t>维护测试</t>
  </si>
  <si>
    <t>安全性测试</t>
  </si>
  <si>
    <t>升级测试</t>
  </si>
  <si>
    <t>数据检查</t>
  </si>
  <si>
    <t>日志检查</t>
  </si>
  <si>
    <t>修改原因</t>
    <phoneticPr fontId="5" type="noConversion"/>
  </si>
  <si>
    <t>修订模版</t>
    <phoneticPr fontId="49" type="noConversion"/>
  </si>
  <si>
    <t>张亮</t>
    <phoneticPr fontId="49" type="noConversion"/>
  </si>
  <si>
    <t>初稿</t>
    <phoneticPr fontId="49" type="noConversion"/>
  </si>
  <si>
    <t xml:space="preserve">               使用范围：研发中心内部使用</t>
    <phoneticPr fontId="5" type="noConversion"/>
  </si>
  <si>
    <t>风险分析热图显示</t>
    <phoneticPr fontId="49" type="noConversion"/>
  </si>
  <si>
    <t>功能</t>
    <phoneticPr fontId="49" type="noConversion"/>
  </si>
  <si>
    <t>效率</t>
    <phoneticPr fontId="49" type="noConversion"/>
  </si>
  <si>
    <t>容量</t>
    <phoneticPr fontId="49" type="noConversion"/>
  </si>
  <si>
    <t>可靠性</t>
    <phoneticPr fontId="49" type="noConversion"/>
  </si>
  <si>
    <t>易用性</t>
    <phoneticPr fontId="49" type="noConversion"/>
  </si>
  <si>
    <t>维护性</t>
    <phoneticPr fontId="49" type="noConversion"/>
  </si>
  <si>
    <t>安全性</t>
    <phoneticPr fontId="49" type="noConversion"/>
  </si>
  <si>
    <t>兼容性</t>
    <phoneticPr fontId="49" type="noConversion"/>
  </si>
  <si>
    <t>可移植性</t>
    <phoneticPr fontId="49" type="noConversion"/>
  </si>
  <si>
    <t>其他</t>
    <phoneticPr fontId="49" type="noConversion"/>
  </si>
  <si>
    <t>资产管理</t>
    <phoneticPr fontId="49" type="noConversion"/>
  </si>
  <si>
    <t xml:space="preserve">
</t>
    <phoneticPr fontId="5" type="noConversion"/>
  </si>
  <si>
    <t>配置管理</t>
    <phoneticPr fontId="49" type="noConversion"/>
  </si>
  <si>
    <t>告警管理</t>
    <phoneticPr fontId="49" type="noConversion"/>
  </si>
  <si>
    <t>拓扑管理</t>
    <phoneticPr fontId="49" type="noConversion"/>
  </si>
  <si>
    <t>性能管理</t>
    <phoneticPr fontId="49" type="noConversion"/>
  </si>
  <si>
    <t>报表管理</t>
    <phoneticPr fontId="49" type="noConversion"/>
  </si>
  <si>
    <t>首页显示</t>
    <phoneticPr fontId="49" type="noConversion"/>
  </si>
  <si>
    <t>系统平台</t>
    <phoneticPr fontId="49" type="noConversion"/>
  </si>
  <si>
    <t>系统管理</t>
    <phoneticPr fontId="49" type="noConversion"/>
  </si>
  <si>
    <t>数据维护</t>
    <phoneticPr fontId="49" type="noConversion"/>
  </si>
  <si>
    <t>张亮</t>
    <phoneticPr fontId="49" type="noConversion"/>
  </si>
  <si>
    <t>四、场景覆盖策略</t>
    <phoneticPr fontId="1" type="noConversion"/>
  </si>
  <si>
    <t>测试场景覆盖策略</t>
    <phoneticPr fontId="10" type="noConversion"/>
  </si>
  <si>
    <t>功能规格</t>
    <phoneticPr fontId="5" type="noConversion"/>
  </si>
  <si>
    <t>负责人/实施计划</t>
    <phoneticPr fontId="5" type="noConversion"/>
  </si>
  <si>
    <t>所属项目</t>
    <phoneticPr fontId="5" type="noConversion"/>
  </si>
  <si>
    <t>需求规格</t>
    <phoneticPr fontId="5" type="noConversion"/>
  </si>
  <si>
    <t>开发负责人</t>
    <phoneticPr fontId="5" type="noConversion"/>
  </si>
  <si>
    <t>开发完成时间</t>
    <phoneticPr fontId="5" type="noConversion"/>
  </si>
  <si>
    <t>备注</t>
    <phoneticPr fontId="5" type="noConversion"/>
  </si>
  <si>
    <t>需求编号</t>
    <phoneticPr fontId="1" type="noConversion"/>
  </si>
  <si>
    <t>srs-02</t>
    <phoneticPr fontId="1" type="noConversion"/>
  </si>
  <si>
    <t>需求编号</t>
    <phoneticPr fontId="1" type="noConversion"/>
  </si>
  <si>
    <t>srs-01</t>
    <phoneticPr fontId="1" type="noConversion"/>
  </si>
  <si>
    <t>场景名称</t>
    <phoneticPr fontId="1" type="noConversion"/>
  </si>
  <si>
    <t>质量特性需求</t>
    <phoneticPr fontId="1" type="noConversion"/>
  </si>
  <si>
    <t>测试方法</t>
    <phoneticPr fontId="1" type="noConversion"/>
  </si>
  <si>
    <t>功能性（准确性、适合性、互操作）、可靠性（容错性、可靠依从）、易用性（易操作、吸引性、易理解）、效率（时间特性）</t>
    <phoneticPr fontId="1" type="noConversion"/>
  </si>
  <si>
    <t>功能性（准确性）、可靠性（可靠依从）、易用性（易操作、易理解）、效率（时间特性）</t>
    <phoneticPr fontId="1" type="noConversion"/>
  </si>
  <si>
    <t>srs-03</t>
    <phoneticPr fontId="1" type="noConversion"/>
  </si>
  <si>
    <t>功能测试、易用性测试、压力测试、性能测试</t>
    <phoneticPr fontId="1" type="noConversion"/>
  </si>
  <si>
    <t>srs-04</t>
    <phoneticPr fontId="1" type="noConversion"/>
  </si>
  <si>
    <t>功能性（准确性）、可靠性（可靠依从）、效率（时间特性）</t>
    <phoneticPr fontId="1" type="noConversion"/>
  </si>
  <si>
    <t>功能测试、压力测试、性能测试</t>
    <phoneticPr fontId="1" type="noConversion"/>
  </si>
  <si>
    <t>srs-05</t>
    <phoneticPr fontId="1" type="noConversion"/>
  </si>
  <si>
    <t>功能性（准确性、适合性、互操作）、可靠性（容错性、可靠依从）、易用性（易操作、吸引性、易理解）、效率（时间特性）、可维护性（易分析）</t>
    <phoneticPr fontId="1" type="noConversion"/>
  </si>
  <si>
    <t>功能测试、易用性测试</t>
    <phoneticPr fontId="1" type="noConversion"/>
  </si>
  <si>
    <t>srs-06</t>
    <phoneticPr fontId="1" type="noConversion"/>
  </si>
  <si>
    <t>3.1.2B1_NX_α初稿</t>
    <phoneticPr fontId="49" type="noConversion"/>
  </si>
  <si>
    <t>功能测试、易用性测试、压力测试、异常测试、性能测试</t>
    <phoneticPr fontId="1" type="noConversion"/>
  </si>
  <si>
    <t>可靠性（可靠依从）、效率（时间特性）</t>
    <phoneticPr fontId="1" type="noConversion"/>
  </si>
  <si>
    <t>压力测试、性能测试</t>
    <phoneticPr fontId="1" type="noConversion"/>
  </si>
  <si>
    <t>易用性测试</t>
    <phoneticPr fontId="1" type="noConversion"/>
  </si>
  <si>
    <r>
      <rPr>
        <b/>
        <sz val="9"/>
        <rFont val="微软雅黑"/>
        <family val="2"/>
        <charset val="134"/>
      </rPr>
      <t>bug发现情况：</t>
    </r>
    <r>
      <rPr>
        <sz val="9"/>
        <rFont val="微软雅黑"/>
        <family val="2"/>
        <charset val="134"/>
      </rPr>
      <t xml:space="preserve">
1. 用例内bug发现  个
2. 用例外bug发现  个
3. Blocker 个，major  个，normal  个，minor  个，enhancement 个
4. 重新打开bug0个
5. 修改引入bug8个
6.验证bug 个
</t>
    </r>
    <r>
      <rPr>
        <b/>
        <sz val="9"/>
        <rFont val="微软雅黑"/>
        <family val="2"/>
        <charset val="134"/>
      </rPr>
      <t>风险点：</t>
    </r>
    <r>
      <rPr>
        <sz val="9"/>
        <rFont val="微软雅黑"/>
        <family val="2"/>
        <charset val="134"/>
      </rPr>
      <t xml:space="preserve">
</t>
    </r>
    <phoneticPr fontId="1" type="noConversion"/>
  </si>
  <si>
    <t>易用性（易操作、吸引性、易理解）、可维护性（易分析）</t>
    <phoneticPr fontId="1" type="noConversion"/>
  </si>
  <si>
    <t>3.1.2B1_NX_α测试风险和策略</t>
    <phoneticPr fontId="49" type="noConversion"/>
  </si>
  <si>
    <t>更新内容</t>
    <phoneticPr fontId="49" type="noConversion"/>
  </si>
  <si>
    <t>测试阶段</t>
    <phoneticPr fontId="1" type="noConversion"/>
  </si>
  <si>
    <t>覆盖深度</t>
    <phoneticPr fontId="1" type="noConversion"/>
  </si>
  <si>
    <t>覆盖广度</t>
    <phoneticPr fontId="1" type="noConversion"/>
  </si>
  <si>
    <t>测试重点</t>
    <phoneticPr fontId="1" type="noConversion"/>
  </si>
  <si>
    <t>兼容性覆盖</t>
    <phoneticPr fontId="1" type="noConversion"/>
  </si>
  <si>
    <t>测试用例设计</t>
    <phoneticPr fontId="47" type="noConversion"/>
  </si>
  <si>
    <t>IDEALENS 支付管理后台测试用例</t>
    <phoneticPr fontId="1" type="noConversion"/>
  </si>
  <si>
    <t>Apple APP store竞品分析</t>
    <phoneticPr fontId="1" type="noConversion"/>
  </si>
  <si>
    <t>Android APP store竞品分析</t>
    <phoneticPr fontId="1" type="noConversion"/>
  </si>
  <si>
    <t>竞品分析</t>
    <phoneticPr fontId="1" type="noConversion"/>
  </si>
  <si>
    <t>小米开发者中心竞品分析</t>
    <phoneticPr fontId="1" type="noConversion"/>
  </si>
  <si>
    <t>APPle开发者中心竞品分析</t>
    <phoneticPr fontId="1" type="noConversion"/>
  </si>
  <si>
    <t>令狐绍君</t>
    <phoneticPr fontId="1" type="noConversion"/>
  </si>
  <si>
    <t>田花</t>
    <phoneticPr fontId="1" type="noConversion"/>
  </si>
  <si>
    <t>单/多,正/异常,重复，破坏</t>
    <phoneticPr fontId="1" type="noConversion"/>
  </si>
  <si>
    <t>功能/易用性/容错/异常/可维护</t>
    <phoneticPr fontId="1" type="noConversion"/>
  </si>
  <si>
    <t>场景/体验/流程/异常</t>
    <phoneticPr fontId="1" type="noConversion"/>
  </si>
  <si>
    <t>账户权限、账户管理、记录</t>
    <phoneticPr fontId="1" type="noConversion"/>
  </si>
  <si>
    <t>证书管理</t>
    <phoneticPr fontId="1" type="noConversion"/>
  </si>
  <si>
    <t>付款、流水、订单、退款</t>
    <phoneticPr fontId="1" type="noConversion"/>
  </si>
  <si>
    <t>正常使用场景、失败场景</t>
    <phoneticPr fontId="1" type="noConversion"/>
  </si>
  <si>
    <t>Chrom、Firefox、IE10</t>
    <phoneticPr fontId="1" type="noConversion"/>
  </si>
  <si>
    <t>Chrom</t>
    <phoneticPr fontId="1" type="noConversion"/>
  </si>
  <si>
    <t>证书申请、开发者信息页面、SDK权限控制</t>
    <phoneticPr fontId="1" type="noConversion"/>
  </si>
  <si>
    <t>N/A</t>
    <phoneticPr fontId="1" type="noConversion"/>
  </si>
  <si>
    <t>功能/易用性/容错/异常/可维护/安全</t>
    <phoneticPr fontId="1" type="noConversion"/>
  </si>
  <si>
    <t>拆分、修改用例、用例设计规范、用例补充、新增用例</t>
    <phoneticPr fontId="1" type="noConversion"/>
  </si>
  <si>
    <t>新增用例</t>
    <phoneticPr fontId="1" type="noConversion"/>
  </si>
  <si>
    <t>一、项目里程碑计划</t>
    <phoneticPr fontId="1" type="noConversion"/>
  </si>
  <si>
    <r>
      <t xml:space="preserve">                     6月24日                                         6月？日                                         7月28日                                   
                     测试设计完成              </t>
    </r>
    <r>
      <rPr>
        <b/>
        <sz val="9"/>
        <rFont val="微软雅黑"/>
        <family val="2"/>
        <charset val="134"/>
      </rPr>
      <t xml:space="preserve">  </t>
    </r>
    <r>
      <rPr>
        <sz val="9"/>
        <rFont val="微软雅黑"/>
        <family val="2"/>
        <charset val="134"/>
      </rPr>
      <t xml:space="preserve">                  版本提测           </t>
    </r>
    <r>
      <rPr>
        <b/>
        <sz val="9"/>
        <rFont val="微软雅黑"/>
        <family val="2"/>
        <charset val="134"/>
      </rPr>
      <t xml:space="preserve">  </t>
    </r>
    <r>
      <rPr>
        <sz val="9"/>
        <rFont val="微软雅黑"/>
        <family val="2"/>
        <charset val="134"/>
      </rPr>
      <t xml:space="preserve">                           第一轮测试结束（?）
</t>
    </r>
    <phoneticPr fontId="10" type="noConversion"/>
  </si>
  <si>
    <t>VR WEB 1.1 第一轮测试阶段</t>
    <phoneticPr fontId="10" type="noConversion"/>
  </si>
  <si>
    <t>第一轮冒烟测试</t>
    <phoneticPr fontId="1" type="noConversion"/>
  </si>
  <si>
    <t>第一轮功能测试</t>
    <phoneticPr fontId="1" type="noConversion"/>
  </si>
  <si>
    <t>已完成</t>
    <phoneticPr fontId="1" type="noConversion"/>
  </si>
  <si>
    <t>令狐绍君 0%</t>
    <phoneticPr fontId="1" type="noConversion"/>
  </si>
  <si>
    <t>购买下载流程、应用审核流程、应用版本控制、应用上下架流程、统计</t>
    <phoneticPr fontId="1" type="noConversion"/>
  </si>
  <si>
    <t>官网需求新增</t>
    <phoneticPr fontId="1" type="noConversion"/>
  </si>
  <si>
    <t>田花</t>
    <phoneticPr fontId="1" type="noConversion"/>
  </si>
  <si>
    <t>新增用例</t>
    <phoneticPr fontId="1" type="noConversion"/>
  </si>
  <si>
    <t>拆分、修改用例、用例设计规范、用例补充、新增用例、确认需求覆盖度</t>
    <phoneticPr fontId="1" type="noConversion"/>
  </si>
  <si>
    <t>需求变更</t>
    <phoneticPr fontId="1" type="noConversion"/>
  </si>
  <si>
    <t>新功能+屏蔽支付功能和收费</t>
    <phoneticPr fontId="1" type="noConversion"/>
  </si>
  <si>
    <t>多语言切换专题测试用例</t>
    <phoneticPr fontId="1" type="noConversion"/>
  </si>
  <si>
    <t>Chrom、Firefox、IE10</t>
    <phoneticPr fontId="1" type="noConversion"/>
  </si>
  <si>
    <t>令狐绍君</t>
    <phoneticPr fontId="1" type="noConversion"/>
  </si>
  <si>
    <r>
      <t>用户注册、密码重置、我的账户、我的订单、</t>
    </r>
    <r>
      <rPr>
        <sz val="9"/>
        <color rgb="FFFF0000"/>
        <rFont val="微软雅黑"/>
        <family val="2"/>
        <charset val="134"/>
      </rPr>
      <t>支付管理</t>
    </r>
    <phoneticPr fontId="1" type="noConversion"/>
  </si>
  <si>
    <t>性能测试用例维护</t>
    <phoneticPr fontId="1" type="noConversion"/>
  </si>
  <si>
    <t>单个接口性能及多接口综合场景</t>
    <phoneticPr fontId="1" type="noConversion"/>
  </si>
  <si>
    <t>上线主要页面及用户常用操作的性能测试和压力测试</t>
    <phoneticPr fontId="1" type="noConversion"/>
  </si>
  <si>
    <t>响应性能测试、负载测试、压力恢复测试</t>
    <phoneticPr fontId="1" type="noConversion"/>
  </si>
  <si>
    <t>N/A</t>
  </si>
  <si>
    <t>N/A</t>
    <phoneticPr fontId="1" type="noConversion"/>
  </si>
  <si>
    <t>根据性能测试目标修改用例，新增压力和负载测试综合场景</t>
    <phoneticPr fontId="1" type="noConversion"/>
  </si>
  <si>
    <t>Bug回归</t>
    <phoneticPr fontId="1" type="noConversion"/>
  </si>
  <si>
    <t>第一轮冒烟用例执行</t>
    <phoneticPr fontId="1" type="noConversion"/>
  </si>
  <si>
    <t>Bug必现步骤验证、受影响功能探索</t>
    <phoneticPr fontId="1" type="noConversion"/>
  </si>
  <si>
    <t>所有冒烟用例执行</t>
    <phoneticPr fontId="1" type="noConversion"/>
  </si>
  <si>
    <t>基本功能/流程类</t>
    <phoneticPr fontId="1" type="noConversion"/>
  </si>
  <si>
    <t>令狐绍君、田花</t>
    <phoneticPr fontId="1" type="noConversion"/>
  </si>
  <si>
    <t>IDEALENS 账户体系测试用例</t>
    <phoneticPr fontId="1" type="noConversion"/>
  </si>
  <si>
    <t>IDEALENS 账户体系测试用例</t>
    <phoneticPr fontId="1" type="noConversion"/>
  </si>
  <si>
    <t>IDEALENS 账户管理后台测试用例</t>
    <phoneticPr fontId="1" type="noConversion"/>
  </si>
  <si>
    <t>IDEALENS 应用商店测试用例</t>
    <phoneticPr fontId="1" type="noConversion"/>
  </si>
  <si>
    <t>IDEALENS 开发者管理后台测试用例</t>
    <phoneticPr fontId="1" type="noConversion"/>
  </si>
  <si>
    <t>IDEALENS 开发者中心测试用例</t>
    <phoneticPr fontId="1" type="noConversion"/>
  </si>
  <si>
    <t>IDEALENS 用户场景测试用例</t>
    <phoneticPr fontId="1" type="noConversion"/>
  </si>
  <si>
    <t>第二轮功能测试</t>
    <phoneticPr fontId="1" type="noConversion"/>
  </si>
  <si>
    <t>性能测试环境一致性排查</t>
    <phoneticPr fontId="1" type="noConversion"/>
  </si>
  <si>
    <t>第一轮功能测试报告</t>
    <phoneticPr fontId="1" type="noConversion"/>
  </si>
  <si>
    <t>第二轮性能测试报告</t>
    <phoneticPr fontId="1" type="noConversion"/>
  </si>
  <si>
    <t>性能测试第一轮Bug回归</t>
    <phoneticPr fontId="1" type="noConversion"/>
  </si>
  <si>
    <t>第一轮功能测试Bug回归</t>
    <phoneticPr fontId="1" type="noConversion"/>
  </si>
  <si>
    <t>第一轮失败用例执行</t>
    <phoneticPr fontId="1" type="noConversion"/>
  </si>
  <si>
    <t>IDEALENS 账户体系测试用例（兼容性）</t>
    <phoneticPr fontId="1" type="noConversion"/>
  </si>
  <si>
    <t>IDEALENS 应用商店测试用例（兼容性）</t>
    <phoneticPr fontId="1" type="noConversion"/>
  </si>
  <si>
    <t>IDEALENS 开发者中心测试用例（兼容性）</t>
    <phoneticPr fontId="1" type="noConversion"/>
  </si>
  <si>
    <t>多语言切换专题测试用例（兼容性）</t>
    <phoneticPr fontId="1" type="noConversion"/>
  </si>
  <si>
    <t>第三轮性能测试</t>
    <phoneticPr fontId="1" type="noConversion"/>
  </si>
  <si>
    <t>第二轮功能测试报告</t>
    <phoneticPr fontId="1" type="noConversion"/>
  </si>
  <si>
    <t>第二轮性能测试Bug回归</t>
    <phoneticPr fontId="1" type="noConversion"/>
  </si>
  <si>
    <t>第三轮性能测试执行</t>
    <phoneticPr fontId="1" type="noConversion"/>
  </si>
  <si>
    <t>第二轮性能测试执行</t>
    <phoneticPr fontId="1" type="noConversion"/>
  </si>
  <si>
    <t>第二轮性能测试数据分析</t>
    <phoneticPr fontId="1" type="noConversion"/>
  </si>
  <si>
    <t>第三轮性能测试数据分析</t>
    <phoneticPr fontId="1" type="noConversion"/>
  </si>
  <si>
    <t>第三轮性能测试报告</t>
    <phoneticPr fontId="1" type="noConversion"/>
  </si>
  <si>
    <t>用户场景探索测试</t>
    <phoneticPr fontId="1" type="noConversion"/>
  </si>
  <si>
    <t>回归测试</t>
    <phoneticPr fontId="1" type="noConversion"/>
  </si>
  <si>
    <t>性能测试回归</t>
    <phoneticPr fontId="1" type="noConversion"/>
  </si>
  <si>
    <t>验收测试</t>
    <phoneticPr fontId="1" type="noConversion"/>
  </si>
  <si>
    <t>用户场景测试用例执行（线上环境）</t>
    <phoneticPr fontId="1" type="noConversion"/>
  </si>
  <si>
    <t>线上环境性能测试（前端性能）</t>
    <phoneticPr fontId="1" type="noConversion"/>
  </si>
  <si>
    <t>4人天</t>
    <phoneticPr fontId="1" type="noConversion"/>
  </si>
  <si>
    <t>2人天</t>
    <phoneticPr fontId="1" type="noConversion"/>
  </si>
  <si>
    <t>IDEALENS 账户体系测试用例（105）</t>
    <phoneticPr fontId="1" type="noConversion"/>
  </si>
  <si>
    <t>IDEALENS 账户管理后台测试用例（46）</t>
    <phoneticPr fontId="1" type="noConversion"/>
  </si>
  <si>
    <t>多语言切换专题测试用例（20）</t>
    <phoneticPr fontId="1" type="noConversion"/>
  </si>
  <si>
    <t>IDEALENS 应用商店测试用例（211）</t>
    <phoneticPr fontId="1" type="noConversion"/>
  </si>
  <si>
    <t>6人天</t>
    <phoneticPr fontId="1" type="noConversion"/>
  </si>
  <si>
    <t>3人天</t>
    <phoneticPr fontId="1" type="noConversion"/>
  </si>
  <si>
    <t>1.5人天</t>
    <phoneticPr fontId="1" type="noConversion"/>
  </si>
  <si>
    <t>0.5人天</t>
    <phoneticPr fontId="1" type="noConversion"/>
  </si>
  <si>
    <t>IDEALENS 开发者中心测试用例（120）</t>
    <phoneticPr fontId="1" type="noConversion"/>
  </si>
  <si>
    <t>IDEALENS 开发者管理后台测试用例（40）</t>
    <phoneticPr fontId="1" type="noConversion"/>
  </si>
  <si>
    <t>3.5人天</t>
    <phoneticPr fontId="1" type="noConversion"/>
  </si>
  <si>
    <t>1人天</t>
    <phoneticPr fontId="1" type="noConversion"/>
  </si>
  <si>
    <t>IDEALENS 用户场景测试用例（16+14）</t>
    <phoneticPr fontId="1" type="noConversion"/>
  </si>
  <si>
    <t>2.5人天</t>
    <phoneticPr fontId="1" type="noConversion"/>
  </si>
  <si>
    <t>5人天</t>
    <phoneticPr fontId="1" type="noConversion"/>
  </si>
  <si>
    <t>测试报告</t>
    <phoneticPr fontId="1" type="noConversion"/>
  </si>
  <si>
    <t>测试数据整理</t>
    <phoneticPr fontId="1" type="noConversion"/>
  </si>
  <si>
    <t>功能测试报告</t>
    <phoneticPr fontId="1" type="noConversion"/>
  </si>
  <si>
    <t>性能测报告</t>
    <phoneticPr fontId="1" type="noConversion"/>
  </si>
  <si>
    <t>工作量评估</t>
    <phoneticPr fontId="1" type="noConversion"/>
  </si>
  <si>
    <t>进度</t>
    <phoneticPr fontId="1" type="noConversion"/>
  </si>
  <si>
    <t xml:space="preserve">田花 </t>
    <phoneticPr fontId="1" type="noConversion"/>
  </si>
  <si>
    <t>暂停</t>
    <phoneticPr fontId="1" type="noConversion"/>
  </si>
  <si>
    <t>中外用户、中外开发者使用场景</t>
    <phoneticPr fontId="1" type="noConversion"/>
  </si>
  <si>
    <t>项目节点</t>
    <phoneticPr fontId="5" type="noConversion"/>
  </si>
  <si>
    <t>测试任务</t>
    <phoneticPr fontId="49" type="noConversion"/>
  </si>
  <si>
    <t>准入依据</t>
    <phoneticPr fontId="49" type="noConversion"/>
  </si>
  <si>
    <t>测试过程说明</t>
    <phoneticPr fontId="49" type="noConversion"/>
  </si>
  <si>
    <t>测试准出标准</t>
    <phoneticPr fontId="49" type="noConversion"/>
  </si>
  <si>
    <t>UI/功能</t>
    <phoneticPr fontId="1" type="noConversion"/>
  </si>
  <si>
    <t>功能/易用性/兼容性</t>
    <phoneticPr fontId="1" type="noConversion"/>
  </si>
  <si>
    <t>bug修复的影响（页面内外）</t>
    <phoneticPr fontId="1" type="noConversion"/>
  </si>
  <si>
    <t>新增页面部分</t>
    <phoneticPr fontId="1" type="noConversion"/>
  </si>
  <si>
    <t>功能/易用性/容错/异常/可维护/安全</t>
    <phoneticPr fontId="1" type="noConversion"/>
  </si>
  <si>
    <t>单/多,正/异常,重复，破坏</t>
    <phoneticPr fontId="1" type="noConversion"/>
  </si>
  <si>
    <t>功能/易用性/容错/异常/可维护</t>
    <phoneticPr fontId="1" type="noConversion"/>
  </si>
  <si>
    <t>全量测试</t>
    <phoneticPr fontId="1" type="noConversion"/>
  </si>
  <si>
    <t>需求变动部分</t>
    <phoneticPr fontId="1" type="noConversion"/>
  </si>
  <si>
    <t>田花、张亮</t>
    <phoneticPr fontId="1" type="noConversion"/>
  </si>
  <si>
    <t>令狐绍君、张亮</t>
    <phoneticPr fontId="1" type="noConversion"/>
  </si>
  <si>
    <t>张亮</t>
    <phoneticPr fontId="1" type="noConversion"/>
  </si>
  <si>
    <t>张亮、周智</t>
    <phoneticPr fontId="1" type="noConversion"/>
  </si>
  <si>
    <t>周智</t>
    <phoneticPr fontId="1" type="noConversion"/>
  </si>
  <si>
    <t>令狐绍君、田花、张亮</t>
    <phoneticPr fontId="1" type="noConversion"/>
  </si>
  <si>
    <t>VR WEB 1.0 测试设计阶段</t>
    <phoneticPr fontId="10" type="noConversion"/>
  </si>
  <si>
    <t>测试用例评审</t>
    <phoneticPr fontId="1" type="noConversion"/>
  </si>
  <si>
    <t>测试用例分配</t>
    <phoneticPr fontId="1" type="noConversion"/>
  </si>
  <si>
    <t>1.VR WEB1.0的需求不满足最终产品目标
2.多语言切换测试依赖于翻译表，翻译表时间不定
3.从目前性能测试结果来看，当前产品的性能很差，安全性也没有考虑
4.前面发现的bug来看，基本上是功能性的bug，透露出测试手段单一，测试人力不足</t>
    <phoneticPr fontId="1" type="noConversion"/>
  </si>
  <si>
    <t xml:space="preserve">1.严格控制VR WEB1.1需求评审通过，产品经理讲解WEB 1.1产品最终目标和可行性，以达到明确测试重点的目的
2.测试用例划分责任人，增加测试类型，控制测试用例颗粒度，引入多类型测试方法，并严格评审
3.通过竞品分析、丰富测试类型、性能测试扩大测试深度和广度，以达到第一轮测试结束后，达成80%bug发现目标，用例对需求的覆盖率达成100%
</t>
    <phoneticPr fontId="1" type="noConversion"/>
  </si>
  <si>
    <t>测试用例归档</t>
    <phoneticPr fontId="1" type="noConversion"/>
  </si>
  <si>
    <t>测试用例执行任务分配</t>
    <phoneticPr fontId="1" type="noConversion"/>
  </si>
  <si>
    <t>测试第一轮启动会</t>
    <phoneticPr fontId="1" type="noConversion"/>
  </si>
  <si>
    <t>0.2人天</t>
    <phoneticPr fontId="1" type="noConversion"/>
  </si>
  <si>
    <t>张亮、周智、田花、令狐</t>
    <phoneticPr fontId="1" type="noConversion"/>
  </si>
  <si>
    <r>
      <t xml:space="preserve">                     6月29日                                         6月30日                                               7月4日                                   
                     测试设计完成              </t>
    </r>
    <r>
      <rPr>
        <b/>
        <sz val="9"/>
        <rFont val="微软雅黑"/>
        <family val="2"/>
        <charset val="134"/>
      </rPr>
      <t xml:space="preserve">  </t>
    </r>
    <r>
      <rPr>
        <sz val="9"/>
        <rFont val="微软雅黑"/>
        <family val="2"/>
        <charset val="134"/>
      </rPr>
      <t xml:space="preserve">                  用例评审完成           </t>
    </r>
    <r>
      <rPr>
        <b/>
        <sz val="9"/>
        <rFont val="微软雅黑"/>
        <family val="2"/>
        <charset val="134"/>
      </rPr>
      <t xml:space="preserve">  </t>
    </r>
    <r>
      <rPr>
        <sz val="9"/>
        <rFont val="微软雅黑"/>
        <family val="2"/>
        <charset val="134"/>
      </rPr>
      <t xml:space="preserve">                           测试准备阶段结束
</t>
    </r>
    <phoneticPr fontId="10" type="noConversion"/>
  </si>
  <si>
    <t>功能性</t>
    <phoneticPr fontId="1" type="noConversion"/>
  </si>
  <si>
    <t>高优先级用例</t>
    <phoneticPr fontId="1" type="noConversion"/>
  </si>
  <si>
    <t>重点关注新增页面，多种测试手法</t>
    <phoneticPr fontId="1" type="noConversion"/>
  </si>
  <si>
    <t>国内外开发者申请</t>
    <phoneticPr fontId="1" type="noConversion"/>
  </si>
  <si>
    <t>探索测试</t>
    <phoneticPr fontId="1" type="noConversion"/>
  </si>
  <si>
    <t>功能性、探索测试</t>
    <phoneticPr fontId="1" type="noConversion"/>
  </si>
  <si>
    <t>试探性测试</t>
    <phoneticPr fontId="1" type="noConversion"/>
  </si>
  <si>
    <t>语言切换功能</t>
    <phoneticPr fontId="1" type="noConversion"/>
  </si>
  <si>
    <t>正常流程、异常流程</t>
    <phoneticPr fontId="1" type="noConversion"/>
  </si>
  <si>
    <t>效率/可靠性/容错</t>
    <phoneticPr fontId="1" type="noConversion"/>
  </si>
  <si>
    <t>响应性能达标、可靠性</t>
    <phoneticPr fontId="1" type="noConversion"/>
  </si>
  <si>
    <t>田花、令狐绍君</t>
    <phoneticPr fontId="1" type="noConversion"/>
  </si>
  <si>
    <r>
      <t xml:space="preserve">                     7月6日                                           7月11日                                                       7月15日                                   
                     冒烟测试完成              </t>
    </r>
    <r>
      <rPr>
        <b/>
        <sz val="9"/>
        <rFont val="微软雅黑"/>
        <family val="2"/>
        <charset val="134"/>
      </rPr>
      <t xml:space="preserve">  </t>
    </r>
    <r>
      <rPr>
        <sz val="9"/>
        <rFont val="微软雅黑"/>
        <family val="2"/>
        <charset val="134"/>
      </rPr>
      <t xml:space="preserve">                  第二轮性能测试结束           </t>
    </r>
    <r>
      <rPr>
        <b/>
        <sz val="9"/>
        <rFont val="微软雅黑"/>
        <family val="2"/>
        <charset val="134"/>
      </rPr>
      <t xml:space="preserve">  </t>
    </r>
    <r>
      <rPr>
        <sz val="9"/>
        <rFont val="微软雅黑"/>
        <family val="2"/>
        <charset val="134"/>
      </rPr>
      <t xml:space="preserve">                           第一轮功能测试结束
</t>
    </r>
    <phoneticPr fontId="10" type="noConversion"/>
  </si>
  <si>
    <t>1.冒烟测试不通过
2.第一轮测试Bug很多，影响测试进度
3.第一轮测试发现bug比较单一，没有达到该有的测试深度，导致bug遗留到下一轮</t>
    <phoneticPr fontId="1" type="noConversion"/>
  </si>
  <si>
    <t xml:space="preserve">1.bug验证阶段充分验证，Fatal以上Bug需要做基于Bug的探索测试，确认是否有修改引入问题
2.第一轮测试为全量、全面测试，在第一周bug发现应该出现一个持续爬升的状态，发现的bug应该是多种测试手法导致
3.第二周要出现拐点，开始缓慢下降
4.bug修复曲线不能与bug发现曲线相隔太远，否则会出现下一阶段无法准时入测的情况
5.第一轮bug发现目标为总体项目bug总数的70%，用例覆盖+探索测试，竭尽可能发现Bug
6.一旦出现严重Block bug，要求开发尽快解决，尽量保证测试的持续性
7.版本代码管理：测试不要求更换代码，开发人员不允许提交代码到服务器上，除非是阻塞性问题
</t>
    <phoneticPr fontId="1" type="noConversion"/>
  </si>
  <si>
    <t>测试用例维护</t>
    <phoneticPr fontId="1" type="noConversion"/>
  </si>
  <si>
    <t>VR WEB 1.0 第二轮测试阶段</t>
    <phoneticPr fontId="10" type="noConversion"/>
  </si>
  <si>
    <t xml:space="preserve">
</t>
    <phoneticPr fontId="1" type="noConversion"/>
  </si>
  <si>
    <t>补充遗留功能</t>
    <phoneticPr fontId="1" type="noConversion"/>
  </si>
  <si>
    <t>功能性、一致性、易用性</t>
    <phoneticPr fontId="1" type="noConversion"/>
  </si>
  <si>
    <t>补充遗漏用户场景</t>
    <phoneticPr fontId="1" type="noConversion"/>
  </si>
  <si>
    <t>功能性、易用性</t>
    <phoneticPr fontId="1" type="noConversion"/>
  </si>
  <si>
    <t>Chrom</t>
    <phoneticPr fontId="1" type="noConversion"/>
  </si>
  <si>
    <t>Firefox、IE10</t>
    <phoneticPr fontId="1" type="noConversion"/>
  </si>
  <si>
    <t>易用性、用户场景</t>
    <phoneticPr fontId="1" type="noConversion"/>
  </si>
  <si>
    <t>第一轮失败用例High级别+探索</t>
    <phoneticPr fontId="1" type="noConversion"/>
  </si>
  <si>
    <t>新增用例+High（100%）+Medium（50%）</t>
    <phoneticPr fontId="1" type="noConversion"/>
  </si>
  <si>
    <t>易用性</t>
    <phoneticPr fontId="1" type="noConversion"/>
  </si>
  <si>
    <t>新增用例+High（100%）+Medium（60%）</t>
    <phoneticPr fontId="1" type="noConversion"/>
  </si>
  <si>
    <t xml:space="preserve">
</t>
    <phoneticPr fontId="1" type="noConversion"/>
  </si>
  <si>
    <t>回归测试准备</t>
    <phoneticPr fontId="1" type="noConversion"/>
  </si>
  <si>
    <t>总体用例执行分析</t>
    <phoneticPr fontId="1" type="noConversion"/>
  </si>
  <si>
    <t>总体Bug数据分析</t>
    <phoneticPr fontId="1" type="noConversion"/>
  </si>
  <si>
    <t>回归测试策略设计</t>
    <phoneticPr fontId="1" type="noConversion"/>
  </si>
  <si>
    <t>性能测试回归分析</t>
    <phoneticPr fontId="1" type="noConversion"/>
  </si>
  <si>
    <t>张亮</t>
    <phoneticPr fontId="1" type="noConversion"/>
  </si>
  <si>
    <t>张亮、令狐、田花</t>
    <phoneticPr fontId="1" type="noConversion"/>
  </si>
  <si>
    <t>Bug缺陷验证</t>
    <phoneticPr fontId="1" type="noConversion"/>
  </si>
  <si>
    <t>0.2人天</t>
    <phoneticPr fontId="1" type="noConversion"/>
  </si>
  <si>
    <t>令狐、田花、周智</t>
    <phoneticPr fontId="1" type="noConversion"/>
  </si>
  <si>
    <t>回归测试准入评估</t>
    <phoneticPr fontId="1" type="noConversion"/>
  </si>
  <si>
    <t>ALL</t>
    <phoneticPr fontId="1" type="noConversion"/>
  </si>
  <si>
    <t>验收测试准备</t>
    <phoneticPr fontId="1" type="noConversion"/>
  </si>
  <si>
    <t>回归测试结果评估</t>
    <phoneticPr fontId="1" type="noConversion"/>
  </si>
  <si>
    <t>线上环境状态确认</t>
    <phoneticPr fontId="1" type="noConversion"/>
  </si>
  <si>
    <t>准入测试</t>
    <phoneticPr fontId="49" type="noConversion"/>
  </si>
  <si>
    <t>Bug验证</t>
    <phoneticPr fontId="1" type="noConversion"/>
  </si>
  <si>
    <t>提测评审</t>
    <phoneticPr fontId="49" type="noConversion"/>
  </si>
  <si>
    <t xml:space="preserve">1.版本提测单通过测试评审
</t>
    <phoneticPr fontId="49" type="noConversion"/>
  </si>
  <si>
    <t>对需求完成清单进行检查，检查完成度，耦合功能的完整度</t>
    <phoneticPr fontId="1" type="noConversion"/>
  </si>
  <si>
    <t>1.需求清单功能完成度100%</t>
    <phoneticPr fontId="49" type="noConversion"/>
  </si>
  <si>
    <t>1.旧版本总体90%的Bug已经被修复
2.Blocking和Critical Bug100%修复</t>
    <phoneticPr fontId="1" type="noConversion"/>
  </si>
  <si>
    <t>对已修复Bug进行回归验证，针对Critical以上Bug进行探索测试</t>
    <phoneticPr fontId="1" type="noConversion"/>
  </si>
  <si>
    <t>1.已修复Bug回归验证度100%
2.Critical以上Bug的Reopen率0%
3.本次版本不解决Bug处理率100%</t>
    <phoneticPr fontId="1" type="noConversion"/>
  </si>
  <si>
    <t>冒烟测试用例执行</t>
    <phoneticPr fontId="1" type="noConversion"/>
  </si>
  <si>
    <t>1.冒烟测试用例90%以上通过
2.无Critical以上Bug产生</t>
    <phoneticPr fontId="1" type="noConversion"/>
  </si>
  <si>
    <t>第二轮功能测试</t>
    <phoneticPr fontId="49" type="noConversion"/>
  </si>
  <si>
    <t>系统测试</t>
    <phoneticPr fontId="1" type="noConversion"/>
  </si>
  <si>
    <t>1.Bug验证阶段准出
2.冒烟测试用例通过产品和开发评审
3.需求功能完成度95%</t>
    <phoneticPr fontId="1" type="noConversion"/>
  </si>
  <si>
    <t>1.Blocking级别性能Bug已修复
2.性能测试环境与线上环境一致</t>
    <phoneticPr fontId="49" type="noConversion"/>
  </si>
  <si>
    <t>1. 回归性能测试Bug
2. 执行性能测试</t>
    <phoneticPr fontId="49" type="noConversion"/>
  </si>
  <si>
    <t>1.测试用例通过率90%（High级别100%）
2.无Critical以上级别Bug产生
3.输出第一轮功能测试报告</t>
    <phoneticPr fontId="1" type="noConversion"/>
  </si>
  <si>
    <t>1.第二轮性能测试Bug修复率100%
2.性能测试环境与线上环境代码同步</t>
    <phoneticPr fontId="49" type="noConversion"/>
  </si>
  <si>
    <t>功能回归测试</t>
    <phoneticPr fontId="1" type="noConversion"/>
  </si>
  <si>
    <t>性能回归测试</t>
    <phoneticPr fontId="1" type="noConversion"/>
  </si>
  <si>
    <t>1.Bug回归
2.回归测试用例执行</t>
    <phoneticPr fontId="49" type="noConversion"/>
  </si>
  <si>
    <t>1.功能回归测试通过</t>
    <phoneticPr fontId="1" type="noConversion"/>
  </si>
  <si>
    <t>1.无新增Bug产生
2.性能测试达标</t>
    <phoneticPr fontId="1" type="noConversion"/>
  </si>
  <si>
    <t>执行功能测试用例+探索测试</t>
    <phoneticPr fontId="1" type="noConversion"/>
  </si>
  <si>
    <t>1.第一轮功能测试Bug验证
2.第二轮功能测试用例执行+探索测试
3.兼容性测试</t>
    <phoneticPr fontId="49" type="noConversion"/>
  </si>
  <si>
    <t>1.回归测试阶段准出</t>
    <phoneticPr fontId="1" type="noConversion"/>
  </si>
  <si>
    <t>与开发、运维一同确认线上环境</t>
    <phoneticPr fontId="49" type="noConversion"/>
  </si>
  <si>
    <t>1.线上环境配置完毕
2.通过测试版本代码部署完毕</t>
    <phoneticPr fontId="1" type="noConversion"/>
  </si>
  <si>
    <t>线上环境部署检查</t>
    <phoneticPr fontId="1" type="noConversion"/>
  </si>
  <si>
    <t>1.Bug回归通过率100%
2.用例执行通过率95%
3.无新增Blocking级别问题
4.第二轮功能测试报告</t>
    <phoneticPr fontId="49" type="noConversion"/>
  </si>
  <si>
    <t>1.Bug回归通过率100%
2.用例执行通过率100%
3.无新增Fatal及以上级别问题</t>
    <phoneticPr fontId="1" type="noConversion"/>
  </si>
  <si>
    <t>1.性能测试回归，确认性能指标</t>
    <phoneticPr fontId="49" type="noConversion"/>
  </si>
  <si>
    <t>测试结果</t>
    <phoneticPr fontId="49" type="noConversion"/>
  </si>
  <si>
    <t>备注</t>
    <phoneticPr fontId="49" type="noConversion"/>
  </si>
  <si>
    <t>实际提测</t>
    <phoneticPr fontId="49" type="noConversion"/>
  </si>
  <si>
    <t>官网账户管理</t>
    <phoneticPr fontId="1" type="noConversion"/>
  </si>
  <si>
    <t>应用后台管理</t>
    <phoneticPr fontId="1" type="noConversion"/>
  </si>
  <si>
    <t>开发者中心</t>
    <phoneticPr fontId="1" type="noConversion"/>
  </si>
  <si>
    <t>开发者应用管理</t>
    <phoneticPr fontId="1" type="noConversion"/>
  </si>
  <si>
    <t>开发者管理后台</t>
    <phoneticPr fontId="1" type="noConversion"/>
  </si>
  <si>
    <t>账户管理后台</t>
    <phoneticPr fontId="1" type="noConversion"/>
  </si>
  <si>
    <t>VR WEB1.0.1 测试方案</t>
    <phoneticPr fontId="49" type="noConversion"/>
  </si>
  <si>
    <t>冒烟测试</t>
    <phoneticPr fontId="1" type="noConversion"/>
  </si>
  <si>
    <t>冒烟两次，延期3.5天</t>
    <phoneticPr fontId="1" type="noConversion"/>
  </si>
  <si>
    <t>开始日期</t>
    <phoneticPr fontId="1" type="noConversion"/>
  </si>
  <si>
    <t>测试进度偏差统计</t>
    <phoneticPr fontId="5" type="noConversion"/>
  </si>
  <si>
    <t>测试阶段</t>
    <phoneticPr fontId="5" type="noConversion"/>
  </si>
  <si>
    <t>计划启动时间</t>
    <phoneticPr fontId="49" type="noConversion"/>
  </si>
  <si>
    <t>实际启动时间</t>
    <phoneticPr fontId="49" type="noConversion"/>
  </si>
  <si>
    <t>计划完成时间</t>
    <phoneticPr fontId="49" type="noConversion"/>
  </si>
  <si>
    <t>备注说明</t>
    <phoneticPr fontId="49" type="noConversion"/>
  </si>
  <si>
    <t>实际完成时间</t>
    <phoneticPr fontId="5" type="noConversion"/>
  </si>
  <si>
    <t>延迟5天</t>
    <phoneticPr fontId="1" type="noConversion"/>
  </si>
  <si>
    <t>补充数据、安全、故障植入测试方法</t>
    <phoneticPr fontId="1" type="noConversion"/>
  </si>
  <si>
    <t>补充遗留功能</t>
    <phoneticPr fontId="1" type="noConversion"/>
  </si>
  <si>
    <t>1.延迟提测3天
2.冒烟第一轮不通过延迟2天</t>
    <phoneticPr fontId="1" type="noConversion"/>
  </si>
  <si>
    <t>2016/7/19（预计）</t>
    <phoneticPr fontId="1" type="noConversion"/>
  </si>
  <si>
    <t>延迟2天</t>
    <phoneticPr fontId="1" type="noConversion"/>
  </si>
  <si>
    <t>1.受第一轮delay5天影响
2.测试加班追回3天</t>
    <phoneticPr fontId="1" type="noConversion"/>
  </si>
  <si>
    <t>第二轮测试</t>
    <phoneticPr fontId="1" type="noConversion"/>
  </si>
  <si>
    <t>回归测试</t>
    <phoneticPr fontId="1" type="noConversion"/>
  </si>
  <si>
    <t>验收测试</t>
    <phoneticPr fontId="1" type="noConversion"/>
  </si>
  <si>
    <t>第一轮测试（1）</t>
    <phoneticPr fontId="1" type="noConversion"/>
  </si>
  <si>
    <t>第一轮测试（2）</t>
    <phoneticPr fontId="1" type="noConversion"/>
  </si>
  <si>
    <t>1.第一轮不通过，增加第一轮第二次测试</t>
    <phoneticPr fontId="1" type="noConversion"/>
  </si>
  <si>
    <t>累计进度偏差</t>
    <phoneticPr fontId="49" type="noConversion"/>
  </si>
  <si>
    <t>需求类问题</t>
    <phoneticPr fontId="1" type="noConversion"/>
  </si>
  <si>
    <t>Blocking</t>
    <phoneticPr fontId="1" type="noConversion"/>
  </si>
  <si>
    <t>Critical</t>
    <phoneticPr fontId="1" type="noConversion"/>
  </si>
  <si>
    <t>Fatal</t>
    <phoneticPr fontId="1" type="noConversion"/>
  </si>
  <si>
    <t>Medium</t>
    <phoneticPr fontId="1" type="noConversion"/>
  </si>
  <si>
    <t>Low</t>
    <phoneticPr fontId="1" type="noConversion"/>
  </si>
  <si>
    <t>N/A</t>
    <phoneticPr fontId="1" type="noConversion"/>
  </si>
  <si>
    <t>第一轮性能测试</t>
    <phoneticPr fontId="1" type="noConversion"/>
  </si>
  <si>
    <t>第一轮功能测试</t>
    <phoneticPr fontId="1" type="noConversion"/>
  </si>
  <si>
    <t>1.新增用例发现更多问题，解决大量bug会拖慢进度
2.第一轮第二次测试范围缩小后，无法对修改引入的问题做到100%覆盖
3.安全测试和故障植入的测试点不好实施
4.页面缓存的测试深度不够
5.本轮不做线上同步测试，问题不能提早发现</t>
    <phoneticPr fontId="1" type="noConversion"/>
  </si>
  <si>
    <t>项目各阶段验收标准</t>
    <phoneticPr fontId="5" type="noConversion"/>
  </si>
  <si>
    <t>计划提测</t>
    <phoneticPr fontId="49" type="noConversion"/>
  </si>
  <si>
    <t>延迟天数</t>
    <phoneticPr fontId="49" type="noConversion"/>
  </si>
  <si>
    <t>POK</t>
    <phoneticPr fontId="1" type="noConversion"/>
  </si>
  <si>
    <t>部分提测</t>
    <phoneticPr fontId="1" type="noConversion"/>
  </si>
  <si>
    <t>Reopen 4个Bug</t>
    <phoneticPr fontId="1" type="noConversion"/>
  </si>
  <si>
    <t>第一次冒烟测试</t>
    <phoneticPr fontId="1" type="noConversion"/>
  </si>
  <si>
    <t>Fail</t>
    <phoneticPr fontId="1" type="noConversion"/>
  </si>
  <si>
    <t>1.冒烟测试用例通过率：81.9%
2.Critical以上Bug新增6个，Fatal4个，总数23</t>
    <phoneticPr fontId="1" type="noConversion"/>
  </si>
  <si>
    <t>第二次冒烟测试</t>
    <phoneticPr fontId="1" type="noConversion"/>
  </si>
  <si>
    <t>PASS</t>
    <phoneticPr fontId="1" type="noConversion"/>
  </si>
  <si>
    <t>1.冒烟测试用例通过率：92.8%
2.Critical以上Bug新增0个，Fatal5个，总数22</t>
    <phoneticPr fontId="1" type="noConversion"/>
  </si>
  <si>
    <t>第一轮功能测试</t>
    <phoneticPr fontId="1" type="noConversion"/>
  </si>
  <si>
    <t>1.冒烟测试通过
2.需求功能完成度100%
3.缓存机制改造完成</t>
    <phoneticPr fontId="1" type="noConversion"/>
  </si>
  <si>
    <t>Fail</t>
    <phoneticPr fontId="49" type="noConversion"/>
  </si>
  <si>
    <t>第一轮性能测试</t>
    <phoneticPr fontId="49" type="noConversion"/>
  </si>
  <si>
    <t>1.用例执行通过率90%
2.无新增Blocking问题
3.第一轮性能测试报告输出</t>
    <phoneticPr fontId="49" type="noConversion"/>
  </si>
  <si>
    <t>1.27%用例失败，38%用例受阻
2.Blocking Bug新增1个，Critical 3个</t>
    <phoneticPr fontId="49" type="noConversion"/>
  </si>
  <si>
    <t>1.第一轮功能测试通过
2.总体Bug解决率95%（Critical以上100%）
3.非功能性需求完成度100%
4.国外节点服务器部署完成（数据同步已实现）</t>
    <phoneticPr fontId="49" type="noConversion"/>
  </si>
  <si>
    <t>第二轮性能测试</t>
    <phoneticPr fontId="49" type="noConversion"/>
  </si>
  <si>
    <t>1.性能测试用例通过率100%
2.无新增Critical级别问题
3.回归性能测试Bug通过率100%
4.第二轮性能测试报告</t>
    <phoneticPr fontId="49" type="noConversion"/>
  </si>
  <si>
    <t>1.总体Bug修复率100%（本次版本需解决范围）
2.本次版本不解决Bug处理率100%
3.线上环境部署完成</t>
    <phoneticPr fontId="1" type="noConversion"/>
  </si>
  <si>
    <t>安全测试</t>
    <phoneticPr fontId="1" type="noConversion"/>
  </si>
  <si>
    <t>场景测试</t>
    <phoneticPr fontId="1" type="noConversion"/>
  </si>
  <si>
    <t>功能测试</t>
    <phoneticPr fontId="1" type="noConversion"/>
  </si>
  <si>
    <t>功能交互</t>
    <phoneticPr fontId="1" type="noConversion"/>
  </si>
  <si>
    <t>界面测试</t>
    <phoneticPr fontId="1" type="noConversion"/>
  </si>
  <si>
    <t>数据检查</t>
    <phoneticPr fontId="1" type="noConversion"/>
  </si>
  <si>
    <t>性能测试</t>
    <phoneticPr fontId="1" type="noConversion"/>
  </si>
  <si>
    <t>异常测试</t>
    <phoneticPr fontId="1" type="noConversion"/>
  </si>
  <si>
    <t>中断测试</t>
    <phoneticPr fontId="1" type="noConversion"/>
  </si>
  <si>
    <t>编码引入</t>
    <phoneticPr fontId="1" type="noConversion"/>
  </si>
  <si>
    <t>设计阶段</t>
    <phoneticPr fontId="1" type="noConversion"/>
  </si>
  <si>
    <t>修改引入</t>
    <phoneticPr fontId="1" type="noConversion"/>
  </si>
  <si>
    <t>需求变更</t>
    <phoneticPr fontId="1" type="noConversion"/>
  </si>
  <si>
    <t>需求阶段</t>
    <phoneticPr fontId="1" type="noConversion"/>
  </si>
  <si>
    <t xml:space="preserve">1.优先执行新增用例（缓存页面+安全漏洞扫描），目的是发现缓存机制在功能、效率、可靠性上存在的问题，安全扫描主要基于工具，发现已知安全漏洞【根据工具特征库】
2.Bug验证严格按照必现步骤执行，统计Reopen和修改引入的Bug数量【评估是否需要扩大测试范围】
3.新增用例执行结束后，Bug发现曲线要出现波谷拐点，符合这个趋势才能准出
4.计划0.5天做探索测试，探索方向为严重等级Fatal以上【控制在6个小时】
5.版本代码管理：测试不要求更换代码，开发人员不允许提交代码到服务器上，新增用例执行结束后，提交一版代码【解决第一轮测试未解决Bug】
</t>
    <phoneticPr fontId="1" type="noConversion"/>
  </si>
  <si>
    <t>VR WEB 1.0 第一轮测试阶段（1）</t>
    <phoneticPr fontId="10" type="noConversion"/>
  </si>
  <si>
    <t>VR WEB 1.0 第一轮测试阶段（2）</t>
    <phoneticPr fontId="10" type="noConversion"/>
  </si>
  <si>
    <t>性能测试第一轮Bug回归</t>
    <phoneticPr fontId="1" type="noConversion"/>
  </si>
  <si>
    <t>第二轮性能测试执行</t>
    <phoneticPr fontId="1" type="noConversion"/>
  </si>
  <si>
    <t>第二轮性能测试数据分析</t>
    <phoneticPr fontId="1" type="noConversion"/>
  </si>
  <si>
    <t>第二轮性能测试报告</t>
    <phoneticPr fontId="1" type="noConversion"/>
  </si>
  <si>
    <t>2人天</t>
    <phoneticPr fontId="1" type="noConversion"/>
  </si>
  <si>
    <t>网站安全专题测试</t>
    <phoneticPr fontId="1" type="noConversion"/>
  </si>
  <si>
    <t>缓存机制专题测试（18）</t>
    <phoneticPr fontId="1" type="noConversion"/>
  </si>
  <si>
    <t>IDEALENS 用户场景测试用例（4）</t>
    <phoneticPr fontId="1" type="noConversion"/>
  </si>
  <si>
    <t>IDEALENS 账户体系测试用例（31）</t>
    <phoneticPr fontId="1" type="noConversion"/>
  </si>
  <si>
    <t>IDEALENS 账户管理后台测试用例（2）</t>
    <phoneticPr fontId="1" type="noConversion"/>
  </si>
  <si>
    <t>IDEALENS 应用商店测试用例（8）</t>
    <phoneticPr fontId="1" type="noConversion"/>
  </si>
  <si>
    <t>IDEALENS 开发者中心测试用例（48）</t>
    <phoneticPr fontId="1" type="noConversion"/>
  </si>
  <si>
    <t>IDEALENS 应用后台管理（13）</t>
    <phoneticPr fontId="1" type="noConversion"/>
  </si>
  <si>
    <t>1人天</t>
    <phoneticPr fontId="1" type="noConversion"/>
  </si>
  <si>
    <t>0.5人天</t>
    <phoneticPr fontId="1" type="noConversion"/>
  </si>
  <si>
    <t>田花</t>
    <phoneticPr fontId="1" type="noConversion"/>
  </si>
  <si>
    <t>令狐绍君</t>
    <phoneticPr fontId="1" type="noConversion"/>
  </si>
  <si>
    <t>失败用例回归</t>
    <phoneticPr fontId="1" type="noConversion"/>
  </si>
  <si>
    <t>全量测试</t>
    <phoneticPr fontId="1" type="noConversion"/>
  </si>
  <si>
    <t>新增验证码功能</t>
    <phoneticPr fontId="1" type="noConversion"/>
  </si>
  <si>
    <t>功能/易用性/容错/异常/可维护</t>
    <phoneticPr fontId="1" type="noConversion"/>
  </si>
  <si>
    <t>功能性</t>
    <phoneticPr fontId="1" type="noConversion"/>
  </si>
  <si>
    <t>失败+阻塞用例回归+新增验证码测试</t>
    <phoneticPr fontId="1" type="noConversion"/>
  </si>
  <si>
    <t>失败+阻塞用例回归</t>
    <phoneticPr fontId="1" type="noConversion"/>
  </si>
  <si>
    <t>0.2人天</t>
    <phoneticPr fontId="1" type="noConversion"/>
  </si>
  <si>
    <t>1.5人天</t>
    <phoneticPr fontId="1" type="noConversion"/>
  </si>
  <si>
    <t>工具扫描</t>
    <phoneticPr fontId="1" type="noConversion"/>
  </si>
  <si>
    <t>第一轮Bug验证</t>
    <phoneticPr fontId="1" type="noConversion"/>
  </si>
  <si>
    <t>4人天</t>
    <phoneticPr fontId="1" type="noConversion"/>
  </si>
  <si>
    <t>3人天</t>
    <phoneticPr fontId="1" type="noConversion"/>
  </si>
  <si>
    <t>0.3人天</t>
    <phoneticPr fontId="1" type="noConversion"/>
  </si>
  <si>
    <t>令狐绍君、田花</t>
    <phoneticPr fontId="1" type="noConversion"/>
  </si>
  <si>
    <t>第一轮测试准出评估</t>
    <phoneticPr fontId="1" type="noConversion"/>
  </si>
  <si>
    <r>
      <t xml:space="preserve">                     7月24日                                           7月25日                                                          7月27日                                   
                     新增用例测试执行              </t>
    </r>
    <r>
      <rPr>
        <b/>
        <sz val="9"/>
        <rFont val="微软雅黑"/>
        <family val="2"/>
        <charset val="134"/>
      </rPr>
      <t xml:space="preserve">  </t>
    </r>
    <r>
      <rPr>
        <sz val="9"/>
        <rFont val="微软雅黑"/>
        <family val="2"/>
        <charset val="134"/>
      </rPr>
      <t xml:space="preserve">              失败用例执行           </t>
    </r>
    <r>
      <rPr>
        <b/>
        <sz val="9"/>
        <rFont val="微软雅黑"/>
        <family val="2"/>
        <charset val="134"/>
      </rPr>
      <t xml:space="preserve">  </t>
    </r>
    <r>
      <rPr>
        <sz val="9"/>
        <rFont val="微软雅黑"/>
        <family val="2"/>
        <charset val="134"/>
      </rPr>
      <t xml:space="preserve">                                      Bug验证
</t>
    </r>
    <phoneticPr fontId="10" type="noConversion"/>
  </si>
  <si>
    <t>1.第一轮第一次用例通过率：77.9%
2.Critical及以上Bug新增7个，Fatal22个，总数106</t>
    <phoneticPr fontId="49" type="noConversion"/>
  </si>
  <si>
    <t>Fail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</si>
</sst>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76" formatCode="0.0%"/>
  </numFmts>
  <fonts count="78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0"/>
      <name val="微软雅黑"/>
      <family val="2"/>
      <charset val="134"/>
    </font>
    <font>
      <sz val="11"/>
      <name val="Times New Roman"/>
      <family val="1"/>
    </font>
    <font>
      <sz val="9"/>
      <color rgb="FF0000FF"/>
      <name val="微软雅黑"/>
      <family val="2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0"/>
      <name val="微软雅黑"/>
      <family val="2"/>
      <charset val="134"/>
    </font>
    <font>
      <sz val="11"/>
      <color theme="1"/>
      <name val="宋体"/>
      <family val="3"/>
      <charset val="134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9"/>
      <color theme="1"/>
      <name val="微软雅黑"/>
      <family val="2"/>
      <charset val="134"/>
    </font>
    <font>
      <sz val="9"/>
      <name val="微软雅黑"/>
      <family val="2"/>
      <charset val="134"/>
    </font>
    <font>
      <sz val="12"/>
      <name val="微软雅黑"/>
      <family val="2"/>
      <charset val="134"/>
    </font>
    <font>
      <b/>
      <sz val="20"/>
      <name val="微软雅黑"/>
      <family val="2"/>
      <charset val="134"/>
    </font>
    <font>
      <b/>
      <sz val="22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0"/>
      <name val="Arial"/>
      <family val="2"/>
    </font>
    <font>
      <b/>
      <sz val="10"/>
      <color indexed="8"/>
      <name val="微软雅黑"/>
      <family val="2"/>
      <charset val="134"/>
    </font>
    <font>
      <b/>
      <sz val="14"/>
      <name val="微软雅黑"/>
      <family val="2"/>
      <charset val="134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6"/>
      <name val="Times New Roman"/>
      <family val="1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b/>
      <sz val="18"/>
      <color indexed="56"/>
      <name val="宋体"/>
      <family val="3"/>
      <charset val="134"/>
    </font>
    <font>
      <b/>
      <sz val="22"/>
      <name val="Times New Roman"/>
      <family val="1"/>
    </font>
    <font>
      <sz val="11"/>
      <color indexed="20"/>
      <name val="宋体"/>
      <family val="3"/>
      <charset val="134"/>
    </font>
    <font>
      <sz val="12"/>
      <name val="Times New Roman"/>
      <family val="1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16"/>
      <name val="微软雅黑"/>
      <family val="2"/>
      <charset val="134"/>
    </font>
    <font>
      <b/>
      <sz val="11"/>
      <name val="微软雅黑"/>
      <family val="2"/>
      <charset val="134"/>
    </font>
    <font>
      <b/>
      <sz val="9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9"/>
      <name val="Times New Roman"/>
      <family val="1"/>
    </font>
    <font>
      <sz val="9"/>
      <name val="宋体"/>
      <family val="3"/>
      <charset val="134"/>
    </font>
    <font>
      <b/>
      <sz val="9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0"/>
      <color rgb="FF0000FF"/>
      <name val="微软雅黑"/>
      <family val="2"/>
      <charset val="134"/>
    </font>
    <font>
      <sz val="12"/>
      <name val="Arial"/>
      <family val="2"/>
    </font>
    <font>
      <b/>
      <sz val="10"/>
      <name val="宋体"/>
      <family val="3"/>
      <charset val="134"/>
    </font>
    <font>
      <sz val="11"/>
      <color theme="1"/>
      <name val="宋体"/>
      <family val="2"/>
      <scheme val="minor"/>
    </font>
    <font>
      <b/>
      <sz val="10"/>
      <name val="黑体"/>
      <family val="3"/>
      <charset val="134"/>
    </font>
    <font>
      <b/>
      <sz val="10"/>
      <name val="Arial"/>
      <family val="2"/>
    </font>
    <font>
      <b/>
      <u/>
      <sz val="20"/>
      <name val="微软雅黑"/>
      <family val="2"/>
      <charset val="134"/>
    </font>
    <font>
      <b/>
      <sz val="12"/>
      <name val="微软雅黑"/>
      <family val="2"/>
      <charset val="134"/>
    </font>
    <font>
      <b/>
      <sz val="9"/>
      <name val="黑体"/>
      <family val="3"/>
      <charset val="134"/>
    </font>
    <font>
      <b/>
      <sz val="9"/>
      <color theme="9"/>
      <name val="Arial"/>
      <family val="2"/>
    </font>
    <font>
      <b/>
      <sz val="9"/>
      <name val="宋体"/>
      <family val="3"/>
      <charset val="134"/>
    </font>
    <font>
      <b/>
      <sz val="9"/>
      <color indexed="12"/>
      <name val="Arial"/>
      <family val="2"/>
    </font>
    <font>
      <b/>
      <sz val="9"/>
      <name val="Arial"/>
      <family val="2"/>
    </font>
    <font>
      <b/>
      <sz val="11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9"/>
      <color theme="1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9"/>
      <color rgb="FFFF0000"/>
      <name val="微软雅黑"/>
      <family val="2"/>
      <charset val="134"/>
    </font>
    <font>
      <b/>
      <sz val="9"/>
      <color rgb="FFFF0000"/>
      <name val="微软雅黑"/>
      <family val="2"/>
      <charset val="134"/>
    </font>
    <font>
      <sz val="9"/>
      <color indexed="81"/>
      <name val="宋体"/>
      <family val="3"/>
      <charset val="134"/>
    </font>
    <font>
      <b/>
      <sz val="16"/>
      <color indexed="8"/>
      <name val="微软雅黑"/>
      <family val="2"/>
      <charset val="134"/>
    </font>
    <font>
      <b/>
      <sz val="11"/>
      <color indexed="8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0"/>
      <color theme="1"/>
      <name val="微软雅黑"/>
      <family val="2"/>
      <charset val="134"/>
    </font>
  </fonts>
  <fills count="4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4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gray125">
        <bgColor theme="0" tint="-0.14996795556505021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rgb="FFFFFFCC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indexed="26"/>
      </patternFill>
    </fill>
    <fill>
      <patternFill patternType="gray0625">
        <fgColor theme="3" tint="0.59996337778862885"/>
        <bgColor rgb="FFFFFFCC"/>
      </patternFill>
    </fill>
    <fill>
      <patternFill patternType="solid">
        <fgColor rgb="FF9ACCFF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  <fill>
      <gradientFill degree="90">
        <stop position="0">
          <color theme="0"/>
        </stop>
        <stop position="1">
          <color theme="0"/>
        </stop>
      </gradient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theme="4" tint="0.79998168889431442"/>
        <bgColor indexed="64"/>
      </patternFill>
    </fill>
  </fills>
  <borders count="8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/>
      <top style="thin">
        <color indexed="64"/>
      </top>
      <bottom/>
      <diagonal/>
    </border>
    <border>
      <left/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137">
    <xf numFmtId="0" fontId="0" fillId="0" borderId="0">
      <alignment vertical="center"/>
    </xf>
    <xf numFmtId="0" fontId="3" fillId="0" borderId="0">
      <alignment horizontal="center" vertical="center" wrapText="1"/>
    </xf>
    <xf numFmtId="0" fontId="6" fillId="0" borderId="0">
      <alignment vertical="center"/>
    </xf>
    <xf numFmtId="0" fontId="8" fillId="0" borderId="0">
      <alignment vertical="center"/>
    </xf>
    <xf numFmtId="0" fontId="17" fillId="0" borderId="0"/>
    <xf numFmtId="0" fontId="20" fillId="0" borderId="0"/>
    <xf numFmtId="0" fontId="21" fillId="0" borderId="0">
      <alignment vertical="center"/>
    </xf>
    <xf numFmtId="43" fontId="21" fillId="0" borderId="0" applyFont="0" applyFill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17" fillId="0" borderId="0">
      <alignment shrinkToFit="1"/>
    </xf>
    <xf numFmtId="176" fontId="3" fillId="0" borderId="1">
      <alignment horizontal="center" vertical="center" wrapText="1"/>
    </xf>
    <xf numFmtId="0" fontId="24" fillId="0" borderId="36" applyNumberFormat="0" applyFill="0" applyAlignment="0" applyProtection="0">
      <alignment vertical="center"/>
    </xf>
    <xf numFmtId="0" fontId="24" fillId="0" borderId="36" applyNumberFormat="0" applyFill="0" applyAlignment="0" applyProtection="0">
      <alignment vertical="center"/>
    </xf>
    <xf numFmtId="0" fontId="25" fillId="20" borderId="1" applyNumberFormat="0" applyProtection="0">
      <alignment vertical="center"/>
    </xf>
    <xf numFmtId="0" fontId="26" fillId="0" borderId="37" applyNumberFormat="0" applyFill="0" applyAlignment="0" applyProtection="0">
      <alignment vertical="center"/>
    </xf>
    <xf numFmtId="0" fontId="26" fillId="0" borderId="37" applyNumberFormat="0" applyFill="0" applyAlignment="0" applyProtection="0">
      <alignment vertical="center"/>
    </xf>
    <xf numFmtId="0" fontId="27" fillId="0" borderId="38" applyNumberFormat="0" applyFill="0" applyAlignment="0" applyProtection="0">
      <alignment vertical="center"/>
    </xf>
    <xf numFmtId="0" fontId="27" fillId="0" borderId="38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21" borderId="1" applyNumberFormat="0" applyAlignment="0" applyProtection="0">
      <alignment vertical="center"/>
    </xf>
    <xf numFmtId="0" fontId="30" fillId="7" borderId="0" applyNumberFormat="0" applyBorder="0" applyAlignment="0" applyProtection="0">
      <alignment vertical="center"/>
    </xf>
    <xf numFmtId="0" fontId="30" fillId="7" borderId="0" applyNumberFormat="0" applyBorder="0" applyAlignment="0" applyProtection="0">
      <alignment vertical="center"/>
    </xf>
    <xf numFmtId="0" fontId="6" fillId="0" borderId="0"/>
    <xf numFmtId="0" fontId="8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6" fillId="0" borderId="0"/>
    <xf numFmtId="0" fontId="21" fillId="0" borderId="0">
      <alignment vertical="center"/>
    </xf>
    <xf numFmtId="0" fontId="6" fillId="0" borderId="0"/>
    <xf numFmtId="0" fontId="21" fillId="0" borderId="0">
      <alignment vertical="center"/>
    </xf>
    <xf numFmtId="0" fontId="6" fillId="0" borderId="0"/>
    <xf numFmtId="0" fontId="6" fillId="0" borderId="0"/>
    <xf numFmtId="0" fontId="32" fillId="8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33" fillId="0" borderId="39" applyNumberFormat="0" applyFill="0" applyAlignment="0" applyProtection="0">
      <alignment vertical="center"/>
    </xf>
    <xf numFmtId="0" fontId="33" fillId="0" borderId="39" applyNumberFormat="0" applyFill="0" applyAlignment="0" applyProtection="0">
      <alignment vertical="center"/>
    </xf>
    <xf numFmtId="0" fontId="34" fillId="22" borderId="40" applyNumberFormat="0" applyAlignment="0" applyProtection="0">
      <alignment vertical="center"/>
    </xf>
    <xf numFmtId="0" fontId="34" fillId="22" borderId="40" applyNumberFormat="0" applyAlignment="0" applyProtection="0">
      <alignment vertical="center"/>
    </xf>
    <xf numFmtId="0" fontId="35" fillId="23" borderId="41" applyNumberFormat="0" applyAlignment="0" applyProtection="0">
      <alignment vertical="center"/>
    </xf>
    <xf numFmtId="0" fontId="35" fillId="23" borderId="41" applyNumberFormat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" fillId="24" borderId="1">
      <alignment horizontal="center"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42" applyNumberFormat="0" applyFill="0" applyAlignment="0" applyProtection="0">
      <alignment vertical="center"/>
    </xf>
    <xf numFmtId="0" fontId="38" fillId="0" borderId="42" applyNumberFormat="0" applyFill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3" fillId="0" borderId="1">
      <alignment horizontal="center" vertical="center"/>
      <protection locked="0"/>
    </xf>
    <xf numFmtId="0" fontId="39" fillId="29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40" fillId="22" borderId="43" applyNumberFormat="0" applyAlignment="0" applyProtection="0">
      <alignment vertical="center"/>
    </xf>
    <xf numFmtId="0" fontId="40" fillId="22" borderId="43" applyNumberFormat="0" applyAlignment="0" applyProtection="0">
      <alignment vertical="center"/>
    </xf>
    <xf numFmtId="0" fontId="41" fillId="11" borderId="40" applyNumberFormat="0" applyAlignment="0" applyProtection="0">
      <alignment vertical="center"/>
    </xf>
    <xf numFmtId="0" fontId="41" fillId="11" borderId="40" applyNumberFormat="0" applyAlignment="0" applyProtection="0">
      <alignment vertical="center"/>
    </xf>
    <xf numFmtId="0" fontId="3" fillId="30" borderId="1">
      <alignment horizontal="center" vertical="center" wrapText="1"/>
    </xf>
    <xf numFmtId="0" fontId="3" fillId="31" borderId="1">
      <alignment horizontal="center" vertical="center"/>
    </xf>
    <xf numFmtId="0" fontId="31" fillId="0" borderId="0"/>
    <xf numFmtId="0" fontId="3" fillId="0" borderId="1">
      <alignment vertical="center" wrapText="1"/>
      <protection locked="0"/>
    </xf>
    <xf numFmtId="0" fontId="22" fillId="32" borderId="44" applyNumberFormat="0" applyFont="0" applyAlignment="0" applyProtection="0">
      <alignment vertical="center"/>
    </xf>
    <xf numFmtId="0" fontId="22" fillId="32" borderId="44" applyNumberFormat="0" applyFont="0" applyAlignment="0" applyProtection="0">
      <alignment vertical="center"/>
    </xf>
    <xf numFmtId="0" fontId="3" fillId="33" borderId="1">
      <alignment horizontal="center" vertical="center"/>
    </xf>
    <xf numFmtId="0" fontId="20" fillId="0" borderId="0">
      <alignment vertical="center"/>
    </xf>
    <xf numFmtId="0" fontId="45" fillId="0" borderId="0">
      <alignment vertical="center"/>
    </xf>
    <xf numFmtId="0" fontId="21" fillId="0" borderId="0">
      <alignment vertical="center"/>
    </xf>
    <xf numFmtId="0" fontId="3" fillId="0" borderId="0">
      <alignment horizontal="center" vertical="center" wrapText="1"/>
    </xf>
    <xf numFmtId="0" fontId="6" fillId="0" borderId="0"/>
    <xf numFmtId="0" fontId="52" fillId="0" borderId="0"/>
    <xf numFmtId="0" fontId="6" fillId="0" borderId="0">
      <alignment vertical="center"/>
    </xf>
    <xf numFmtId="0" fontId="3" fillId="0" borderId="0">
      <alignment horizontal="center" vertical="center" wrapText="1"/>
    </xf>
    <xf numFmtId="0" fontId="6" fillId="0" borderId="0"/>
    <xf numFmtId="0" fontId="54" fillId="0" borderId="0"/>
    <xf numFmtId="0" fontId="22" fillId="0" borderId="0">
      <alignment vertical="center"/>
    </xf>
  </cellStyleXfs>
  <cellXfs count="294">
    <xf numFmtId="0" fontId="0" fillId="0" borderId="0" xfId="0">
      <alignment vertical="center"/>
    </xf>
    <xf numFmtId="0" fontId="2" fillId="5" borderId="21" xfId="4" applyFont="1" applyFill="1" applyBorder="1" applyAlignment="1">
      <alignment horizontal="center" vertical="center"/>
    </xf>
    <xf numFmtId="0" fontId="2" fillId="5" borderId="22" xfId="4" applyFont="1" applyFill="1" applyBorder="1" applyAlignment="1">
      <alignment horizontal="center" vertical="center"/>
    </xf>
    <xf numFmtId="0" fontId="2" fillId="5" borderId="26" xfId="4" applyFont="1" applyFill="1" applyBorder="1" applyAlignment="1">
      <alignment horizontal="center" vertical="center"/>
    </xf>
    <xf numFmtId="0" fontId="2" fillId="5" borderId="27" xfId="4" applyFont="1" applyFill="1" applyBorder="1" applyAlignment="1">
      <alignment horizontal="center" vertical="center"/>
    </xf>
    <xf numFmtId="0" fontId="7" fillId="3" borderId="28" xfId="4" applyFont="1" applyFill="1" applyBorder="1" applyAlignment="1">
      <alignment horizontal="center"/>
    </xf>
    <xf numFmtId="0" fontId="7" fillId="3" borderId="29" xfId="4" applyFont="1" applyFill="1" applyBorder="1"/>
    <xf numFmtId="0" fontId="7" fillId="3" borderId="33" xfId="4" applyFont="1" applyFill="1" applyBorder="1"/>
    <xf numFmtId="14" fontId="7" fillId="3" borderId="29" xfId="4" applyNumberFormat="1" applyFont="1" applyFill="1" applyBorder="1"/>
    <xf numFmtId="0" fontId="20" fillId="0" borderId="0" xfId="126">
      <alignment vertical="center"/>
    </xf>
    <xf numFmtId="0" fontId="12" fillId="0" borderId="1" xfId="126" applyFont="1" applyBorder="1" applyAlignment="1">
      <alignment vertical="top" wrapText="1"/>
    </xf>
    <xf numFmtId="0" fontId="12" fillId="0" borderId="2" xfId="126" applyFont="1" applyBorder="1" applyAlignment="1">
      <alignment vertical="top" wrapText="1"/>
    </xf>
    <xf numFmtId="0" fontId="44" fillId="0" borderId="1" xfId="126" applyFont="1" applyBorder="1" applyAlignment="1">
      <alignment vertical="top" wrapText="1"/>
    </xf>
    <xf numFmtId="14" fontId="12" fillId="0" borderId="1" xfId="126" applyNumberFormat="1" applyFont="1" applyBorder="1" applyAlignment="1">
      <alignment horizontal="left" vertical="top" wrapText="1"/>
    </xf>
    <xf numFmtId="0" fontId="11" fillId="0" borderId="1" xfId="0" applyFont="1" applyBorder="1">
      <alignment vertical="center"/>
    </xf>
    <xf numFmtId="0" fontId="11" fillId="0" borderId="6" xfId="127" applyFont="1" applyBorder="1" applyAlignment="1">
      <alignment horizontal="left" vertical="center" wrapText="1"/>
    </xf>
    <xf numFmtId="14" fontId="12" fillId="0" borderId="1" xfId="126" applyNumberFormat="1" applyFont="1" applyBorder="1" applyAlignment="1">
      <alignment horizontal="left" vertical="center" wrapText="1"/>
    </xf>
    <xf numFmtId="0" fontId="51" fillId="0" borderId="0" xfId="129" applyFont="1" applyFill="1" applyBorder="1" applyAlignment="1">
      <alignment horizontal="center" vertical="center" wrapText="1"/>
    </xf>
    <xf numFmtId="0" fontId="2" fillId="2" borderId="1" xfId="128" applyFont="1" applyFill="1" applyBorder="1" applyAlignment="1">
      <alignment horizontal="center" vertical="center" wrapText="1"/>
    </xf>
    <xf numFmtId="0" fontId="2" fillId="2" borderId="1" xfId="128" applyFont="1" applyFill="1" applyBorder="1" applyAlignment="1">
      <alignment horizontal="left" vertical="center" wrapText="1"/>
    </xf>
    <xf numFmtId="0" fontId="4" fillId="0" borderId="1" xfId="129" applyFont="1" applyFill="1" applyBorder="1" applyAlignment="1">
      <alignment horizontal="left" vertical="center" wrapText="1"/>
    </xf>
    <xf numFmtId="0" fontId="4" fillId="0" borderId="1" xfId="129" applyFont="1" applyFill="1" applyBorder="1" applyAlignment="1">
      <alignment horizontal="center" vertical="center" wrapText="1"/>
    </xf>
    <xf numFmtId="0" fontId="4" fillId="0" borderId="1" xfId="128" applyFont="1" applyFill="1" applyBorder="1" applyAlignment="1">
      <alignment horizontal="center" vertical="center" wrapText="1"/>
    </xf>
    <xf numFmtId="0" fontId="4" fillId="0" borderId="1" xfId="129" applyFont="1" applyFill="1" applyBorder="1" applyAlignment="1">
      <alignment vertical="center" wrapText="1"/>
    </xf>
    <xf numFmtId="0" fontId="4" fillId="0" borderId="0" xfId="129" applyFont="1" applyFill="1" applyBorder="1">
      <alignment horizontal="center" vertical="center" wrapText="1"/>
    </xf>
    <xf numFmtId="0" fontId="4" fillId="0" borderId="1" xfId="128" applyFont="1" applyFill="1" applyBorder="1" applyAlignment="1">
      <alignment horizontal="left" vertical="center" wrapText="1"/>
    </xf>
    <xf numFmtId="0" fontId="4" fillId="0" borderId="1" xfId="128" applyFont="1" applyFill="1" applyBorder="1" applyAlignment="1">
      <alignment vertical="center" wrapText="1"/>
    </xf>
    <xf numFmtId="0" fontId="51" fillId="0" borderId="1" xfId="129" applyFont="1" applyFill="1" applyBorder="1" applyAlignment="1">
      <alignment horizontal="left" vertical="center" wrapText="1"/>
    </xf>
    <xf numFmtId="0" fontId="51" fillId="0" borderId="1" xfId="129" applyFont="1" applyFill="1" applyBorder="1" applyAlignment="1">
      <alignment horizontal="center" vertical="center" wrapText="1"/>
    </xf>
    <xf numFmtId="0" fontId="51" fillId="0" borderId="1" xfId="129" applyFont="1" applyFill="1" applyBorder="1" applyAlignment="1">
      <alignment vertical="center" wrapText="1"/>
    </xf>
    <xf numFmtId="0" fontId="46" fillId="0" borderId="0" xfId="129" applyFont="1" applyFill="1" applyBorder="1">
      <alignment horizontal="center" vertical="center" wrapText="1"/>
    </xf>
    <xf numFmtId="43" fontId="46" fillId="0" borderId="0" xfId="7" applyFont="1" applyFill="1" applyBorder="1" applyAlignment="1">
      <alignment horizontal="center" vertical="center" wrapText="1"/>
    </xf>
    <xf numFmtId="0" fontId="4" fillId="0" borderId="0" xfId="129" applyFont="1" applyFill="1" applyBorder="1" applyAlignment="1">
      <alignment horizontal="left" vertical="center" wrapText="1"/>
    </xf>
    <xf numFmtId="0" fontId="51" fillId="0" borderId="0" xfId="129" applyFont="1" applyFill="1" applyBorder="1" applyAlignment="1">
      <alignment horizontal="left" vertical="center" wrapText="1"/>
    </xf>
    <xf numFmtId="0" fontId="51" fillId="0" borderId="0" xfId="129" applyFont="1" applyFill="1" applyBorder="1">
      <alignment horizontal="center" vertical="center" wrapText="1"/>
    </xf>
    <xf numFmtId="0" fontId="53" fillId="36" borderId="6" xfId="131" applyNumberFormat="1" applyFont="1" applyFill="1" applyBorder="1" applyAlignment="1" applyProtection="1">
      <alignment horizontal="center" vertical="center"/>
    </xf>
    <xf numFmtId="0" fontId="53" fillId="36" borderId="6" xfId="131" applyNumberFormat="1" applyFont="1" applyFill="1" applyBorder="1" applyAlignment="1" applyProtection="1">
      <alignment horizontal="center" vertical="center" wrapText="1"/>
    </xf>
    <xf numFmtId="0" fontId="6" fillId="0" borderId="0" xfId="132">
      <alignment vertical="center"/>
    </xf>
    <xf numFmtId="0" fontId="9" fillId="0" borderId="0" xfId="132" applyFont="1">
      <alignment vertical="center"/>
    </xf>
    <xf numFmtId="0" fontId="12" fillId="0" borderId="1" xfId="133" applyFont="1" applyBorder="1" applyAlignment="1">
      <alignment horizontal="center" vertical="center"/>
    </xf>
    <xf numFmtId="0" fontId="9" fillId="0" borderId="1" xfId="134" applyFont="1" applyBorder="1" applyAlignment="1">
      <alignment wrapText="1"/>
    </xf>
    <xf numFmtId="0" fontId="12" fillId="0" borderId="1" xfId="133" applyFont="1" applyBorder="1" applyAlignment="1">
      <alignment horizontal="center" vertical="center" wrapText="1"/>
    </xf>
    <xf numFmtId="0" fontId="12" fillId="0" borderId="1" xfId="133" applyFont="1" applyBorder="1" applyAlignment="1">
      <alignment horizontal="left" vertical="top" wrapText="1"/>
    </xf>
    <xf numFmtId="0" fontId="12" fillId="0" borderId="1" xfId="133" applyFont="1" applyBorder="1" applyAlignment="1">
      <alignment horizontal="left" vertical="center" wrapText="1"/>
    </xf>
    <xf numFmtId="0" fontId="9" fillId="0" borderId="1" xfId="132" applyFont="1" applyBorder="1" applyAlignment="1">
      <alignment horizontal="center" vertical="center"/>
    </xf>
    <xf numFmtId="0" fontId="12" fillId="0" borderId="1" xfId="135" applyFont="1" applyBorder="1" applyAlignment="1">
      <alignment horizontal="left" vertical="top" wrapText="1"/>
    </xf>
    <xf numFmtId="0" fontId="12" fillId="0" borderId="1" xfId="135" applyFont="1" applyFill="1" applyBorder="1" applyAlignment="1">
      <alignment horizontal="left" vertical="top" wrapText="1"/>
    </xf>
    <xf numFmtId="0" fontId="9" fillId="0" borderId="0" xfId="132" applyFont="1" applyAlignment="1">
      <alignment vertical="center" wrapText="1"/>
    </xf>
    <xf numFmtId="0" fontId="9" fillId="0" borderId="0" xfId="132" applyFont="1" applyAlignment="1">
      <alignment vertical="center"/>
    </xf>
    <xf numFmtId="0" fontId="9" fillId="0" borderId="0" xfId="132" applyFont="1" applyAlignment="1">
      <alignment horizontal="center" vertical="center"/>
    </xf>
    <xf numFmtId="0" fontId="6" fillId="0" borderId="0" xfId="132" applyAlignment="1">
      <alignment vertical="center" wrapText="1"/>
    </xf>
    <xf numFmtId="0" fontId="6" fillId="0" borderId="0" xfId="132" applyAlignment="1">
      <alignment vertical="center"/>
    </xf>
    <xf numFmtId="0" fontId="6" fillId="0" borderId="0" xfId="132" applyAlignment="1">
      <alignment horizontal="center" vertical="center"/>
    </xf>
    <xf numFmtId="0" fontId="13" fillId="4" borderId="0" xfId="135" applyFont="1" applyFill="1" applyBorder="1" applyAlignment="1">
      <alignment vertical="center"/>
    </xf>
    <xf numFmtId="0" fontId="54" fillId="0" borderId="0" xfId="135"/>
    <xf numFmtId="0" fontId="13" fillId="4" borderId="9" xfId="135" applyFont="1" applyFill="1" applyBorder="1" applyAlignment="1">
      <alignment vertical="center"/>
    </xf>
    <xf numFmtId="0" fontId="13" fillId="4" borderId="10" xfId="135" applyFont="1" applyFill="1" applyBorder="1" applyAlignment="1">
      <alignment vertical="center"/>
    </xf>
    <xf numFmtId="0" fontId="13" fillId="4" borderId="11" xfId="135" applyFont="1" applyFill="1" applyBorder="1" applyAlignment="1">
      <alignment vertical="center"/>
    </xf>
    <xf numFmtId="0" fontId="13" fillId="4" borderId="12" xfId="135" applyFont="1" applyFill="1" applyBorder="1" applyAlignment="1">
      <alignment vertical="center"/>
    </xf>
    <xf numFmtId="0" fontId="13" fillId="4" borderId="13" xfId="135" applyFont="1" applyFill="1" applyBorder="1" applyAlignment="1">
      <alignment vertical="center"/>
    </xf>
    <xf numFmtId="0" fontId="5" fillId="0" borderId="0" xfId="130" applyFont="1" applyFill="1" applyBorder="1" applyAlignment="1">
      <alignment horizontal="left" vertical="center" wrapText="1"/>
    </xf>
    <xf numFmtId="0" fontId="15" fillId="4" borderId="0" xfId="135" applyFont="1" applyFill="1" applyBorder="1" applyAlignment="1"/>
    <xf numFmtId="0" fontId="59" fillId="37" borderId="81" xfId="130" applyFont="1" applyFill="1" applyBorder="1" applyAlignment="1">
      <alignment horizontal="center" vertical="center" wrapText="1"/>
    </xf>
    <xf numFmtId="0" fontId="60" fillId="0" borderId="3" xfId="130" applyNumberFormat="1" applyFont="1" applyFill="1" applyBorder="1" applyAlignment="1">
      <alignment horizontal="center" vertical="center" wrapText="1"/>
    </xf>
    <xf numFmtId="0" fontId="61" fillId="37" borderId="3" xfId="130" applyFont="1" applyFill="1" applyBorder="1" applyAlignment="1">
      <alignment horizontal="center" vertical="center" wrapText="1"/>
    </xf>
    <xf numFmtId="0" fontId="62" fillId="0" borderId="3" xfId="130" applyNumberFormat="1" applyFont="1" applyFill="1" applyBorder="1" applyAlignment="1" applyProtection="1">
      <alignment horizontal="center" vertical="center" wrapText="1"/>
    </xf>
    <xf numFmtId="0" fontId="62" fillId="0" borderId="82" xfId="130" applyNumberFormat="1" applyFont="1" applyFill="1" applyBorder="1" applyAlignment="1">
      <alignment horizontal="center" vertical="center" wrapText="1"/>
    </xf>
    <xf numFmtId="0" fontId="59" fillId="37" borderId="83" xfId="130" applyFont="1" applyFill="1" applyBorder="1" applyAlignment="1">
      <alignment horizontal="left" vertical="center" wrapText="1"/>
    </xf>
    <xf numFmtId="0" fontId="62" fillId="0" borderId="1" xfId="130" applyNumberFormat="1" applyFont="1" applyFill="1" applyBorder="1" applyAlignment="1">
      <alignment horizontal="center" vertical="center" wrapText="1"/>
    </xf>
    <xf numFmtId="0" fontId="61" fillId="37" borderId="1" xfId="130" applyFont="1" applyFill="1" applyBorder="1" applyAlignment="1">
      <alignment horizontal="center" vertical="center" wrapText="1"/>
    </xf>
    <xf numFmtId="0" fontId="62" fillId="0" borderId="1" xfId="130" applyFont="1" applyFill="1" applyBorder="1" applyAlignment="1">
      <alignment horizontal="center" vertical="center" wrapText="1"/>
    </xf>
    <xf numFmtId="0" fontId="62" fillId="0" borderId="84" xfId="130" applyFont="1" applyFill="1" applyBorder="1" applyAlignment="1">
      <alignment horizontal="center" vertical="center" wrapText="1"/>
    </xf>
    <xf numFmtId="0" fontId="18" fillId="38" borderId="0" xfId="4" applyFont="1" applyFill="1" applyBorder="1" applyAlignment="1">
      <alignment vertical="center"/>
    </xf>
    <xf numFmtId="0" fontId="7" fillId="0" borderId="14" xfId="135" applyFont="1" applyBorder="1" applyAlignment="1">
      <alignment horizontal="center" vertical="top" wrapText="1"/>
    </xf>
    <xf numFmtId="0" fontId="7" fillId="0" borderId="15" xfId="135" applyFont="1" applyBorder="1" applyAlignment="1">
      <alignment horizontal="center" vertical="top" wrapText="1"/>
    </xf>
    <xf numFmtId="0" fontId="16" fillId="0" borderId="16" xfId="135" applyFont="1" applyBorder="1" applyAlignment="1">
      <alignment horizontal="center" vertical="top" wrapText="1"/>
    </xf>
    <xf numFmtId="0" fontId="7" fillId="0" borderId="17" xfId="135" applyFont="1" applyBorder="1" applyAlignment="1">
      <alignment horizontal="center" vertical="top" wrapText="1"/>
    </xf>
    <xf numFmtId="0" fontId="16" fillId="0" borderId="17" xfId="135" applyFont="1" applyBorder="1" applyAlignment="1">
      <alignment horizontal="center" vertical="top" wrapText="1"/>
    </xf>
    <xf numFmtId="14" fontId="16" fillId="0" borderId="17" xfId="135" applyNumberFormat="1" applyFont="1" applyBorder="1" applyAlignment="1">
      <alignment horizontal="center" vertical="top" wrapText="1"/>
    </xf>
    <xf numFmtId="0" fontId="65" fillId="0" borderId="9" xfId="135" applyFont="1" applyFill="1" applyBorder="1"/>
    <xf numFmtId="0" fontId="65" fillId="2" borderId="10" xfId="135" applyFont="1" applyFill="1" applyBorder="1"/>
    <xf numFmtId="0" fontId="65" fillId="2" borderId="11" xfId="135" applyFont="1" applyFill="1" applyBorder="1"/>
    <xf numFmtId="0" fontId="65" fillId="40" borderId="12" xfId="135" applyFont="1" applyFill="1" applyBorder="1"/>
    <xf numFmtId="0" fontId="65" fillId="0" borderId="0" xfId="135" applyFont="1" applyBorder="1" applyAlignment="1">
      <alignment horizontal="center"/>
    </xf>
    <xf numFmtId="0" fontId="65" fillId="0" borderId="13" xfId="135" applyFont="1" applyBorder="1" applyAlignment="1">
      <alignment horizontal="center"/>
    </xf>
    <xf numFmtId="0" fontId="13" fillId="4" borderId="34" xfId="135" applyFont="1" applyFill="1" applyBorder="1" applyAlignment="1">
      <alignment vertical="center"/>
    </xf>
    <xf numFmtId="0" fontId="13" fillId="4" borderId="35" xfId="135" applyFont="1" applyFill="1" applyBorder="1" applyAlignment="1">
      <alignment vertical="center"/>
    </xf>
    <xf numFmtId="0" fontId="13" fillId="4" borderId="35" xfId="135" applyFont="1" applyFill="1" applyBorder="1" applyAlignment="1">
      <alignment vertical="center" wrapText="1"/>
    </xf>
    <xf numFmtId="0" fontId="13" fillId="4" borderId="17" xfId="135" applyFont="1" applyFill="1" applyBorder="1" applyAlignment="1">
      <alignment vertical="center"/>
    </xf>
    <xf numFmtId="0" fontId="13" fillId="4" borderId="0" xfId="135" applyFont="1" applyFill="1" applyBorder="1" applyAlignment="1">
      <alignment vertical="center" wrapText="1"/>
    </xf>
    <xf numFmtId="0" fontId="65" fillId="40" borderId="34" xfId="135" applyFont="1" applyFill="1" applyBorder="1"/>
    <xf numFmtId="0" fontId="65" fillId="0" borderId="35" xfId="135" applyFont="1" applyBorder="1" applyAlignment="1">
      <alignment horizontal="center"/>
    </xf>
    <xf numFmtId="0" fontId="65" fillId="0" borderId="17" xfId="135" applyFont="1" applyBorder="1" applyAlignment="1">
      <alignment horizontal="center"/>
    </xf>
    <xf numFmtId="0" fontId="44" fillId="0" borderId="1" xfId="126" applyFont="1" applyBorder="1" applyAlignment="1">
      <alignment horizontal="center" vertical="top" wrapText="1"/>
    </xf>
    <xf numFmtId="0" fontId="67" fillId="42" borderId="1" xfId="3" applyFont="1" applyFill="1" applyBorder="1" applyAlignment="1" applyProtection="1">
      <alignment horizontal="center" vertical="center"/>
      <protection locked="0"/>
    </xf>
    <xf numFmtId="0" fontId="67" fillId="42" borderId="1" xfId="3" applyFont="1" applyFill="1" applyBorder="1" applyAlignment="1" applyProtection="1">
      <alignment horizontal="center" vertical="center" wrapText="1"/>
      <protection locked="0"/>
    </xf>
    <xf numFmtId="0" fontId="68" fillId="4" borderId="1" xfId="3" applyFont="1" applyFill="1" applyBorder="1" applyAlignment="1" applyProtection="1">
      <alignment horizontal="left" vertical="center" wrapText="1"/>
      <protection locked="0"/>
    </xf>
    <xf numFmtId="0" fontId="68" fillId="4" borderId="1" xfId="3" applyFont="1" applyFill="1" applyBorder="1" applyAlignment="1" applyProtection="1">
      <alignment horizontal="center" vertical="center"/>
      <protection locked="0"/>
    </xf>
    <xf numFmtId="58" fontId="69" fillId="4" borderId="1" xfId="3" applyNumberFormat="1" applyFont="1" applyFill="1" applyBorder="1" applyAlignment="1">
      <alignment horizontal="center" vertical="center"/>
    </xf>
    <xf numFmtId="0" fontId="68" fillId="4" borderId="1" xfId="3" applyFont="1" applyFill="1" applyBorder="1" applyAlignment="1">
      <alignment horizontal="left" vertical="center" wrapText="1"/>
    </xf>
    <xf numFmtId="0" fontId="53" fillId="4" borderId="1" xfId="3" applyFont="1" applyFill="1" applyBorder="1" applyAlignment="1">
      <alignment horizontal="center" vertical="center" wrapText="1"/>
    </xf>
    <xf numFmtId="0" fontId="12" fillId="0" borderId="29" xfId="126" applyFont="1" applyBorder="1" applyAlignment="1">
      <alignment vertical="top" wrapText="1"/>
    </xf>
    <xf numFmtId="0" fontId="44" fillId="0" borderId="1" xfId="126" applyFont="1" applyBorder="1" applyAlignment="1">
      <alignment horizontal="center" vertical="top" wrapText="1"/>
    </xf>
    <xf numFmtId="0" fontId="12" fillId="0" borderId="1" xfId="126" applyFont="1" applyBorder="1" applyAlignment="1">
      <alignment horizontal="left" vertical="top" wrapText="1"/>
    </xf>
    <xf numFmtId="0" fontId="12" fillId="0" borderId="6" xfId="126" applyFont="1" applyBorder="1" applyAlignment="1">
      <alignment vertical="top" wrapText="1"/>
    </xf>
    <xf numFmtId="0" fontId="44" fillId="0" borderId="6" xfId="126" applyFont="1" applyBorder="1" applyAlignment="1">
      <alignment horizontal="center" vertical="top" wrapText="1"/>
    </xf>
    <xf numFmtId="14" fontId="12" fillId="0" borderId="1" xfId="126" applyNumberFormat="1" applyFont="1" applyBorder="1" applyAlignment="1">
      <alignment horizontal="center" vertical="top" wrapText="1"/>
    </xf>
    <xf numFmtId="0" fontId="44" fillId="0" borderId="2" xfId="126" applyFont="1" applyBorder="1" applyAlignment="1">
      <alignment vertical="top" wrapText="1"/>
    </xf>
    <xf numFmtId="0" fontId="48" fillId="0" borderId="1" xfId="0" applyFont="1" applyBorder="1" applyAlignment="1">
      <alignment vertical="center" wrapText="1"/>
    </xf>
    <xf numFmtId="0" fontId="11" fillId="0" borderId="1" xfId="0" applyFont="1" applyBorder="1" applyAlignment="1">
      <alignment vertical="center" wrapText="1"/>
    </xf>
    <xf numFmtId="0" fontId="12" fillId="0" borderId="1" xfId="126" applyFont="1" applyBorder="1" applyAlignment="1">
      <alignment vertical="center" wrapText="1"/>
    </xf>
    <xf numFmtId="0" fontId="11" fillId="0" borderId="1" xfId="0" applyFont="1" applyBorder="1" applyAlignment="1">
      <alignment vertical="center"/>
    </xf>
    <xf numFmtId="0" fontId="11" fillId="0" borderId="1" xfId="0" applyFont="1" applyBorder="1" applyAlignment="1">
      <alignment horizontal="left" vertical="center"/>
    </xf>
    <xf numFmtId="0" fontId="12" fillId="0" borderId="1" xfId="126" applyFont="1" applyBorder="1" applyAlignment="1">
      <alignment horizontal="left" vertical="center" wrapText="1"/>
    </xf>
    <xf numFmtId="0" fontId="11" fillId="0" borderId="1" xfId="0" applyFont="1" applyBorder="1" applyAlignment="1">
      <alignment horizontal="left" vertical="center" wrapText="1"/>
    </xf>
    <xf numFmtId="14" fontId="12" fillId="0" borderId="1" xfId="126" applyNumberFormat="1" applyFont="1" applyBorder="1" applyAlignment="1">
      <alignment vertical="center" wrapText="1"/>
    </xf>
    <xf numFmtId="0" fontId="44" fillId="0" borderId="6" xfId="126" applyFont="1" applyBorder="1" applyAlignment="1">
      <alignment horizontal="center" vertical="center" wrapText="1"/>
    </xf>
    <xf numFmtId="0" fontId="44" fillId="0" borderId="1" xfId="126" applyFont="1" applyBorder="1" applyAlignment="1">
      <alignment horizontal="center" vertical="top" wrapText="1"/>
    </xf>
    <xf numFmtId="0" fontId="12" fillId="0" borderId="1" xfId="126" applyFont="1" applyBorder="1" applyAlignment="1">
      <alignment horizontal="left" vertical="top" wrapText="1"/>
    </xf>
    <xf numFmtId="0" fontId="12" fillId="0" borderId="1" xfId="126" applyFont="1" applyBorder="1" applyAlignment="1">
      <alignment horizontal="center" vertical="top" wrapText="1"/>
    </xf>
    <xf numFmtId="0" fontId="70" fillId="0" borderId="6" xfId="127" applyFont="1" applyBorder="1" applyAlignment="1">
      <alignment horizontal="left" vertical="center" wrapText="1"/>
    </xf>
    <xf numFmtId="0" fontId="70" fillId="0" borderId="1" xfId="126" applyFont="1" applyBorder="1" applyAlignment="1">
      <alignment vertical="top" wrapText="1"/>
    </xf>
    <xf numFmtId="0" fontId="71" fillId="0" borderId="2" xfId="126" applyFont="1" applyBorder="1" applyAlignment="1">
      <alignment vertical="top" wrapText="1"/>
    </xf>
    <xf numFmtId="0" fontId="70" fillId="0" borderId="2" xfId="126" applyFont="1" applyBorder="1" applyAlignment="1">
      <alignment vertical="top" wrapText="1"/>
    </xf>
    <xf numFmtId="0" fontId="12" fillId="0" borderId="6" xfId="127" applyFont="1" applyBorder="1" applyAlignment="1">
      <alignment horizontal="left" vertical="center" wrapText="1"/>
    </xf>
    <xf numFmtId="0" fontId="11" fillId="0" borderId="6" xfId="127" applyFont="1" applyBorder="1" applyAlignment="1">
      <alignment horizontal="center" vertical="center" wrapText="1"/>
    </xf>
    <xf numFmtId="0" fontId="48" fillId="0" borderId="1" xfId="0" applyFont="1" applyBorder="1" applyAlignment="1">
      <alignment horizontal="center" vertical="center" wrapText="1"/>
    </xf>
    <xf numFmtId="0" fontId="48" fillId="0" borderId="1" xfId="0" applyFont="1" applyBorder="1">
      <alignment vertical="center"/>
    </xf>
    <xf numFmtId="0" fontId="11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0" fontId="48" fillId="0" borderId="1" xfId="0" applyFont="1" applyBorder="1" applyAlignment="1">
      <alignment horizontal="center" vertical="center"/>
    </xf>
    <xf numFmtId="14" fontId="70" fillId="0" borderId="2" xfId="126" applyNumberFormat="1" applyFont="1" applyBorder="1" applyAlignment="1">
      <alignment horizontal="center" vertical="top" wrapText="1"/>
    </xf>
    <xf numFmtId="14" fontId="12" fillId="0" borderId="2" xfId="126" applyNumberFormat="1" applyFont="1" applyBorder="1" applyAlignment="1">
      <alignment horizontal="left" vertical="top" wrapText="1"/>
    </xf>
    <xf numFmtId="9" fontId="12" fillId="0" borderId="1" xfId="126" applyNumberFormat="1" applyFont="1" applyBorder="1" applyAlignment="1">
      <alignment horizontal="center" vertical="top" wrapText="1"/>
    </xf>
    <xf numFmtId="9" fontId="12" fillId="0" borderId="2" xfId="126" applyNumberFormat="1" applyFont="1" applyBorder="1" applyAlignment="1">
      <alignment horizontal="center" vertical="top" wrapText="1"/>
    </xf>
    <xf numFmtId="0" fontId="64" fillId="43" borderId="1" xfId="136" applyFont="1" applyFill="1" applyBorder="1" applyAlignment="1" applyProtection="1">
      <alignment horizontal="center" vertical="center" wrapText="1"/>
      <protection locked="0"/>
    </xf>
    <xf numFmtId="0" fontId="75" fillId="0" borderId="1" xfId="136" applyFont="1" applyFill="1" applyBorder="1" applyAlignment="1">
      <alignment vertical="top" wrapText="1"/>
    </xf>
    <xf numFmtId="0" fontId="75" fillId="0" borderId="1" xfId="136" applyFont="1" applyFill="1" applyBorder="1" applyAlignment="1">
      <alignment vertical="center" wrapText="1"/>
    </xf>
    <xf numFmtId="0" fontId="18" fillId="0" borderId="1" xfId="136" applyFont="1" applyFill="1" applyBorder="1" applyAlignment="1">
      <alignment horizontal="left" vertical="center" wrapText="1"/>
    </xf>
    <xf numFmtId="0" fontId="75" fillId="0" borderId="1" xfId="136" applyFont="1" applyFill="1" applyBorder="1" applyAlignment="1">
      <alignment horizontal="left" vertical="center" wrapText="1"/>
    </xf>
    <xf numFmtId="0" fontId="18" fillId="0" borderId="1" xfId="136" applyFont="1" applyFill="1" applyBorder="1" applyAlignment="1">
      <alignment vertical="center" wrapText="1"/>
    </xf>
    <xf numFmtId="0" fontId="22" fillId="0" borderId="0" xfId="136" applyAlignment="1">
      <alignment vertical="center" wrapText="1"/>
    </xf>
    <xf numFmtId="0" fontId="22" fillId="0" borderId="0" xfId="136" applyAlignment="1">
      <alignment horizontal="center" vertical="center" wrapText="1"/>
    </xf>
    <xf numFmtId="0" fontId="11" fillId="0" borderId="1" xfId="127" applyFont="1" applyBorder="1" applyAlignment="1">
      <alignment horizontal="left" vertical="center" wrapText="1"/>
    </xf>
    <xf numFmtId="0" fontId="70" fillId="0" borderId="1" xfId="127" applyFont="1" applyBorder="1" applyAlignment="1">
      <alignment horizontal="left" vertical="center" wrapText="1"/>
    </xf>
    <xf numFmtId="0" fontId="12" fillId="0" borderId="1" xfId="127" applyFont="1" applyBorder="1" applyAlignment="1">
      <alignment horizontal="left" vertical="center" wrapText="1"/>
    </xf>
    <xf numFmtId="14" fontId="12" fillId="0" borderId="1" xfId="126" applyNumberFormat="1" applyFont="1" applyBorder="1" applyAlignment="1">
      <alignment horizontal="center" vertical="center" wrapText="1"/>
    </xf>
    <xf numFmtId="14" fontId="70" fillId="0" borderId="1" xfId="126" applyNumberFormat="1" applyFont="1" applyBorder="1" applyAlignment="1">
      <alignment horizontal="center" vertical="center" wrapText="1"/>
    </xf>
    <xf numFmtId="0" fontId="44" fillId="0" borderId="1" xfId="126" applyFont="1" applyBorder="1" applyAlignment="1">
      <alignment horizontal="center" vertical="top" wrapText="1"/>
    </xf>
    <xf numFmtId="0" fontId="12" fillId="0" borderId="1" xfId="126" applyFont="1" applyBorder="1" applyAlignment="1">
      <alignment horizontal="left" vertical="top" wrapText="1"/>
    </xf>
    <xf numFmtId="0" fontId="12" fillId="0" borderId="6" xfId="126" applyFont="1" applyBorder="1" applyAlignment="1">
      <alignment horizontal="center" vertical="center" wrapText="1"/>
    </xf>
    <xf numFmtId="0" fontId="75" fillId="0" borderId="1" xfId="136" applyFont="1" applyFill="1" applyBorder="1" applyAlignment="1">
      <alignment horizontal="center" vertical="center" wrapText="1"/>
    </xf>
    <xf numFmtId="0" fontId="76" fillId="0" borderId="1" xfId="136" applyFont="1" applyFill="1" applyBorder="1" applyAlignment="1">
      <alignment horizontal="center" vertical="center" wrapText="1"/>
    </xf>
    <xf numFmtId="0" fontId="76" fillId="0" borderId="1" xfId="136" applyFont="1" applyFill="1" applyBorder="1" applyAlignment="1">
      <alignment vertical="center" wrapText="1"/>
    </xf>
    <xf numFmtId="14" fontId="75" fillId="0" borderId="1" xfId="136" applyNumberFormat="1" applyFont="1" applyFill="1" applyBorder="1" applyAlignment="1">
      <alignment vertical="center" wrapText="1"/>
    </xf>
    <xf numFmtId="0" fontId="18" fillId="0" borderId="1" xfId="136" applyFont="1" applyFill="1" applyBorder="1" applyAlignment="1">
      <alignment horizontal="center" vertical="center" wrapText="1"/>
    </xf>
    <xf numFmtId="14" fontId="75" fillId="0" borderId="3" xfId="136" applyNumberFormat="1" applyFont="1" applyFill="1" applyBorder="1" applyAlignment="1">
      <alignment horizontal="center" vertical="center" wrapText="1"/>
    </xf>
    <xf numFmtId="0" fontId="77" fillId="0" borderId="1" xfId="136" applyFont="1" applyFill="1" applyBorder="1" applyAlignment="1">
      <alignment horizontal="center" vertical="center" wrapText="1"/>
    </xf>
    <xf numFmtId="0" fontId="77" fillId="0" borderId="1" xfId="136" applyFont="1" applyFill="1" applyBorder="1" applyAlignment="1">
      <alignment vertical="center" wrapText="1"/>
    </xf>
    <xf numFmtId="14" fontId="75" fillId="0" borderId="1" xfId="136" applyNumberFormat="1" applyFont="1" applyFill="1" applyBorder="1" applyAlignment="1">
      <alignment vertical="top" wrapText="1"/>
    </xf>
    <xf numFmtId="9" fontId="12" fillId="0" borderId="1" xfId="126" applyNumberFormat="1" applyFont="1" applyBorder="1" applyAlignment="1">
      <alignment horizontal="center" vertical="center" wrapText="1"/>
    </xf>
    <xf numFmtId="0" fontId="74" fillId="0" borderId="1" xfId="136" applyFont="1" applyFill="1" applyBorder="1" applyAlignment="1">
      <alignment horizontal="center" vertical="center" wrapText="1"/>
    </xf>
    <xf numFmtId="0" fontId="57" fillId="4" borderId="12" xfId="135" applyFont="1" applyFill="1" applyBorder="1" applyAlignment="1">
      <alignment horizontal="left"/>
    </xf>
    <xf numFmtId="0" fontId="14" fillId="4" borderId="0" xfId="135" applyFont="1" applyFill="1" applyBorder="1" applyAlignment="1">
      <alignment horizontal="left"/>
    </xf>
    <xf numFmtId="0" fontId="14" fillId="4" borderId="13" xfId="135" applyFont="1" applyFill="1" applyBorder="1" applyAlignment="1">
      <alignment horizontal="left"/>
    </xf>
    <xf numFmtId="0" fontId="14" fillId="4" borderId="12" xfId="135" applyFont="1" applyFill="1" applyBorder="1" applyAlignment="1">
      <alignment horizontal="center" vertical="center"/>
    </xf>
    <xf numFmtId="0" fontId="58" fillId="4" borderId="0" xfId="135" applyFont="1" applyFill="1" applyBorder="1" applyAlignment="1">
      <alignment horizontal="center" vertical="center"/>
    </xf>
    <xf numFmtId="0" fontId="58" fillId="4" borderId="13" xfId="135" applyFont="1" applyFill="1" applyBorder="1" applyAlignment="1">
      <alignment horizontal="center" vertical="center"/>
    </xf>
    <xf numFmtId="0" fontId="55" fillId="37" borderId="75" xfId="130" applyFont="1" applyFill="1" applyBorder="1" applyAlignment="1">
      <alignment horizontal="center" vertical="center" wrapText="1"/>
    </xf>
    <xf numFmtId="0" fontId="55" fillId="37" borderId="76" xfId="130" applyFont="1" applyFill="1" applyBorder="1" applyAlignment="1">
      <alignment horizontal="center" vertical="center" wrapText="1"/>
    </xf>
    <xf numFmtId="0" fontId="55" fillId="37" borderId="77" xfId="130" applyFont="1" applyFill="1" applyBorder="1" applyAlignment="1">
      <alignment horizontal="center" vertical="center" wrapText="1"/>
    </xf>
    <xf numFmtId="0" fontId="55" fillId="37" borderId="78" xfId="130" applyFont="1" applyFill="1" applyBorder="1" applyAlignment="1">
      <alignment horizontal="center" vertical="center" wrapText="1"/>
    </xf>
    <xf numFmtId="0" fontId="55" fillId="37" borderId="79" xfId="130" applyFont="1" applyFill="1" applyBorder="1" applyAlignment="1">
      <alignment horizontal="center" vertical="center" wrapText="1"/>
    </xf>
    <xf numFmtId="0" fontId="55" fillId="37" borderId="80" xfId="130" applyFont="1" applyFill="1" applyBorder="1" applyAlignment="1">
      <alignment horizontal="center" vertical="center" wrapText="1"/>
    </xf>
    <xf numFmtId="0" fontId="64" fillId="39" borderId="85" xfId="135" applyFont="1" applyFill="1" applyBorder="1" applyAlignment="1">
      <alignment horizontal="center"/>
    </xf>
    <xf numFmtId="0" fontId="64" fillId="39" borderId="86" xfId="135" applyFont="1" applyFill="1" applyBorder="1" applyAlignment="1">
      <alignment horizontal="center"/>
    </xf>
    <xf numFmtId="0" fontId="64" fillId="39" borderId="87" xfId="135" applyFont="1" applyFill="1" applyBorder="1" applyAlignment="1">
      <alignment horizontal="center"/>
    </xf>
    <xf numFmtId="0" fontId="55" fillId="37" borderId="69" xfId="130" applyFont="1" applyFill="1" applyBorder="1" applyAlignment="1">
      <alignment horizontal="center" vertical="center" wrapText="1"/>
    </xf>
    <xf numFmtId="0" fontId="55" fillId="37" borderId="70" xfId="130" applyFont="1" applyFill="1" applyBorder="1" applyAlignment="1">
      <alignment horizontal="center" vertical="center" wrapText="1"/>
    </xf>
    <xf numFmtId="9" fontId="56" fillId="0" borderId="70" xfId="130" applyNumberFormat="1" applyFont="1" applyFill="1" applyBorder="1" applyAlignment="1">
      <alignment horizontal="center" vertical="center" wrapText="1"/>
    </xf>
    <xf numFmtId="0" fontId="56" fillId="0" borderId="70" xfId="130" applyFont="1" applyFill="1" applyBorder="1" applyAlignment="1">
      <alignment horizontal="center" vertical="center" wrapText="1"/>
    </xf>
    <xf numFmtId="0" fontId="56" fillId="0" borderId="71" xfId="130" applyFont="1" applyFill="1" applyBorder="1" applyAlignment="1">
      <alignment horizontal="center" vertical="center" wrapText="1"/>
    </xf>
    <xf numFmtId="0" fontId="55" fillId="37" borderId="72" xfId="130" applyFont="1" applyFill="1" applyBorder="1" applyAlignment="1">
      <alignment horizontal="center" vertical="center" wrapText="1"/>
    </xf>
    <xf numFmtId="0" fontId="55" fillId="37" borderId="73" xfId="130" applyFont="1" applyFill="1" applyBorder="1" applyAlignment="1">
      <alignment horizontal="center" vertical="center" wrapText="1"/>
    </xf>
    <xf numFmtId="10" fontId="56" fillId="0" borderId="73" xfId="130" applyNumberFormat="1" applyFont="1" applyFill="1" applyBorder="1" applyAlignment="1">
      <alignment horizontal="center" vertical="center" wrapText="1"/>
    </xf>
    <xf numFmtId="10" fontId="56" fillId="0" borderId="74" xfId="130" applyNumberFormat="1" applyFont="1" applyFill="1" applyBorder="1" applyAlignment="1">
      <alignment horizontal="center" vertical="center" wrapText="1"/>
    </xf>
    <xf numFmtId="0" fontId="18" fillId="5" borderId="18" xfId="4" applyFont="1" applyFill="1" applyBorder="1" applyAlignment="1">
      <alignment horizontal="center" vertical="center"/>
    </xf>
    <xf numFmtId="0" fontId="54" fillId="0" borderId="19" xfId="135" applyBorder="1" applyAlignment="1">
      <alignment horizontal="center" vertical="center"/>
    </xf>
    <xf numFmtId="0" fontId="54" fillId="0" borderId="20" xfId="135" applyBorder="1" applyAlignment="1">
      <alignment horizontal="center" vertical="center"/>
    </xf>
    <xf numFmtId="0" fontId="2" fillId="5" borderId="23" xfId="4" applyFont="1" applyFill="1" applyBorder="1" applyAlignment="1">
      <alignment horizontal="center" vertical="center"/>
    </xf>
    <xf numFmtId="0" fontId="2" fillId="5" borderId="24" xfId="4" applyFont="1" applyFill="1" applyBorder="1" applyAlignment="1">
      <alignment horizontal="center" vertical="center"/>
    </xf>
    <xf numFmtId="0" fontId="2" fillId="5" borderId="25" xfId="4" applyFont="1" applyFill="1" applyBorder="1" applyAlignment="1">
      <alignment horizontal="center" vertical="center"/>
    </xf>
    <xf numFmtId="0" fontId="7" fillId="3" borderId="30" xfId="4" applyFont="1" applyFill="1" applyBorder="1" applyAlignment="1"/>
    <xf numFmtId="0" fontId="7" fillId="3" borderId="31" xfId="4" applyFont="1" applyFill="1" applyBorder="1" applyAlignment="1"/>
    <xf numFmtId="0" fontId="7" fillId="3" borderId="32" xfId="4" applyFont="1" applyFill="1" applyBorder="1" applyAlignment="1"/>
    <xf numFmtId="0" fontId="19" fillId="4" borderId="0" xfId="135" applyFont="1" applyFill="1" applyBorder="1" applyAlignment="1">
      <alignment horizontal="center"/>
    </xf>
    <xf numFmtId="0" fontId="54" fillId="0" borderId="0" xfId="135" applyBorder="1" applyAlignment="1">
      <alignment horizontal="center" vertical="center"/>
    </xf>
    <xf numFmtId="0" fontId="2" fillId="2" borderId="1" xfId="128" applyFont="1" applyFill="1" applyBorder="1" applyAlignment="1">
      <alignment horizontal="center" vertical="center" wrapText="1"/>
    </xf>
    <xf numFmtId="0" fontId="2" fillId="2" borderId="2" xfId="128" applyFont="1" applyFill="1" applyBorder="1" applyAlignment="1">
      <alignment horizontal="center" vertical="center" wrapText="1"/>
    </xf>
    <xf numFmtId="0" fontId="2" fillId="2" borderId="3" xfId="128" applyFont="1" applyFill="1" applyBorder="1" applyAlignment="1">
      <alignment horizontal="center" vertical="center" wrapText="1"/>
    </xf>
    <xf numFmtId="0" fontId="66" fillId="41" borderId="5" xfId="3" applyFont="1" applyFill="1" applyBorder="1" applyAlignment="1">
      <alignment horizontal="center" vertical="center"/>
    </xf>
    <xf numFmtId="0" fontId="66" fillId="41" borderId="6" xfId="3" applyFont="1" applyFill="1" applyBorder="1" applyAlignment="1">
      <alignment horizontal="center" vertical="center"/>
    </xf>
    <xf numFmtId="0" fontId="66" fillId="41" borderId="1" xfId="3" applyFont="1" applyFill="1" applyBorder="1" applyAlignment="1">
      <alignment horizontal="center" vertical="center"/>
    </xf>
    <xf numFmtId="0" fontId="53" fillId="3" borderId="2" xfId="3" applyFont="1" applyFill="1" applyBorder="1" applyAlignment="1">
      <alignment horizontal="center" vertical="center" wrapText="1"/>
    </xf>
    <xf numFmtId="0" fontId="53" fillId="3" borderId="7" xfId="3" applyFont="1" applyFill="1" applyBorder="1" applyAlignment="1">
      <alignment horizontal="center" vertical="center" wrapText="1"/>
    </xf>
    <xf numFmtId="0" fontId="53" fillId="3" borderId="3" xfId="3" applyFont="1" applyFill="1" applyBorder="1" applyAlignment="1">
      <alignment horizontal="center" vertical="center" wrapText="1"/>
    </xf>
    <xf numFmtId="0" fontId="43" fillId="35" borderId="51" xfId="126" applyFont="1" applyFill="1" applyBorder="1" applyAlignment="1">
      <alignment horizontal="left" vertical="top" wrapText="1"/>
    </xf>
    <xf numFmtId="0" fontId="42" fillId="34" borderId="45" xfId="126" applyFont="1" applyFill="1" applyBorder="1" applyAlignment="1">
      <alignment horizontal="center" vertical="top" wrapText="1"/>
    </xf>
    <xf numFmtId="0" fontId="42" fillId="34" borderId="46" xfId="126" applyFont="1" applyFill="1" applyBorder="1" applyAlignment="1">
      <alignment horizontal="center" vertical="top" wrapText="1"/>
    </xf>
    <xf numFmtId="0" fontId="42" fillId="34" borderId="47" xfId="126" applyFont="1" applyFill="1" applyBorder="1" applyAlignment="1">
      <alignment horizontal="center" vertical="top" wrapText="1"/>
    </xf>
    <xf numFmtId="0" fontId="42" fillId="34" borderId="48" xfId="126" applyFont="1" applyFill="1" applyBorder="1" applyAlignment="1">
      <alignment horizontal="center" vertical="top" wrapText="1"/>
    </xf>
    <xf numFmtId="0" fontId="42" fillId="34" borderId="49" xfId="126" applyFont="1" applyFill="1" applyBorder="1" applyAlignment="1">
      <alignment horizontal="center" vertical="top" wrapText="1"/>
    </xf>
    <xf numFmtId="0" fontId="42" fillId="34" borderId="50" xfId="126" applyFont="1" applyFill="1" applyBorder="1" applyAlignment="1">
      <alignment horizontal="center" vertical="top" wrapText="1"/>
    </xf>
    <xf numFmtId="0" fontId="43" fillId="35" borderId="8" xfId="126" applyFont="1" applyFill="1" applyBorder="1" applyAlignment="1">
      <alignment horizontal="left" vertical="top" wrapText="1"/>
    </xf>
    <xf numFmtId="0" fontId="12" fillId="0" borderId="45" xfId="126" applyFont="1" applyBorder="1" applyAlignment="1">
      <alignment horizontal="left" vertical="top" wrapText="1"/>
    </xf>
    <xf numFmtId="0" fontId="12" fillId="0" borderId="46" xfId="126" applyFont="1" applyBorder="1" applyAlignment="1">
      <alignment horizontal="left" vertical="top" wrapText="1"/>
    </xf>
    <xf numFmtId="0" fontId="12" fillId="0" borderId="47" xfId="126" applyFont="1" applyBorder="1" applyAlignment="1">
      <alignment horizontal="left" vertical="top" wrapText="1"/>
    </xf>
    <xf numFmtId="0" fontId="20" fillId="0" borderId="52" xfId="126" applyBorder="1" applyAlignment="1">
      <alignment vertical="top" wrapText="1"/>
    </xf>
    <xf numFmtId="0" fontId="20" fillId="0" borderId="0" xfId="126" applyAlignment="1">
      <alignment vertical="top" wrapText="1"/>
    </xf>
    <xf numFmtId="0" fontId="20" fillId="0" borderId="53" xfId="126" applyBorder="1" applyAlignment="1">
      <alignment vertical="top" wrapText="1"/>
    </xf>
    <xf numFmtId="0" fontId="20" fillId="0" borderId="48" xfId="126" applyBorder="1" applyAlignment="1">
      <alignment vertical="top" wrapText="1"/>
    </xf>
    <xf numFmtId="0" fontId="20" fillId="0" borderId="49" xfId="126" applyBorder="1" applyAlignment="1">
      <alignment vertical="top" wrapText="1"/>
    </xf>
    <xf numFmtId="0" fontId="20" fillId="0" borderId="50" xfId="126" applyBorder="1" applyAlignment="1">
      <alignment vertical="top" wrapText="1"/>
    </xf>
    <xf numFmtId="0" fontId="43" fillId="4" borderId="45" xfId="126" applyFont="1" applyFill="1" applyBorder="1" applyAlignment="1">
      <alignment horizontal="left" vertical="top" wrapText="1"/>
    </xf>
    <xf numFmtId="0" fontId="43" fillId="4" borderId="46" xfId="126" applyFont="1" applyFill="1" applyBorder="1" applyAlignment="1">
      <alignment horizontal="left" vertical="top" wrapText="1"/>
    </xf>
    <xf numFmtId="0" fontId="43" fillId="4" borderId="47" xfId="126" applyFont="1" applyFill="1" applyBorder="1" applyAlignment="1">
      <alignment horizontal="left" vertical="top" wrapText="1"/>
    </xf>
    <xf numFmtId="0" fontId="43" fillId="4" borderId="52" xfId="126" applyFont="1" applyFill="1" applyBorder="1" applyAlignment="1">
      <alignment horizontal="left" vertical="top" wrapText="1"/>
    </xf>
    <xf numFmtId="0" fontId="43" fillId="4" borderId="0" xfId="126" applyFont="1" applyFill="1" applyBorder="1" applyAlignment="1">
      <alignment horizontal="left" vertical="top" wrapText="1"/>
    </xf>
    <xf numFmtId="0" fontId="43" fillId="4" borderId="53" xfId="126" applyFont="1" applyFill="1" applyBorder="1" applyAlignment="1">
      <alignment horizontal="left" vertical="top" wrapText="1"/>
    </xf>
    <xf numFmtId="0" fontId="43" fillId="4" borderId="48" xfId="126" applyFont="1" applyFill="1" applyBorder="1" applyAlignment="1">
      <alignment horizontal="left" vertical="top" wrapText="1"/>
    </xf>
    <xf numFmtId="0" fontId="43" fillId="4" borderId="49" xfId="126" applyFont="1" applyFill="1" applyBorder="1" applyAlignment="1">
      <alignment horizontal="left" vertical="top" wrapText="1"/>
    </xf>
    <xf numFmtId="0" fontId="43" fillId="4" borderId="50" xfId="126" applyFont="1" applyFill="1" applyBorder="1" applyAlignment="1">
      <alignment horizontal="left" vertical="top" wrapText="1"/>
    </xf>
    <xf numFmtId="0" fontId="12" fillId="0" borderId="29" xfId="126" applyFont="1" applyBorder="1" applyAlignment="1">
      <alignment horizontal="left" vertical="top" wrapText="1"/>
    </xf>
    <xf numFmtId="0" fontId="12" fillId="0" borderId="29" xfId="126" applyFont="1" applyBorder="1" applyAlignment="1">
      <alignment horizontal="center" vertical="top" wrapText="1"/>
    </xf>
    <xf numFmtId="0" fontId="44" fillId="0" borderId="1" xfId="126" applyFont="1" applyBorder="1" applyAlignment="1">
      <alignment horizontal="center" vertical="top" wrapText="1"/>
    </xf>
    <xf numFmtId="0" fontId="12" fillId="0" borderId="1" xfId="126" applyFont="1" applyBorder="1" applyAlignment="1">
      <alignment horizontal="left" vertical="top" wrapText="1"/>
    </xf>
    <xf numFmtId="0" fontId="12" fillId="0" borderId="1" xfId="126" applyFont="1" applyBorder="1" applyAlignment="1">
      <alignment horizontal="center" vertical="top" wrapText="1"/>
    </xf>
    <xf numFmtId="0" fontId="12" fillId="0" borderId="4" xfId="126" applyFont="1" applyBorder="1" applyAlignment="1">
      <alignment horizontal="left" vertical="top" wrapText="1"/>
    </xf>
    <xf numFmtId="0" fontId="12" fillId="0" borderId="6" xfId="126" applyFont="1" applyBorder="1" applyAlignment="1">
      <alignment horizontal="left" vertical="top" wrapText="1"/>
    </xf>
    <xf numFmtId="0" fontId="12" fillId="0" borderId="4" xfId="126" applyFont="1" applyBorder="1" applyAlignment="1">
      <alignment horizontal="center" vertical="top" wrapText="1"/>
    </xf>
    <xf numFmtId="0" fontId="12" fillId="0" borderId="6" xfId="126" applyFont="1" applyBorder="1" applyAlignment="1">
      <alignment horizontal="center" vertical="top" wrapText="1"/>
    </xf>
    <xf numFmtId="0" fontId="12" fillId="4" borderId="45" xfId="126" applyFont="1" applyFill="1" applyBorder="1" applyAlignment="1">
      <alignment horizontal="left" vertical="top" wrapText="1"/>
    </xf>
    <xf numFmtId="0" fontId="12" fillId="4" borderId="46" xfId="126" applyFont="1" applyFill="1" applyBorder="1" applyAlignment="1">
      <alignment horizontal="left" vertical="top" wrapText="1"/>
    </xf>
    <xf numFmtId="0" fontId="12" fillId="4" borderId="47" xfId="126" applyFont="1" applyFill="1" applyBorder="1" applyAlignment="1">
      <alignment horizontal="left" vertical="top" wrapText="1"/>
    </xf>
    <xf numFmtId="0" fontId="12" fillId="4" borderId="52" xfId="126" applyFont="1" applyFill="1" applyBorder="1" applyAlignment="1">
      <alignment horizontal="left" vertical="top" wrapText="1"/>
    </xf>
    <xf numFmtId="0" fontId="12" fillId="4" borderId="0" xfId="126" applyFont="1" applyFill="1" applyBorder="1" applyAlignment="1">
      <alignment horizontal="left" vertical="top" wrapText="1"/>
    </xf>
    <xf numFmtId="0" fontId="12" fillId="4" borderId="53" xfId="126" applyFont="1" applyFill="1" applyBorder="1" applyAlignment="1">
      <alignment horizontal="left" vertical="top" wrapText="1"/>
    </xf>
    <xf numFmtId="0" fontId="12" fillId="4" borderId="64" xfId="126" applyFont="1" applyFill="1" applyBorder="1" applyAlignment="1">
      <alignment horizontal="left" vertical="top" wrapText="1"/>
    </xf>
    <xf numFmtId="0" fontId="12" fillId="4" borderId="55" xfId="126" applyFont="1" applyFill="1" applyBorder="1" applyAlignment="1">
      <alignment horizontal="left" vertical="top" wrapText="1"/>
    </xf>
    <xf numFmtId="0" fontId="12" fillId="4" borderId="65" xfId="126" applyFont="1" applyFill="1" applyBorder="1" applyAlignment="1">
      <alignment horizontal="left" vertical="top" wrapText="1"/>
    </xf>
    <xf numFmtId="0" fontId="43" fillId="35" borderId="66" xfId="126" applyFont="1" applyFill="1" applyBorder="1" applyAlignment="1">
      <alignment horizontal="left" vertical="top" wrapText="1"/>
    </xf>
    <xf numFmtId="0" fontId="12" fillId="0" borderId="58" xfId="126" applyFont="1" applyBorder="1" applyAlignment="1">
      <alignment horizontal="left" vertical="center" wrapText="1"/>
    </xf>
    <xf numFmtId="0" fontId="12" fillId="0" borderId="54" xfId="126" applyFont="1" applyBorder="1" applyAlignment="1">
      <alignment horizontal="left" vertical="center" wrapText="1"/>
    </xf>
    <xf numFmtId="0" fontId="6" fillId="0" borderId="54" xfId="126" applyFont="1" applyBorder="1" applyAlignment="1">
      <alignment horizontal="left" vertical="center" wrapText="1"/>
    </xf>
    <xf numFmtId="0" fontId="6" fillId="0" borderId="56" xfId="126" applyFont="1" applyBorder="1" applyAlignment="1">
      <alignment horizontal="left" vertical="center" wrapText="1"/>
    </xf>
    <xf numFmtId="0" fontId="6" fillId="0" borderId="60" xfId="126" applyFont="1" applyBorder="1" applyAlignment="1">
      <alignment horizontal="left" vertical="center" wrapText="1"/>
    </xf>
    <xf numFmtId="0" fontId="6" fillId="0" borderId="0" xfId="126" applyFont="1" applyBorder="1" applyAlignment="1">
      <alignment horizontal="left" vertical="center" wrapText="1"/>
    </xf>
    <xf numFmtId="0" fontId="6" fillId="0" borderId="61" xfId="126" applyFont="1" applyBorder="1" applyAlignment="1">
      <alignment horizontal="left" vertical="center" wrapText="1"/>
    </xf>
    <xf numFmtId="0" fontId="6" fillId="0" borderId="59" xfId="126" applyFont="1" applyBorder="1" applyAlignment="1">
      <alignment horizontal="left" vertical="center" wrapText="1"/>
    </xf>
    <xf numFmtId="0" fontId="6" fillId="0" borderId="55" xfId="126" applyFont="1" applyBorder="1" applyAlignment="1">
      <alignment horizontal="left" vertical="center" wrapText="1"/>
    </xf>
    <xf numFmtId="0" fontId="6" fillId="0" borderId="57" xfId="126" applyFont="1" applyBorder="1" applyAlignment="1">
      <alignment horizontal="left" vertical="center" wrapText="1"/>
    </xf>
    <xf numFmtId="0" fontId="20" fillId="0" borderId="0" xfId="126" applyBorder="1" applyAlignment="1">
      <alignment vertical="top" wrapText="1"/>
    </xf>
    <xf numFmtId="0" fontId="43" fillId="35" borderId="1" xfId="126" applyFont="1" applyFill="1" applyBorder="1" applyAlignment="1">
      <alignment horizontal="left" vertical="top" wrapText="1"/>
    </xf>
    <xf numFmtId="0" fontId="44" fillId="4" borderId="62" xfId="126" applyFont="1" applyFill="1" applyBorder="1" applyAlignment="1">
      <alignment horizontal="left" vertical="top" wrapText="1"/>
    </xf>
    <xf numFmtId="0" fontId="44" fillId="4" borderId="54" xfId="126" applyFont="1" applyFill="1" applyBorder="1" applyAlignment="1">
      <alignment horizontal="left" vertical="top" wrapText="1"/>
    </xf>
    <xf numFmtId="0" fontId="44" fillId="4" borderId="63" xfId="126" applyFont="1" applyFill="1" applyBorder="1" applyAlignment="1">
      <alignment horizontal="left" vertical="top" wrapText="1"/>
    </xf>
    <xf numFmtId="0" fontId="44" fillId="4" borderId="52" xfId="126" applyFont="1" applyFill="1" applyBorder="1" applyAlignment="1">
      <alignment horizontal="left" vertical="top" wrapText="1"/>
    </xf>
    <xf numFmtId="0" fontId="44" fillId="4" borderId="0" xfId="126" applyFont="1" applyFill="1" applyBorder="1" applyAlignment="1">
      <alignment horizontal="left" vertical="top" wrapText="1"/>
    </xf>
    <xf numFmtId="0" fontId="44" fillId="4" borderId="53" xfId="126" applyFont="1" applyFill="1" applyBorder="1" applyAlignment="1">
      <alignment horizontal="left" vertical="top" wrapText="1"/>
    </xf>
    <xf numFmtId="0" fontId="44" fillId="4" borderId="48" xfId="126" applyFont="1" applyFill="1" applyBorder="1" applyAlignment="1">
      <alignment horizontal="left" vertical="top" wrapText="1"/>
    </xf>
    <xf numFmtId="0" fontId="44" fillId="4" borderId="49" xfId="126" applyFont="1" applyFill="1" applyBorder="1" applyAlignment="1">
      <alignment horizontal="left" vertical="top" wrapText="1"/>
    </xf>
    <xf numFmtId="0" fontId="44" fillId="4" borderId="50" xfId="126" applyFont="1" applyFill="1" applyBorder="1" applyAlignment="1">
      <alignment horizontal="left" vertical="top" wrapText="1"/>
    </xf>
    <xf numFmtId="0" fontId="44" fillId="0" borderId="56" xfId="126" applyFont="1" applyBorder="1" applyAlignment="1">
      <alignment horizontal="center" vertical="center" wrapText="1"/>
    </xf>
    <xf numFmtId="0" fontId="44" fillId="0" borderId="61" xfId="126" applyFont="1" applyBorder="1" applyAlignment="1">
      <alignment horizontal="center" vertical="center" wrapText="1"/>
    </xf>
    <xf numFmtId="0" fontId="44" fillId="0" borderId="57" xfId="126" applyFont="1" applyBorder="1" applyAlignment="1">
      <alignment horizontal="center" vertical="center" wrapText="1"/>
    </xf>
    <xf numFmtId="0" fontId="11" fillId="0" borderId="2" xfId="127" applyFont="1" applyBorder="1" applyAlignment="1">
      <alignment horizontal="left" vertical="center" wrapText="1"/>
    </xf>
    <xf numFmtId="0" fontId="11" fillId="0" borderId="3" xfId="127" applyFont="1" applyBorder="1" applyAlignment="1">
      <alignment horizontal="left" vertical="center" wrapText="1"/>
    </xf>
    <xf numFmtId="0" fontId="48" fillId="0" borderId="67" xfId="0" applyFont="1" applyBorder="1" applyAlignment="1">
      <alignment horizontal="center" vertical="center" wrapText="1"/>
    </xf>
    <xf numFmtId="0" fontId="48" fillId="0" borderId="88" xfId="0" applyFont="1" applyBorder="1" applyAlignment="1">
      <alignment horizontal="center" vertical="center" wrapText="1"/>
    </xf>
    <xf numFmtId="0" fontId="48" fillId="0" borderId="68" xfId="0" applyFont="1" applyBorder="1" applyAlignment="1">
      <alignment horizontal="center" vertical="center" wrapText="1"/>
    </xf>
    <xf numFmtId="0" fontId="48" fillId="0" borderId="56" xfId="0" applyFont="1" applyBorder="1" applyAlignment="1">
      <alignment horizontal="center" vertical="center" wrapText="1"/>
    </xf>
    <xf numFmtId="0" fontId="48" fillId="0" borderId="61" xfId="0" applyFont="1" applyBorder="1" applyAlignment="1">
      <alignment horizontal="center" vertical="center" wrapText="1"/>
    </xf>
    <xf numFmtId="0" fontId="48" fillId="0" borderId="57" xfId="0" applyFont="1" applyBorder="1" applyAlignment="1">
      <alignment horizontal="center" vertical="center" wrapText="1"/>
    </xf>
    <xf numFmtId="0" fontId="48" fillId="0" borderId="2" xfId="0" applyFont="1" applyBorder="1" applyAlignment="1">
      <alignment horizontal="center" vertical="center" wrapText="1"/>
    </xf>
    <xf numFmtId="0" fontId="48" fillId="0" borderId="7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 wrapText="1"/>
    </xf>
    <xf numFmtId="0" fontId="74" fillId="0" borderId="2" xfId="136" applyFont="1" applyFill="1" applyBorder="1" applyAlignment="1">
      <alignment horizontal="center" vertical="center" wrapText="1"/>
    </xf>
    <xf numFmtId="0" fontId="74" fillId="0" borderId="7" xfId="136" applyFont="1" applyFill="1" applyBorder="1" applyAlignment="1">
      <alignment horizontal="center" vertical="center" wrapText="1"/>
    </xf>
    <xf numFmtId="0" fontId="74" fillId="0" borderId="3" xfId="136" applyFont="1" applyFill="1" applyBorder="1" applyAlignment="1">
      <alignment horizontal="center" vertical="center" wrapText="1"/>
    </xf>
    <xf numFmtId="0" fontId="74" fillId="0" borderId="1" xfId="136" applyFont="1" applyFill="1" applyBorder="1" applyAlignment="1">
      <alignment horizontal="center" vertical="center" wrapText="1"/>
    </xf>
    <xf numFmtId="0" fontId="73" fillId="2" borderId="60" xfId="136" applyNumberFormat="1" applyFont="1" applyFill="1" applyBorder="1" applyAlignment="1" applyProtection="1">
      <alignment horizontal="center" vertical="center" wrapText="1"/>
      <protection locked="0"/>
    </xf>
    <xf numFmtId="0" fontId="73" fillId="2" borderId="0" xfId="136" applyNumberFormat="1" applyFont="1" applyFill="1" applyBorder="1" applyAlignment="1" applyProtection="1">
      <alignment horizontal="center" vertical="center" wrapText="1"/>
      <protection locked="0"/>
    </xf>
    <xf numFmtId="14" fontId="75" fillId="0" borderId="1" xfId="136" applyNumberFormat="1" applyFont="1" applyFill="1" applyBorder="1" applyAlignment="1">
      <alignment horizontal="center" vertical="center" wrapText="1"/>
    </xf>
    <xf numFmtId="0" fontId="18" fillId="0" borderId="1" xfId="136" applyFont="1" applyFill="1" applyBorder="1" applyAlignment="1">
      <alignment horizontal="center" vertical="center" wrapText="1"/>
    </xf>
  </cellXfs>
  <cellStyles count="137">
    <cellStyle name="0,0_x000d__x000a_NA_x000d__x000a_" xfId="5"/>
    <cellStyle name="20% - 强调文字颜色 1 2" xfId="8"/>
    <cellStyle name="20% - 强调文字颜色 1 2 2" xfId="9"/>
    <cellStyle name="20% - 强调文字颜色 2 2" xfId="10"/>
    <cellStyle name="20% - 强调文字颜色 2 2 2" xfId="11"/>
    <cellStyle name="20% - 强调文字颜色 3 2" xfId="12"/>
    <cellStyle name="20% - 强调文字颜色 3 2 2" xfId="13"/>
    <cellStyle name="20% - 强调文字颜色 4 2" xfId="14"/>
    <cellStyle name="20% - 强调文字颜色 4 2 2" xfId="15"/>
    <cellStyle name="20% - 强调文字颜色 5 2" xfId="16"/>
    <cellStyle name="20% - 强调文字颜色 5 2 2" xfId="17"/>
    <cellStyle name="20% - 强调文字颜色 6 2" xfId="18"/>
    <cellStyle name="20% - 强调文字颜色 6 2 2" xfId="19"/>
    <cellStyle name="40% - 强调文字颜色 1 2" xfId="20"/>
    <cellStyle name="40% - 强调文字颜色 1 2 2" xfId="21"/>
    <cellStyle name="40% - 强调文字颜色 2 2" xfId="22"/>
    <cellStyle name="40% - 强调文字颜色 2 2 2" xfId="23"/>
    <cellStyle name="40% - 强调文字颜色 3 2" xfId="24"/>
    <cellStyle name="40% - 强调文字颜色 3 2 2" xfId="25"/>
    <cellStyle name="40% - 强调文字颜色 4 2" xfId="26"/>
    <cellStyle name="40% - 强调文字颜色 4 2 2" xfId="27"/>
    <cellStyle name="40% - 强调文字颜色 5 2" xfId="28"/>
    <cellStyle name="40% - 强调文字颜色 5 2 2" xfId="29"/>
    <cellStyle name="40% - 强调文字颜色 6 2" xfId="30"/>
    <cellStyle name="40% - 强调文字颜色 6 2 2" xfId="31"/>
    <cellStyle name="60% - 强调文字颜色 1 2" xfId="32"/>
    <cellStyle name="60% - 强调文字颜色 1 2 2" xfId="33"/>
    <cellStyle name="60% - 强调文字颜色 2 2" xfId="34"/>
    <cellStyle name="60% - 强调文字颜色 2 2 2" xfId="35"/>
    <cellStyle name="60% - 强调文字颜色 3 2" xfId="36"/>
    <cellStyle name="60% - 强调文字颜色 3 2 2" xfId="37"/>
    <cellStyle name="60% - 强调文字颜色 4 2" xfId="38"/>
    <cellStyle name="60% - 强调文字颜色 4 2 2" xfId="39"/>
    <cellStyle name="60% - 强调文字颜色 5 2" xfId="40"/>
    <cellStyle name="60% - 强调文字颜色 5 2 2" xfId="41"/>
    <cellStyle name="60% - 强调文字颜色 6 2" xfId="42"/>
    <cellStyle name="60% - 强调文字颜色 6 2 2" xfId="43"/>
    <cellStyle name="Normal_Tes_Scripts_Auto_NoAuto_091202" xfId="44"/>
    <cellStyle name="版本" xfId="45"/>
    <cellStyle name="标题 1 2" xfId="46"/>
    <cellStyle name="标题 1 2 2" xfId="47"/>
    <cellStyle name="标题 1 3" xfId="48"/>
    <cellStyle name="标题 2 2" xfId="49"/>
    <cellStyle name="标题 2 2 2" xfId="50"/>
    <cellStyle name="标题 3 2" xfId="51"/>
    <cellStyle name="标题 3 2 2" xfId="52"/>
    <cellStyle name="标题 4 2" xfId="53"/>
    <cellStyle name="标题 4 2 2" xfId="54"/>
    <cellStyle name="标题 5" xfId="55"/>
    <cellStyle name="标题 5 2" xfId="56"/>
    <cellStyle name="标题 6" xfId="57"/>
    <cellStyle name="差 2" xfId="58"/>
    <cellStyle name="差 2 2" xfId="59"/>
    <cellStyle name="常规" xfId="0" builtinId="0"/>
    <cellStyle name="常规 10 2" xfId="60"/>
    <cellStyle name="常规 12" xfId="61"/>
    <cellStyle name="常规 13" xfId="62"/>
    <cellStyle name="常规 13 2" xfId="63"/>
    <cellStyle name="常规 2" xfId="3"/>
    <cellStyle name="常规 2 10" xfId="64"/>
    <cellStyle name="常规 2 11" xfId="65"/>
    <cellStyle name="常规 2 12" xfId="134"/>
    <cellStyle name="常规 2 2" xfId="66"/>
    <cellStyle name="常规 2 3" xfId="67"/>
    <cellStyle name="常规 2 4" xfId="68"/>
    <cellStyle name="常规 2 4 2" xfId="69"/>
    <cellStyle name="常规 2 4 2 2" xfId="2"/>
    <cellStyle name="常规 2 5" xfId="70"/>
    <cellStyle name="常规 2 6" xfId="71"/>
    <cellStyle name="常规 2 7" xfId="72"/>
    <cellStyle name="常规 2 7 2" xfId="73"/>
    <cellStyle name="常规 2 8" xfId="74"/>
    <cellStyle name="常规 2 9" xfId="75"/>
    <cellStyle name="常规 2_10.3(4b2)-内部测试方案" xfId="76"/>
    <cellStyle name="常规 3" xfId="6"/>
    <cellStyle name="常规 3 2" xfId="77"/>
    <cellStyle name="常规 3 2 2" xfId="128"/>
    <cellStyle name="常规 3 3" xfId="133"/>
    <cellStyle name="常规 3_10.3(4b2)-内部测试方案" xfId="78"/>
    <cellStyle name="常规 4" xfId="1"/>
    <cellStyle name="常规 4 2" xfId="79"/>
    <cellStyle name="常规 4 2 2" xfId="129"/>
    <cellStyle name="常规 5" xfId="80"/>
    <cellStyle name="常规 5 2" xfId="81"/>
    <cellStyle name="常规 6" xfId="82"/>
    <cellStyle name="常规 6 2" xfId="83"/>
    <cellStyle name="常规 7" xfId="126"/>
    <cellStyle name="常规 7 2" xfId="84"/>
    <cellStyle name="常规 7 2 3 5 2" xfId="136"/>
    <cellStyle name="常规 8" xfId="127"/>
    <cellStyle name="常规 9" xfId="135"/>
    <cellStyle name="常规_(模板)" xfId="4"/>
    <cellStyle name="常规_GT810测试列表-记录" xfId="130"/>
    <cellStyle name="常规_TeloneR03V00需求跟踪矩阵" xfId="131"/>
    <cellStyle name="常规_测试设计表单" xfId="132"/>
    <cellStyle name="好 2" xfId="85"/>
    <cellStyle name="好 2 2" xfId="86"/>
    <cellStyle name="汇总 2" xfId="87"/>
    <cellStyle name="汇总 2 2" xfId="88"/>
    <cellStyle name="计算 2" xfId="89"/>
    <cellStyle name="计算 2 2" xfId="90"/>
    <cellStyle name="检查单元格 2" xfId="91"/>
    <cellStyle name="检查单元格 2 2" xfId="92"/>
    <cellStyle name="解释性文本 2" xfId="93"/>
    <cellStyle name="解释性文本 2 2" xfId="94"/>
    <cellStyle name="禁止写入" xfId="95"/>
    <cellStyle name="警告文本 2" xfId="96"/>
    <cellStyle name="警告文本 2 2" xfId="97"/>
    <cellStyle name="链接单元格 2" xfId="98"/>
    <cellStyle name="链接单元格 2 2" xfId="99"/>
    <cellStyle name="千位分隔 2" xfId="7"/>
    <cellStyle name="强调文字颜色 1 2" xfId="100"/>
    <cellStyle name="强调文字颜色 1 2 2" xfId="101"/>
    <cellStyle name="强调文字颜色 2 2" xfId="102"/>
    <cellStyle name="强调文字颜色 2 2 2" xfId="103"/>
    <cellStyle name="强调文字颜色 3 2" xfId="104"/>
    <cellStyle name="强调文字颜色 3 2 2" xfId="105"/>
    <cellStyle name="强调文字颜色 4 2" xfId="106"/>
    <cellStyle name="强调文字颜色 4 2 2" xfId="107"/>
    <cellStyle name="强调文字颜色 5 2" xfId="108"/>
    <cellStyle name="强调文字颜色 5 2 2" xfId="109"/>
    <cellStyle name="强调文字颜色 6 2" xfId="110"/>
    <cellStyle name="强调文字颜色 6 2 2" xfId="111"/>
    <cellStyle name="日期" xfId="112"/>
    <cellStyle name="适中 2" xfId="113"/>
    <cellStyle name="适中 2 2" xfId="114"/>
    <cellStyle name="输出 2" xfId="115"/>
    <cellStyle name="输出 2 2" xfId="116"/>
    <cellStyle name="输入 2" xfId="117"/>
    <cellStyle name="输入 2 2" xfId="118"/>
    <cellStyle name="填充色1" xfId="119"/>
    <cellStyle name="填充色2" xfId="120"/>
    <cellStyle name="样式 1" xfId="121"/>
    <cellStyle name="正文" xfId="122"/>
    <cellStyle name="注释 2" xfId="123"/>
    <cellStyle name="注释 2 2" xfId="124"/>
    <cellStyle name="自动填写" xfId="125"/>
  </cellStyles>
  <dxfs count="0"/>
  <tableStyles count="0" defaultTableStyle="TableStyleMedium9" defaultPivotStyle="PivotStyleLight16"/>
  <colors>
    <mruColors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新增</a:t>
            </a:r>
            <a:r>
              <a:rPr lang="en-US" altLang="zh-CN"/>
              <a:t>Bug</a:t>
            </a:r>
            <a:r>
              <a:rPr lang="zh-CN" altLang="en-US"/>
              <a:t>模块分布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Sheet1!$A$1:$A$7</c:f>
              <c:strCache>
                <c:ptCount val="7"/>
                <c:pt idx="0">
                  <c:v>官网账户管理</c:v>
                </c:pt>
                <c:pt idx="1">
                  <c:v>应用后台管理</c:v>
                </c:pt>
                <c:pt idx="2">
                  <c:v>开发者中心</c:v>
                </c:pt>
                <c:pt idx="3">
                  <c:v>开发者应用管理</c:v>
                </c:pt>
                <c:pt idx="4">
                  <c:v>开发者管理后台</c:v>
                </c:pt>
                <c:pt idx="5">
                  <c:v>账户管理后台</c:v>
                </c:pt>
                <c:pt idx="6">
                  <c:v>需求类问题</c:v>
                </c:pt>
              </c:strCache>
            </c:strRef>
          </c:cat>
          <c:val>
            <c:numRef>
              <c:f>Sheet1!$B$1:$B$7</c:f>
              <c:numCache>
                <c:formatCode>General</c:formatCode>
                <c:ptCount val="7"/>
                <c:pt idx="0">
                  <c:v>12</c:v>
                </c:pt>
                <c:pt idx="1">
                  <c:v>1</c:v>
                </c:pt>
                <c:pt idx="2">
                  <c:v>5</c:v>
                </c:pt>
                <c:pt idx="3">
                  <c:v>13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Bug</a:t>
            </a:r>
            <a:r>
              <a:rPr lang="zh-CN" altLang="en-US"/>
              <a:t>严重等级分布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Sheet1!$A$11:$A$15</c:f>
              <c:strCache>
                <c:ptCount val="5"/>
                <c:pt idx="0">
                  <c:v>Blocking</c:v>
                </c:pt>
                <c:pt idx="1">
                  <c:v>Critical</c:v>
                </c:pt>
                <c:pt idx="2">
                  <c:v>Fatal</c:v>
                </c:pt>
                <c:pt idx="3">
                  <c:v>Medium</c:v>
                </c:pt>
                <c:pt idx="4">
                  <c:v>Low</c:v>
                </c:pt>
              </c:strCache>
            </c:strRef>
          </c:cat>
          <c:val>
            <c:numRef>
              <c:f>Sheet1!$B$11:$B$15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13</c:v>
                </c:pt>
                <c:pt idx="4">
                  <c:v>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Bug</a:t>
            </a:r>
            <a:r>
              <a:rPr lang="zh-CN" altLang="en-US"/>
              <a:t>发现手段统计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Sheet1!$A$63:$A$71</c:f>
              <c:strCache>
                <c:ptCount val="9"/>
                <c:pt idx="0">
                  <c:v>安全测试</c:v>
                </c:pt>
                <c:pt idx="1">
                  <c:v>场景测试</c:v>
                </c:pt>
                <c:pt idx="2">
                  <c:v>功能测试</c:v>
                </c:pt>
                <c:pt idx="3">
                  <c:v>功能交互</c:v>
                </c:pt>
                <c:pt idx="4">
                  <c:v>界面测试</c:v>
                </c:pt>
                <c:pt idx="5">
                  <c:v>数据检查</c:v>
                </c:pt>
                <c:pt idx="6">
                  <c:v>性能测试</c:v>
                </c:pt>
                <c:pt idx="7">
                  <c:v>异常测试</c:v>
                </c:pt>
                <c:pt idx="8">
                  <c:v>中断测试</c:v>
                </c:pt>
              </c:strCache>
            </c:strRef>
          </c:cat>
          <c:val>
            <c:numRef>
              <c:f>Sheet1!$B$63:$B$71</c:f>
              <c:numCache>
                <c:formatCode>General</c:formatCode>
                <c:ptCount val="9"/>
                <c:pt idx="0">
                  <c:v>0</c:v>
                </c:pt>
                <c:pt idx="1">
                  <c:v>2</c:v>
                </c:pt>
                <c:pt idx="2">
                  <c:v>14</c:v>
                </c:pt>
                <c:pt idx="3">
                  <c:v>0</c:v>
                </c:pt>
                <c:pt idx="4">
                  <c:v>11</c:v>
                </c:pt>
                <c:pt idx="5">
                  <c:v>0</c:v>
                </c:pt>
                <c:pt idx="6">
                  <c:v>6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Bug</a:t>
            </a:r>
            <a:r>
              <a:rPr lang="zh-CN" altLang="en-US"/>
              <a:t>产生原因分布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Sheet1!$A$80:$A$84</c:f>
              <c:strCache>
                <c:ptCount val="5"/>
                <c:pt idx="0">
                  <c:v>编码引入</c:v>
                </c:pt>
                <c:pt idx="1">
                  <c:v>设计阶段</c:v>
                </c:pt>
                <c:pt idx="2">
                  <c:v>修改引入</c:v>
                </c:pt>
                <c:pt idx="3">
                  <c:v>需求变更</c:v>
                </c:pt>
                <c:pt idx="4">
                  <c:v>需求阶段</c:v>
                </c:pt>
              </c:strCache>
            </c:strRef>
          </c:cat>
          <c:val>
            <c:numRef>
              <c:f>Sheet1!$B$80:$B$84</c:f>
              <c:numCache>
                <c:formatCode>General</c:formatCode>
                <c:ptCount val="5"/>
                <c:pt idx="0">
                  <c:v>16</c:v>
                </c:pt>
                <c:pt idx="1">
                  <c:v>3</c:v>
                </c:pt>
                <c:pt idx="2">
                  <c:v>7</c:v>
                </c:pt>
                <c:pt idx="3">
                  <c:v>2</c:v>
                </c:pt>
                <c:pt idx="4">
                  <c:v>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4</xdr:row>
      <xdr:rowOff>19050</xdr:rowOff>
    </xdr:from>
    <xdr:to>
      <xdr:col>5</xdr:col>
      <xdr:colOff>1590675</xdr:colOff>
      <xdr:row>4</xdr:row>
      <xdr:rowOff>19050</xdr:rowOff>
    </xdr:to>
    <xdr:cxnSp macro="">
      <xdr:nvCxnSpPr>
        <xdr:cNvPr id="2" name="AutoShape 22"/>
        <xdr:cNvCxnSpPr>
          <a:cxnSpLocks noChangeShapeType="1"/>
        </xdr:cNvCxnSpPr>
      </xdr:nvCxnSpPr>
      <xdr:spPr bwMode="auto">
        <a:xfrm>
          <a:off x="95250" y="1266825"/>
          <a:ext cx="8115300" cy="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/>
        </a:ln>
      </xdr:spPr>
    </xdr:cxnSp>
    <xdr:clientData/>
  </xdr:twoCellAnchor>
  <xdr:twoCellAnchor>
    <xdr:from>
      <xdr:col>0</xdr:col>
      <xdr:colOff>676275</xdr:colOff>
      <xdr:row>4</xdr:row>
      <xdr:rowOff>19050</xdr:rowOff>
    </xdr:from>
    <xdr:to>
      <xdr:col>0</xdr:col>
      <xdr:colOff>876300</xdr:colOff>
      <xdr:row>4</xdr:row>
      <xdr:rowOff>323850</xdr:rowOff>
    </xdr:to>
    <xdr:sp macro="" textlink="">
      <xdr:nvSpPr>
        <xdr:cNvPr id="3" name="AutoShape 24"/>
        <xdr:cNvSpPr>
          <a:spLocks noChangeArrowheads="1"/>
        </xdr:cNvSpPr>
      </xdr:nvSpPr>
      <xdr:spPr bwMode="auto">
        <a:xfrm>
          <a:off x="676275" y="1266825"/>
          <a:ext cx="200025" cy="190500"/>
        </a:xfrm>
        <a:prstGeom prst="triangle">
          <a:avLst>
            <a:gd name="adj" fmla="val 50000"/>
          </a:avLst>
        </a:prstGeom>
        <a:gradFill rotWithShape="0">
          <a:gsLst>
            <a:gs pos="0">
              <a:srgbClr val="FABF8F"/>
            </a:gs>
            <a:gs pos="50000">
              <a:srgbClr val="F79646"/>
            </a:gs>
            <a:gs pos="100000">
              <a:srgbClr val="FABF8F"/>
            </a:gs>
          </a:gsLst>
          <a:lin ang="5400000" scaled="1"/>
        </a:gradFill>
        <a:ln w="12700">
          <a:solidFill>
            <a:srgbClr val="F79646"/>
          </a:solidFill>
          <a:miter lim="800000"/>
          <a:headEnd/>
          <a:tailEnd/>
        </a:ln>
        <a:effectLst>
          <a:outerShdw dist="28398" dir="3806097" algn="ctr" rotWithShape="0">
            <a:srgbClr val="974706"/>
          </a:outerShdw>
        </a:effectLst>
      </xdr:spPr>
    </xdr:sp>
    <xdr:clientData/>
  </xdr:twoCellAnchor>
  <xdr:twoCellAnchor>
    <xdr:from>
      <xdr:col>1</xdr:col>
      <xdr:colOff>904875</xdr:colOff>
      <xdr:row>4</xdr:row>
      <xdr:rowOff>28575</xdr:rowOff>
    </xdr:from>
    <xdr:to>
      <xdr:col>1</xdr:col>
      <xdr:colOff>1104900</xdr:colOff>
      <xdr:row>5</xdr:row>
      <xdr:rowOff>0</xdr:rowOff>
    </xdr:to>
    <xdr:sp macro="" textlink="">
      <xdr:nvSpPr>
        <xdr:cNvPr id="4" name="AutoShape 24"/>
        <xdr:cNvSpPr>
          <a:spLocks noChangeArrowheads="1"/>
        </xdr:cNvSpPr>
      </xdr:nvSpPr>
      <xdr:spPr bwMode="auto">
        <a:xfrm>
          <a:off x="2505075" y="1276350"/>
          <a:ext cx="200025" cy="180975"/>
        </a:xfrm>
        <a:prstGeom prst="triangle">
          <a:avLst>
            <a:gd name="adj" fmla="val 50000"/>
          </a:avLst>
        </a:prstGeom>
        <a:gradFill rotWithShape="0">
          <a:gsLst>
            <a:gs pos="0">
              <a:srgbClr val="FABF8F"/>
            </a:gs>
            <a:gs pos="50000">
              <a:srgbClr val="F79646"/>
            </a:gs>
            <a:gs pos="100000">
              <a:srgbClr val="FABF8F"/>
            </a:gs>
          </a:gsLst>
          <a:lin ang="5400000" scaled="1"/>
        </a:gradFill>
        <a:ln w="12700">
          <a:solidFill>
            <a:srgbClr val="F79646"/>
          </a:solidFill>
          <a:miter lim="800000"/>
          <a:headEnd/>
          <a:tailEnd/>
        </a:ln>
        <a:effectLst>
          <a:outerShdw dist="28398" dir="3806097" algn="ctr" rotWithShape="0">
            <a:srgbClr val="974706"/>
          </a:outerShdw>
        </a:effectLst>
      </xdr:spPr>
    </xdr:sp>
    <xdr:clientData/>
  </xdr:twoCellAnchor>
  <xdr:twoCellAnchor>
    <xdr:from>
      <xdr:col>3</xdr:col>
      <xdr:colOff>85725</xdr:colOff>
      <xdr:row>4</xdr:row>
      <xdr:rowOff>28575</xdr:rowOff>
    </xdr:from>
    <xdr:to>
      <xdr:col>3</xdr:col>
      <xdr:colOff>285750</xdr:colOff>
      <xdr:row>5</xdr:row>
      <xdr:rowOff>9525</xdr:rowOff>
    </xdr:to>
    <xdr:sp macro="" textlink="">
      <xdr:nvSpPr>
        <xdr:cNvPr id="5" name="AutoShape 24"/>
        <xdr:cNvSpPr>
          <a:spLocks noChangeArrowheads="1"/>
        </xdr:cNvSpPr>
      </xdr:nvSpPr>
      <xdr:spPr bwMode="auto">
        <a:xfrm>
          <a:off x="4572000" y="1276350"/>
          <a:ext cx="200025" cy="190500"/>
        </a:xfrm>
        <a:prstGeom prst="triangle">
          <a:avLst>
            <a:gd name="adj" fmla="val 50000"/>
          </a:avLst>
        </a:prstGeom>
        <a:gradFill rotWithShape="0">
          <a:gsLst>
            <a:gs pos="0">
              <a:srgbClr val="FABF8F"/>
            </a:gs>
            <a:gs pos="50000">
              <a:srgbClr val="F79646"/>
            </a:gs>
            <a:gs pos="100000">
              <a:srgbClr val="FABF8F"/>
            </a:gs>
          </a:gsLst>
          <a:lin ang="5400000" scaled="1"/>
        </a:gradFill>
        <a:ln w="12700">
          <a:solidFill>
            <a:srgbClr val="F79646"/>
          </a:solidFill>
          <a:miter lim="800000"/>
          <a:headEnd/>
          <a:tailEnd/>
        </a:ln>
        <a:effectLst>
          <a:outerShdw dist="28398" dir="3806097" algn="ctr" rotWithShape="0">
            <a:srgbClr val="974706"/>
          </a:outerShdw>
        </a:effectLst>
      </xdr:spPr>
    </xdr:sp>
    <xdr:clientData/>
  </xdr:twoCellAnchor>
  <xdr:twoCellAnchor>
    <xdr:from>
      <xdr:col>4</xdr:col>
      <xdr:colOff>295275</xdr:colOff>
      <xdr:row>4</xdr:row>
      <xdr:rowOff>38100</xdr:rowOff>
    </xdr:from>
    <xdr:to>
      <xdr:col>4</xdr:col>
      <xdr:colOff>495300</xdr:colOff>
      <xdr:row>5</xdr:row>
      <xdr:rowOff>19050</xdr:rowOff>
    </xdr:to>
    <xdr:sp macro="" textlink="">
      <xdr:nvSpPr>
        <xdr:cNvPr id="6" name="AutoShape 24"/>
        <xdr:cNvSpPr>
          <a:spLocks noChangeArrowheads="1"/>
        </xdr:cNvSpPr>
      </xdr:nvSpPr>
      <xdr:spPr bwMode="auto">
        <a:xfrm>
          <a:off x="6076950" y="1285875"/>
          <a:ext cx="200025" cy="190500"/>
        </a:xfrm>
        <a:prstGeom prst="triangle">
          <a:avLst>
            <a:gd name="adj" fmla="val 50000"/>
          </a:avLst>
        </a:prstGeom>
        <a:gradFill rotWithShape="0">
          <a:gsLst>
            <a:gs pos="0">
              <a:srgbClr val="FABF8F"/>
            </a:gs>
            <a:gs pos="50000">
              <a:srgbClr val="F79646"/>
            </a:gs>
            <a:gs pos="100000">
              <a:srgbClr val="FABF8F"/>
            </a:gs>
          </a:gsLst>
          <a:lin ang="5400000" scaled="1"/>
        </a:gradFill>
        <a:ln w="12700">
          <a:solidFill>
            <a:srgbClr val="F79646"/>
          </a:solidFill>
          <a:miter lim="800000"/>
          <a:headEnd/>
          <a:tailEnd/>
        </a:ln>
        <a:effectLst>
          <a:outerShdw dist="28398" dir="3806097" algn="ctr" rotWithShape="0">
            <a:srgbClr val="974706"/>
          </a:outerShdw>
        </a:effectLst>
      </xdr:spPr>
    </xdr:sp>
    <xdr:clientData/>
  </xdr:twoCellAnchor>
  <xdr:twoCellAnchor>
    <xdr:from>
      <xdr:col>5</xdr:col>
      <xdr:colOff>752475</xdr:colOff>
      <xdr:row>4</xdr:row>
      <xdr:rowOff>47625</xdr:rowOff>
    </xdr:from>
    <xdr:to>
      <xdr:col>5</xdr:col>
      <xdr:colOff>952500</xdr:colOff>
      <xdr:row>5</xdr:row>
      <xdr:rowOff>28575</xdr:rowOff>
    </xdr:to>
    <xdr:sp macro="" textlink="">
      <xdr:nvSpPr>
        <xdr:cNvPr id="7" name="AutoShape 24"/>
        <xdr:cNvSpPr>
          <a:spLocks noChangeArrowheads="1"/>
        </xdr:cNvSpPr>
      </xdr:nvSpPr>
      <xdr:spPr bwMode="auto">
        <a:xfrm>
          <a:off x="7372350" y="1295400"/>
          <a:ext cx="200025" cy="190500"/>
        </a:xfrm>
        <a:prstGeom prst="triangle">
          <a:avLst>
            <a:gd name="adj" fmla="val 50000"/>
          </a:avLst>
        </a:prstGeom>
        <a:gradFill rotWithShape="0">
          <a:gsLst>
            <a:gs pos="0">
              <a:srgbClr val="FABF8F"/>
            </a:gs>
            <a:gs pos="50000">
              <a:srgbClr val="F79646"/>
            </a:gs>
            <a:gs pos="100000">
              <a:srgbClr val="FABF8F"/>
            </a:gs>
          </a:gsLst>
          <a:lin ang="5400000" scaled="1"/>
        </a:gradFill>
        <a:ln w="12700">
          <a:solidFill>
            <a:srgbClr val="F79646"/>
          </a:solidFill>
          <a:miter lim="800000"/>
          <a:headEnd/>
          <a:tailEnd/>
        </a:ln>
        <a:effectLst>
          <a:outerShdw dist="28398" dir="3806097" algn="ctr" rotWithShape="0">
            <a:srgbClr val="974706"/>
          </a:outerShdw>
        </a:effec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4</xdr:row>
      <xdr:rowOff>19050</xdr:rowOff>
    </xdr:from>
    <xdr:to>
      <xdr:col>5</xdr:col>
      <xdr:colOff>295275</xdr:colOff>
      <xdr:row>4</xdr:row>
      <xdr:rowOff>19051</xdr:rowOff>
    </xdr:to>
    <xdr:cxnSp macro="">
      <xdr:nvCxnSpPr>
        <xdr:cNvPr id="2" name="AutoShape 22"/>
        <xdr:cNvCxnSpPr>
          <a:cxnSpLocks noChangeShapeType="1"/>
        </xdr:cNvCxnSpPr>
      </xdr:nvCxnSpPr>
      <xdr:spPr bwMode="auto">
        <a:xfrm flipV="1">
          <a:off x="152400" y="1266825"/>
          <a:ext cx="6181725" cy="1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 type="none"/>
          <a:tailEnd type="triangle"/>
        </a:ln>
      </xdr:spPr>
    </xdr:cxnSp>
    <xdr:clientData/>
  </xdr:twoCellAnchor>
  <xdr:twoCellAnchor>
    <xdr:from>
      <xdr:col>0</xdr:col>
      <xdr:colOff>828675</xdr:colOff>
      <xdr:row>4</xdr:row>
      <xdr:rowOff>38100</xdr:rowOff>
    </xdr:from>
    <xdr:to>
      <xdr:col>0</xdr:col>
      <xdr:colOff>1028700</xdr:colOff>
      <xdr:row>5</xdr:row>
      <xdr:rowOff>19050</xdr:rowOff>
    </xdr:to>
    <xdr:sp macro="" textlink="">
      <xdr:nvSpPr>
        <xdr:cNvPr id="3" name="AutoShape 24"/>
        <xdr:cNvSpPr>
          <a:spLocks noChangeArrowheads="1"/>
        </xdr:cNvSpPr>
      </xdr:nvSpPr>
      <xdr:spPr bwMode="auto">
        <a:xfrm>
          <a:off x="828675" y="1285875"/>
          <a:ext cx="200025" cy="190500"/>
        </a:xfrm>
        <a:prstGeom prst="triangle">
          <a:avLst>
            <a:gd name="adj" fmla="val 50000"/>
          </a:avLst>
        </a:prstGeom>
        <a:gradFill rotWithShape="0">
          <a:gsLst>
            <a:gs pos="0">
              <a:srgbClr val="FABF8F"/>
            </a:gs>
            <a:gs pos="50000">
              <a:srgbClr val="F79646"/>
            </a:gs>
            <a:gs pos="100000">
              <a:srgbClr val="FABF8F"/>
            </a:gs>
          </a:gsLst>
          <a:lin ang="5400000" scaled="1"/>
        </a:gradFill>
        <a:ln w="12700">
          <a:solidFill>
            <a:srgbClr val="F79646"/>
          </a:solidFill>
          <a:miter lim="800000"/>
          <a:headEnd/>
          <a:tailEnd/>
        </a:ln>
        <a:effectLst>
          <a:outerShdw dist="28398" dir="3806097" algn="ctr" rotWithShape="0">
            <a:srgbClr val="974706"/>
          </a:outerShdw>
        </a:effectLst>
      </xdr:spPr>
    </xdr:sp>
    <xdr:clientData/>
  </xdr:twoCellAnchor>
  <xdr:twoCellAnchor>
    <xdr:from>
      <xdr:col>1</xdr:col>
      <xdr:colOff>876300</xdr:colOff>
      <xdr:row>4</xdr:row>
      <xdr:rowOff>47625</xdr:rowOff>
    </xdr:from>
    <xdr:to>
      <xdr:col>1</xdr:col>
      <xdr:colOff>1076325</xdr:colOff>
      <xdr:row>5</xdr:row>
      <xdr:rowOff>19050</xdr:rowOff>
    </xdr:to>
    <xdr:sp macro="" textlink="">
      <xdr:nvSpPr>
        <xdr:cNvPr id="5" name="AutoShape 24"/>
        <xdr:cNvSpPr>
          <a:spLocks noChangeArrowheads="1"/>
        </xdr:cNvSpPr>
      </xdr:nvSpPr>
      <xdr:spPr bwMode="auto">
        <a:xfrm>
          <a:off x="2990850" y="1295400"/>
          <a:ext cx="200025" cy="180975"/>
        </a:xfrm>
        <a:prstGeom prst="triangle">
          <a:avLst>
            <a:gd name="adj" fmla="val 50000"/>
          </a:avLst>
        </a:prstGeom>
        <a:gradFill rotWithShape="0">
          <a:gsLst>
            <a:gs pos="0">
              <a:srgbClr val="FABF8F"/>
            </a:gs>
            <a:gs pos="50000">
              <a:srgbClr val="F79646"/>
            </a:gs>
            <a:gs pos="100000">
              <a:srgbClr val="FABF8F"/>
            </a:gs>
          </a:gsLst>
          <a:lin ang="5400000" scaled="1"/>
        </a:gradFill>
        <a:ln w="12700">
          <a:solidFill>
            <a:srgbClr val="F79646"/>
          </a:solidFill>
          <a:miter lim="800000"/>
          <a:headEnd/>
          <a:tailEnd/>
        </a:ln>
        <a:effectLst>
          <a:outerShdw dist="28398" dir="3806097" algn="ctr" rotWithShape="0">
            <a:srgbClr val="974706"/>
          </a:outerShdw>
        </a:effectLst>
      </xdr:spPr>
    </xdr:sp>
    <xdr:clientData/>
  </xdr:twoCellAnchor>
  <xdr:twoCellAnchor>
    <xdr:from>
      <xdr:col>2</xdr:col>
      <xdr:colOff>714375</xdr:colOff>
      <xdr:row>4</xdr:row>
      <xdr:rowOff>28575</xdr:rowOff>
    </xdr:from>
    <xdr:to>
      <xdr:col>3</xdr:col>
      <xdr:colOff>180975</xdr:colOff>
      <xdr:row>5</xdr:row>
      <xdr:rowOff>9525</xdr:rowOff>
    </xdr:to>
    <xdr:sp macro="" textlink="">
      <xdr:nvSpPr>
        <xdr:cNvPr id="6" name="AutoShape 24"/>
        <xdr:cNvSpPr>
          <a:spLocks noChangeArrowheads="1"/>
        </xdr:cNvSpPr>
      </xdr:nvSpPr>
      <xdr:spPr bwMode="auto">
        <a:xfrm>
          <a:off x="5295900" y="1276350"/>
          <a:ext cx="200025" cy="190500"/>
        </a:xfrm>
        <a:prstGeom prst="triangle">
          <a:avLst>
            <a:gd name="adj" fmla="val 50000"/>
          </a:avLst>
        </a:prstGeom>
        <a:gradFill rotWithShape="0">
          <a:gsLst>
            <a:gs pos="0">
              <a:srgbClr val="FABF8F"/>
            </a:gs>
            <a:gs pos="50000">
              <a:srgbClr val="F79646"/>
            </a:gs>
            <a:gs pos="100000">
              <a:srgbClr val="FABF8F"/>
            </a:gs>
          </a:gsLst>
          <a:lin ang="5400000" scaled="1"/>
        </a:gradFill>
        <a:ln w="12700">
          <a:solidFill>
            <a:srgbClr val="F79646"/>
          </a:solidFill>
          <a:miter lim="800000"/>
          <a:headEnd/>
          <a:tailEnd/>
        </a:ln>
        <a:effectLst>
          <a:outerShdw dist="28398" dir="3806097" algn="ctr" rotWithShape="0">
            <a:srgbClr val="974706"/>
          </a:outerShdw>
        </a:effec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4</xdr:row>
      <xdr:rowOff>19050</xdr:rowOff>
    </xdr:from>
    <xdr:to>
      <xdr:col>5</xdr:col>
      <xdr:colOff>295275</xdr:colOff>
      <xdr:row>4</xdr:row>
      <xdr:rowOff>19051</xdr:rowOff>
    </xdr:to>
    <xdr:cxnSp macro="">
      <xdr:nvCxnSpPr>
        <xdr:cNvPr id="2" name="AutoShape 22"/>
        <xdr:cNvCxnSpPr>
          <a:cxnSpLocks noChangeShapeType="1"/>
        </xdr:cNvCxnSpPr>
      </xdr:nvCxnSpPr>
      <xdr:spPr bwMode="auto">
        <a:xfrm flipV="1">
          <a:off x="152400" y="1266825"/>
          <a:ext cx="9401175" cy="1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 type="none"/>
          <a:tailEnd type="triangle"/>
        </a:ln>
      </xdr:spPr>
    </xdr:cxnSp>
    <xdr:clientData/>
  </xdr:twoCellAnchor>
  <xdr:twoCellAnchor>
    <xdr:from>
      <xdr:col>0</xdr:col>
      <xdr:colOff>828675</xdr:colOff>
      <xdr:row>4</xdr:row>
      <xdr:rowOff>38100</xdr:rowOff>
    </xdr:from>
    <xdr:to>
      <xdr:col>0</xdr:col>
      <xdr:colOff>1028700</xdr:colOff>
      <xdr:row>5</xdr:row>
      <xdr:rowOff>19050</xdr:rowOff>
    </xdr:to>
    <xdr:sp macro="" textlink="">
      <xdr:nvSpPr>
        <xdr:cNvPr id="3" name="AutoShape 24"/>
        <xdr:cNvSpPr>
          <a:spLocks noChangeArrowheads="1"/>
        </xdr:cNvSpPr>
      </xdr:nvSpPr>
      <xdr:spPr bwMode="auto">
        <a:xfrm>
          <a:off x="828675" y="1285875"/>
          <a:ext cx="200025" cy="190500"/>
        </a:xfrm>
        <a:prstGeom prst="triangle">
          <a:avLst>
            <a:gd name="adj" fmla="val 50000"/>
          </a:avLst>
        </a:prstGeom>
        <a:gradFill rotWithShape="0">
          <a:gsLst>
            <a:gs pos="0">
              <a:srgbClr val="FABF8F"/>
            </a:gs>
            <a:gs pos="50000">
              <a:srgbClr val="F79646"/>
            </a:gs>
            <a:gs pos="100000">
              <a:srgbClr val="FABF8F"/>
            </a:gs>
          </a:gsLst>
          <a:lin ang="5400000" scaled="1"/>
        </a:gradFill>
        <a:ln w="12700">
          <a:solidFill>
            <a:srgbClr val="F79646"/>
          </a:solidFill>
          <a:miter lim="800000"/>
          <a:headEnd/>
          <a:tailEnd/>
        </a:ln>
        <a:effectLst>
          <a:outerShdw dist="28398" dir="3806097" algn="ctr" rotWithShape="0">
            <a:srgbClr val="974706"/>
          </a:outerShdw>
        </a:effectLst>
      </xdr:spPr>
    </xdr:sp>
    <xdr:clientData/>
  </xdr:twoCellAnchor>
  <xdr:twoCellAnchor>
    <xdr:from>
      <xdr:col>1</xdr:col>
      <xdr:colOff>876300</xdr:colOff>
      <xdr:row>4</xdr:row>
      <xdr:rowOff>47625</xdr:rowOff>
    </xdr:from>
    <xdr:to>
      <xdr:col>1</xdr:col>
      <xdr:colOff>1076325</xdr:colOff>
      <xdr:row>5</xdr:row>
      <xdr:rowOff>19050</xdr:rowOff>
    </xdr:to>
    <xdr:sp macro="" textlink="">
      <xdr:nvSpPr>
        <xdr:cNvPr id="4" name="AutoShape 24"/>
        <xdr:cNvSpPr>
          <a:spLocks noChangeArrowheads="1"/>
        </xdr:cNvSpPr>
      </xdr:nvSpPr>
      <xdr:spPr bwMode="auto">
        <a:xfrm>
          <a:off x="2990850" y="1295400"/>
          <a:ext cx="200025" cy="180975"/>
        </a:xfrm>
        <a:prstGeom prst="triangle">
          <a:avLst>
            <a:gd name="adj" fmla="val 50000"/>
          </a:avLst>
        </a:prstGeom>
        <a:gradFill rotWithShape="0">
          <a:gsLst>
            <a:gs pos="0">
              <a:srgbClr val="FABF8F"/>
            </a:gs>
            <a:gs pos="50000">
              <a:srgbClr val="F79646"/>
            </a:gs>
            <a:gs pos="100000">
              <a:srgbClr val="FABF8F"/>
            </a:gs>
          </a:gsLst>
          <a:lin ang="5400000" scaled="1"/>
        </a:gradFill>
        <a:ln w="12700">
          <a:solidFill>
            <a:srgbClr val="F79646"/>
          </a:solidFill>
          <a:miter lim="800000"/>
          <a:headEnd/>
          <a:tailEnd/>
        </a:ln>
        <a:effectLst>
          <a:outerShdw dist="28398" dir="3806097" algn="ctr" rotWithShape="0">
            <a:srgbClr val="974706"/>
          </a:outerShdw>
        </a:effectLst>
      </xdr:spPr>
    </xdr:sp>
    <xdr:clientData/>
  </xdr:twoCellAnchor>
  <xdr:twoCellAnchor>
    <xdr:from>
      <xdr:col>3</xdr:col>
      <xdr:colOff>95250</xdr:colOff>
      <xdr:row>4</xdr:row>
      <xdr:rowOff>38100</xdr:rowOff>
    </xdr:from>
    <xdr:to>
      <xdr:col>3</xdr:col>
      <xdr:colOff>295275</xdr:colOff>
      <xdr:row>5</xdr:row>
      <xdr:rowOff>19050</xdr:rowOff>
    </xdr:to>
    <xdr:sp macro="" textlink="">
      <xdr:nvSpPr>
        <xdr:cNvPr id="5" name="AutoShape 24"/>
        <xdr:cNvSpPr>
          <a:spLocks noChangeArrowheads="1"/>
        </xdr:cNvSpPr>
      </xdr:nvSpPr>
      <xdr:spPr bwMode="auto">
        <a:xfrm>
          <a:off x="5505450" y="1285875"/>
          <a:ext cx="200025" cy="190500"/>
        </a:xfrm>
        <a:prstGeom prst="triangle">
          <a:avLst>
            <a:gd name="adj" fmla="val 50000"/>
          </a:avLst>
        </a:prstGeom>
        <a:gradFill rotWithShape="0">
          <a:gsLst>
            <a:gs pos="0">
              <a:srgbClr val="FABF8F"/>
            </a:gs>
            <a:gs pos="50000">
              <a:srgbClr val="F79646"/>
            </a:gs>
            <a:gs pos="100000">
              <a:srgbClr val="FABF8F"/>
            </a:gs>
          </a:gsLst>
          <a:lin ang="5400000" scaled="1"/>
        </a:gradFill>
        <a:ln w="12700">
          <a:solidFill>
            <a:srgbClr val="F79646"/>
          </a:solidFill>
          <a:miter lim="800000"/>
          <a:headEnd/>
          <a:tailEnd/>
        </a:ln>
        <a:effectLst>
          <a:outerShdw dist="28398" dir="3806097" algn="ctr" rotWithShape="0">
            <a:srgbClr val="974706"/>
          </a:outerShdw>
        </a:effec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4</xdr:row>
      <xdr:rowOff>19050</xdr:rowOff>
    </xdr:from>
    <xdr:to>
      <xdr:col>5</xdr:col>
      <xdr:colOff>295275</xdr:colOff>
      <xdr:row>4</xdr:row>
      <xdr:rowOff>19051</xdr:rowOff>
    </xdr:to>
    <xdr:cxnSp macro="">
      <xdr:nvCxnSpPr>
        <xdr:cNvPr id="2" name="AutoShape 22"/>
        <xdr:cNvCxnSpPr>
          <a:cxnSpLocks noChangeShapeType="1"/>
        </xdr:cNvCxnSpPr>
      </xdr:nvCxnSpPr>
      <xdr:spPr bwMode="auto">
        <a:xfrm flipV="1">
          <a:off x="152400" y="1266825"/>
          <a:ext cx="9401175" cy="1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 type="none"/>
          <a:tailEnd type="triangle"/>
        </a:ln>
      </xdr:spPr>
    </xdr:cxnSp>
    <xdr:clientData/>
  </xdr:twoCellAnchor>
  <xdr:twoCellAnchor>
    <xdr:from>
      <xdr:col>0</xdr:col>
      <xdr:colOff>828675</xdr:colOff>
      <xdr:row>4</xdr:row>
      <xdr:rowOff>38100</xdr:rowOff>
    </xdr:from>
    <xdr:to>
      <xdr:col>0</xdr:col>
      <xdr:colOff>1028700</xdr:colOff>
      <xdr:row>5</xdr:row>
      <xdr:rowOff>19050</xdr:rowOff>
    </xdr:to>
    <xdr:sp macro="" textlink="">
      <xdr:nvSpPr>
        <xdr:cNvPr id="3" name="AutoShape 24"/>
        <xdr:cNvSpPr>
          <a:spLocks noChangeArrowheads="1"/>
        </xdr:cNvSpPr>
      </xdr:nvSpPr>
      <xdr:spPr bwMode="auto">
        <a:xfrm>
          <a:off x="828675" y="1285875"/>
          <a:ext cx="200025" cy="190500"/>
        </a:xfrm>
        <a:prstGeom prst="triangle">
          <a:avLst>
            <a:gd name="adj" fmla="val 50000"/>
          </a:avLst>
        </a:prstGeom>
        <a:gradFill rotWithShape="0">
          <a:gsLst>
            <a:gs pos="0">
              <a:srgbClr val="FABF8F"/>
            </a:gs>
            <a:gs pos="50000">
              <a:srgbClr val="F79646"/>
            </a:gs>
            <a:gs pos="100000">
              <a:srgbClr val="FABF8F"/>
            </a:gs>
          </a:gsLst>
          <a:lin ang="5400000" scaled="1"/>
        </a:gradFill>
        <a:ln w="12700">
          <a:solidFill>
            <a:srgbClr val="F79646"/>
          </a:solidFill>
          <a:miter lim="800000"/>
          <a:headEnd/>
          <a:tailEnd/>
        </a:ln>
        <a:effectLst>
          <a:outerShdw dist="28398" dir="3806097" algn="ctr" rotWithShape="0">
            <a:srgbClr val="974706"/>
          </a:outerShdw>
        </a:effectLst>
      </xdr:spPr>
    </xdr:sp>
    <xdr:clientData/>
  </xdr:twoCellAnchor>
  <xdr:twoCellAnchor>
    <xdr:from>
      <xdr:col>1</xdr:col>
      <xdr:colOff>876300</xdr:colOff>
      <xdr:row>4</xdr:row>
      <xdr:rowOff>47625</xdr:rowOff>
    </xdr:from>
    <xdr:to>
      <xdr:col>1</xdr:col>
      <xdr:colOff>1076325</xdr:colOff>
      <xdr:row>5</xdr:row>
      <xdr:rowOff>19050</xdr:rowOff>
    </xdr:to>
    <xdr:sp macro="" textlink="">
      <xdr:nvSpPr>
        <xdr:cNvPr id="4" name="AutoShape 24"/>
        <xdr:cNvSpPr>
          <a:spLocks noChangeArrowheads="1"/>
        </xdr:cNvSpPr>
      </xdr:nvSpPr>
      <xdr:spPr bwMode="auto">
        <a:xfrm>
          <a:off x="2990850" y="1295400"/>
          <a:ext cx="200025" cy="180975"/>
        </a:xfrm>
        <a:prstGeom prst="triangle">
          <a:avLst>
            <a:gd name="adj" fmla="val 50000"/>
          </a:avLst>
        </a:prstGeom>
        <a:gradFill rotWithShape="0">
          <a:gsLst>
            <a:gs pos="0">
              <a:srgbClr val="FABF8F"/>
            </a:gs>
            <a:gs pos="50000">
              <a:srgbClr val="F79646"/>
            </a:gs>
            <a:gs pos="100000">
              <a:srgbClr val="FABF8F"/>
            </a:gs>
          </a:gsLst>
          <a:lin ang="5400000" scaled="1"/>
        </a:gradFill>
        <a:ln w="12700">
          <a:solidFill>
            <a:srgbClr val="F79646"/>
          </a:solidFill>
          <a:miter lim="800000"/>
          <a:headEnd/>
          <a:tailEnd/>
        </a:ln>
        <a:effectLst>
          <a:outerShdw dist="28398" dir="3806097" algn="ctr" rotWithShape="0">
            <a:srgbClr val="974706"/>
          </a:outerShdw>
        </a:effectLst>
      </xdr:spPr>
    </xdr:sp>
    <xdr:clientData/>
  </xdr:twoCellAnchor>
  <xdr:twoCellAnchor>
    <xdr:from>
      <xdr:col>3</xdr:col>
      <xdr:colOff>95250</xdr:colOff>
      <xdr:row>4</xdr:row>
      <xdr:rowOff>38100</xdr:rowOff>
    </xdr:from>
    <xdr:to>
      <xdr:col>3</xdr:col>
      <xdr:colOff>295275</xdr:colOff>
      <xdr:row>5</xdr:row>
      <xdr:rowOff>19050</xdr:rowOff>
    </xdr:to>
    <xdr:sp macro="" textlink="">
      <xdr:nvSpPr>
        <xdr:cNvPr id="5" name="AutoShape 24"/>
        <xdr:cNvSpPr>
          <a:spLocks noChangeArrowheads="1"/>
        </xdr:cNvSpPr>
      </xdr:nvSpPr>
      <xdr:spPr bwMode="auto">
        <a:xfrm>
          <a:off x="5505450" y="1285875"/>
          <a:ext cx="200025" cy="190500"/>
        </a:xfrm>
        <a:prstGeom prst="triangle">
          <a:avLst>
            <a:gd name="adj" fmla="val 50000"/>
          </a:avLst>
        </a:prstGeom>
        <a:gradFill rotWithShape="0">
          <a:gsLst>
            <a:gs pos="0">
              <a:srgbClr val="FABF8F"/>
            </a:gs>
            <a:gs pos="50000">
              <a:srgbClr val="F79646"/>
            </a:gs>
            <a:gs pos="100000">
              <a:srgbClr val="FABF8F"/>
            </a:gs>
          </a:gsLst>
          <a:lin ang="5400000" scaled="1"/>
        </a:gradFill>
        <a:ln w="12700">
          <a:solidFill>
            <a:srgbClr val="F79646"/>
          </a:solidFill>
          <a:miter lim="800000"/>
          <a:headEnd/>
          <a:tailEnd/>
        </a:ln>
        <a:effectLst>
          <a:outerShdw dist="28398" dir="3806097" algn="ctr" rotWithShape="0">
            <a:srgbClr val="974706"/>
          </a:outerShdw>
        </a:effec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4</xdr:row>
      <xdr:rowOff>19050</xdr:rowOff>
    </xdr:from>
    <xdr:to>
      <xdr:col>5</xdr:col>
      <xdr:colOff>295275</xdr:colOff>
      <xdr:row>4</xdr:row>
      <xdr:rowOff>19051</xdr:rowOff>
    </xdr:to>
    <xdr:cxnSp macro="">
      <xdr:nvCxnSpPr>
        <xdr:cNvPr id="2" name="AutoShape 22"/>
        <xdr:cNvCxnSpPr>
          <a:cxnSpLocks noChangeShapeType="1"/>
        </xdr:cNvCxnSpPr>
      </xdr:nvCxnSpPr>
      <xdr:spPr bwMode="auto">
        <a:xfrm flipV="1">
          <a:off x="152400" y="1266825"/>
          <a:ext cx="9401175" cy="1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 type="none"/>
          <a:tailEnd type="triangle"/>
        </a:ln>
      </xdr:spPr>
    </xdr:cxnSp>
    <xdr:clientData/>
  </xdr:twoCellAnchor>
  <xdr:twoCellAnchor>
    <xdr:from>
      <xdr:col>0</xdr:col>
      <xdr:colOff>828675</xdr:colOff>
      <xdr:row>4</xdr:row>
      <xdr:rowOff>38100</xdr:rowOff>
    </xdr:from>
    <xdr:to>
      <xdr:col>0</xdr:col>
      <xdr:colOff>1028700</xdr:colOff>
      <xdr:row>5</xdr:row>
      <xdr:rowOff>19050</xdr:rowOff>
    </xdr:to>
    <xdr:sp macro="" textlink="">
      <xdr:nvSpPr>
        <xdr:cNvPr id="3" name="AutoShape 24"/>
        <xdr:cNvSpPr>
          <a:spLocks noChangeArrowheads="1"/>
        </xdr:cNvSpPr>
      </xdr:nvSpPr>
      <xdr:spPr bwMode="auto">
        <a:xfrm>
          <a:off x="828675" y="1285875"/>
          <a:ext cx="200025" cy="190500"/>
        </a:xfrm>
        <a:prstGeom prst="triangle">
          <a:avLst>
            <a:gd name="adj" fmla="val 50000"/>
          </a:avLst>
        </a:prstGeom>
        <a:gradFill rotWithShape="0">
          <a:gsLst>
            <a:gs pos="0">
              <a:srgbClr val="FABF8F"/>
            </a:gs>
            <a:gs pos="50000">
              <a:srgbClr val="F79646"/>
            </a:gs>
            <a:gs pos="100000">
              <a:srgbClr val="FABF8F"/>
            </a:gs>
          </a:gsLst>
          <a:lin ang="5400000" scaled="1"/>
        </a:gradFill>
        <a:ln w="12700">
          <a:solidFill>
            <a:srgbClr val="F79646"/>
          </a:solidFill>
          <a:miter lim="800000"/>
          <a:headEnd/>
          <a:tailEnd/>
        </a:ln>
        <a:effectLst>
          <a:outerShdw dist="28398" dir="3806097" algn="ctr" rotWithShape="0">
            <a:srgbClr val="974706"/>
          </a:outerShdw>
        </a:effectLst>
      </xdr:spPr>
    </xdr:sp>
    <xdr:clientData/>
  </xdr:twoCellAnchor>
  <xdr:twoCellAnchor>
    <xdr:from>
      <xdr:col>1</xdr:col>
      <xdr:colOff>876300</xdr:colOff>
      <xdr:row>4</xdr:row>
      <xdr:rowOff>47625</xdr:rowOff>
    </xdr:from>
    <xdr:to>
      <xdr:col>1</xdr:col>
      <xdr:colOff>1076325</xdr:colOff>
      <xdr:row>5</xdr:row>
      <xdr:rowOff>19050</xdr:rowOff>
    </xdr:to>
    <xdr:sp macro="" textlink="">
      <xdr:nvSpPr>
        <xdr:cNvPr id="4" name="AutoShape 24"/>
        <xdr:cNvSpPr>
          <a:spLocks noChangeArrowheads="1"/>
        </xdr:cNvSpPr>
      </xdr:nvSpPr>
      <xdr:spPr bwMode="auto">
        <a:xfrm>
          <a:off x="2990850" y="1295400"/>
          <a:ext cx="200025" cy="180975"/>
        </a:xfrm>
        <a:prstGeom prst="triangle">
          <a:avLst>
            <a:gd name="adj" fmla="val 50000"/>
          </a:avLst>
        </a:prstGeom>
        <a:gradFill rotWithShape="0">
          <a:gsLst>
            <a:gs pos="0">
              <a:srgbClr val="FABF8F"/>
            </a:gs>
            <a:gs pos="50000">
              <a:srgbClr val="F79646"/>
            </a:gs>
            <a:gs pos="100000">
              <a:srgbClr val="FABF8F"/>
            </a:gs>
          </a:gsLst>
          <a:lin ang="5400000" scaled="1"/>
        </a:gradFill>
        <a:ln w="12700">
          <a:solidFill>
            <a:srgbClr val="F79646"/>
          </a:solidFill>
          <a:miter lim="800000"/>
          <a:headEnd/>
          <a:tailEnd/>
        </a:ln>
        <a:effectLst>
          <a:outerShdw dist="28398" dir="3806097" algn="ctr" rotWithShape="0">
            <a:srgbClr val="974706"/>
          </a:outerShdw>
        </a:effectLst>
      </xdr:spPr>
    </xdr:sp>
    <xdr:clientData/>
  </xdr:twoCellAnchor>
  <xdr:twoCellAnchor>
    <xdr:from>
      <xdr:col>3</xdr:col>
      <xdr:colOff>781050</xdr:colOff>
      <xdr:row>4</xdr:row>
      <xdr:rowOff>66675</xdr:rowOff>
    </xdr:from>
    <xdr:to>
      <xdr:col>3</xdr:col>
      <xdr:colOff>981075</xdr:colOff>
      <xdr:row>5</xdr:row>
      <xdr:rowOff>47625</xdr:rowOff>
    </xdr:to>
    <xdr:sp macro="" textlink="">
      <xdr:nvSpPr>
        <xdr:cNvPr id="5" name="AutoShape 24"/>
        <xdr:cNvSpPr>
          <a:spLocks noChangeArrowheads="1"/>
        </xdr:cNvSpPr>
      </xdr:nvSpPr>
      <xdr:spPr bwMode="auto">
        <a:xfrm>
          <a:off x="6191250" y="1314450"/>
          <a:ext cx="200025" cy="190500"/>
        </a:xfrm>
        <a:prstGeom prst="triangle">
          <a:avLst>
            <a:gd name="adj" fmla="val 50000"/>
          </a:avLst>
        </a:prstGeom>
        <a:gradFill rotWithShape="0">
          <a:gsLst>
            <a:gs pos="0">
              <a:srgbClr val="FABF8F"/>
            </a:gs>
            <a:gs pos="50000">
              <a:srgbClr val="F79646"/>
            </a:gs>
            <a:gs pos="100000">
              <a:srgbClr val="FABF8F"/>
            </a:gs>
          </a:gsLst>
          <a:lin ang="5400000" scaled="1"/>
        </a:gradFill>
        <a:ln w="12700">
          <a:solidFill>
            <a:srgbClr val="F79646"/>
          </a:solidFill>
          <a:miter lim="800000"/>
          <a:headEnd/>
          <a:tailEnd/>
        </a:ln>
        <a:effectLst>
          <a:outerShdw dist="28398" dir="3806097" algn="ctr" rotWithShape="0">
            <a:srgbClr val="974706"/>
          </a:outerShdw>
        </a:effectLst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4</xdr:row>
      <xdr:rowOff>19050</xdr:rowOff>
    </xdr:from>
    <xdr:to>
      <xdr:col>5</xdr:col>
      <xdr:colOff>295275</xdr:colOff>
      <xdr:row>4</xdr:row>
      <xdr:rowOff>19051</xdr:rowOff>
    </xdr:to>
    <xdr:cxnSp macro="">
      <xdr:nvCxnSpPr>
        <xdr:cNvPr id="2" name="AutoShape 22"/>
        <xdr:cNvCxnSpPr>
          <a:cxnSpLocks noChangeShapeType="1"/>
        </xdr:cNvCxnSpPr>
      </xdr:nvCxnSpPr>
      <xdr:spPr bwMode="auto">
        <a:xfrm flipV="1">
          <a:off x="152400" y="1266825"/>
          <a:ext cx="9401175" cy="1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 type="none"/>
          <a:tailEnd type="triangle"/>
        </a:ln>
      </xdr:spPr>
    </xdr:cxnSp>
    <xdr:clientData/>
  </xdr:twoCellAnchor>
  <xdr:twoCellAnchor>
    <xdr:from>
      <xdr:col>0</xdr:col>
      <xdr:colOff>828675</xdr:colOff>
      <xdr:row>4</xdr:row>
      <xdr:rowOff>38100</xdr:rowOff>
    </xdr:from>
    <xdr:to>
      <xdr:col>0</xdr:col>
      <xdr:colOff>1028700</xdr:colOff>
      <xdr:row>5</xdr:row>
      <xdr:rowOff>19050</xdr:rowOff>
    </xdr:to>
    <xdr:sp macro="" textlink="">
      <xdr:nvSpPr>
        <xdr:cNvPr id="3" name="AutoShape 24"/>
        <xdr:cNvSpPr>
          <a:spLocks noChangeArrowheads="1"/>
        </xdr:cNvSpPr>
      </xdr:nvSpPr>
      <xdr:spPr bwMode="auto">
        <a:xfrm>
          <a:off x="828675" y="1285875"/>
          <a:ext cx="200025" cy="190500"/>
        </a:xfrm>
        <a:prstGeom prst="triangle">
          <a:avLst>
            <a:gd name="adj" fmla="val 50000"/>
          </a:avLst>
        </a:prstGeom>
        <a:gradFill rotWithShape="0">
          <a:gsLst>
            <a:gs pos="0">
              <a:srgbClr val="FABF8F"/>
            </a:gs>
            <a:gs pos="50000">
              <a:srgbClr val="F79646"/>
            </a:gs>
            <a:gs pos="100000">
              <a:srgbClr val="FABF8F"/>
            </a:gs>
          </a:gsLst>
          <a:lin ang="5400000" scaled="1"/>
        </a:gradFill>
        <a:ln w="12700">
          <a:solidFill>
            <a:srgbClr val="F79646"/>
          </a:solidFill>
          <a:miter lim="800000"/>
          <a:headEnd/>
          <a:tailEnd/>
        </a:ln>
        <a:effectLst>
          <a:outerShdw dist="28398" dir="3806097" algn="ctr" rotWithShape="0">
            <a:srgbClr val="974706"/>
          </a:outerShdw>
        </a:effectLst>
      </xdr:spPr>
    </xdr:sp>
    <xdr:clientData/>
  </xdr:twoCellAnchor>
  <xdr:twoCellAnchor>
    <xdr:from>
      <xdr:col>1</xdr:col>
      <xdr:colOff>876300</xdr:colOff>
      <xdr:row>4</xdr:row>
      <xdr:rowOff>47625</xdr:rowOff>
    </xdr:from>
    <xdr:to>
      <xdr:col>1</xdr:col>
      <xdr:colOff>1076325</xdr:colOff>
      <xdr:row>5</xdr:row>
      <xdr:rowOff>19050</xdr:rowOff>
    </xdr:to>
    <xdr:sp macro="" textlink="">
      <xdr:nvSpPr>
        <xdr:cNvPr id="4" name="AutoShape 24"/>
        <xdr:cNvSpPr>
          <a:spLocks noChangeArrowheads="1"/>
        </xdr:cNvSpPr>
      </xdr:nvSpPr>
      <xdr:spPr bwMode="auto">
        <a:xfrm>
          <a:off x="2990850" y="1295400"/>
          <a:ext cx="200025" cy="180975"/>
        </a:xfrm>
        <a:prstGeom prst="triangle">
          <a:avLst>
            <a:gd name="adj" fmla="val 50000"/>
          </a:avLst>
        </a:prstGeom>
        <a:gradFill rotWithShape="0">
          <a:gsLst>
            <a:gs pos="0">
              <a:srgbClr val="FABF8F"/>
            </a:gs>
            <a:gs pos="50000">
              <a:srgbClr val="F79646"/>
            </a:gs>
            <a:gs pos="100000">
              <a:srgbClr val="FABF8F"/>
            </a:gs>
          </a:gsLst>
          <a:lin ang="5400000" scaled="1"/>
        </a:gradFill>
        <a:ln w="12700">
          <a:solidFill>
            <a:srgbClr val="F79646"/>
          </a:solidFill>
          <a:miter lim="800000"/>
          <a:headEnd/>
          <a:tailEnd/>
        </a:ln>
        <a:effectLst>
          <a:outerShdw dist="28398" dir="3806097" algn="ctr" rotWithShape="0">
            <a:srgbClr val="974706"/>
          </a:outerShdw>
        </a:effectLst>
      </xdr:spPr>
    </xdr:sp>
    <xdr:clientData/>
  </xdr:twoCellAnchor>
  <xdr:twoCellAnchor>
    <xdr:from>
      <xdr:col>3</xdr:col>
      <xdr:colOff>781050</xdr:colOff>
      <xdr:row>4</xdr:row>
      <xdr:rowOff>66675</xdr:rowOff>
    </xdr:from>
    <xdr:to>
      <xdr:col>3</xdr:col>
      <xdr:colOff>981075</xdr:colOff>
      <xdr:row>5</xdr:row>
      <xdr:rowOff>47625</xdr:rowOff>
    </xdr:to>
    <xdr:sp macro="" textlink="">
      <xdr:nvSpPr>
        <xdr:cNvPr id="5" name="AutoShape 24"/>
        <xdr:cNvSpPr>
          <a:spLocks noChangeArrowheads="1"/>
        </xdr:cNvSpPr>
      </xdr:nvSpPr>
      <xdr:spPr bwMode="auto">
        <a:xfrm>
          <a:off x="6191250" y="1314450"/>
          <a:ext cx="200025" cy="190500"/>
        </a:xfrm>
        <a:prstGeom prst="triangle">
          <a:avLst>
            <a:gd name="adj" fmla="val 50000"/>
          </a:avLst>
        </a:prstGeom>
        <a:gradFill rotWithShape="0">
          <a:gsLst>
            <a:gs pos="0">
              <a:srgbClr val="FABF8F"/>
            </a:gs>
            <a:gs pos="50000">
              <a:srgbClr val="F79646"/>
            </a:gs>
            <a:gs pos="100000">
              <a:srgbClr val="FABF8F"/>
            </a:gs>
          </a:gsLst>
          <a:lin ang="5400000" scaled="1"/>
        </a:gradFill>
        <a:ln w="12700">
          <a:solidFill>
            <a:srgbClr val="F79646"/>
          </a:solidFill>
          <a:miter lim="800000"/>
          <a:headEnd/>
          <a:tailEnd/>
        </a:ln>
        <a:effectLst>
          <a:outerShdw dist="28398" dir="3806097" algn="ctr" rotWithShape="0">
            <a:srgbClr val="974706"/>
          </a:outerShdw>
        </a:effectLst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4</xdr:row>
      <xdr:rowOff>19050</xdr:rowOff>
    </xdr:from>
    <xdr:to>
      <xdr:col>5</xdr:col>
      <xdr:colOff>295275</xdr:colOff>
      <xdr:row>4</xdr:row>
      <xdr:rowOff>19051</xdr:rowOff>
    </xdr:to>
    <xdr:cxnSp macro="">
      <xdr:nvCxnSpPr>
        <xdr:cNvPr id="2" name="AutoShape 22"/>
        <xdr:cNvCxnSpPr>
          <a:cxnSpLocks noChangeShapeType="1"/>
        </xdr:cNvCxnSpPr>
      </xdr:nvCxnSpPr>
      <xdr:spPr bwMode="auto">
        <a:xfrm flipV="1">
          <a:off x="152400" y="1266825"/>
          <a:ext cx="9401175" cy="1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 type="none"/>
          <a:tailEnd type="triangle"/>
        </a:ln>
      </xdr:spPr>
    </xdr:cxnSp>
    <xdr:clientData/>
  </xdr:twoCellAnchor>
  <xdr:twoCellAnchor>
    <xdr:from>
      <xdr:col>0</xdr:col>
      <xdr:colOff>828675</xdr:colOff>
      <xdr:row>4</xdr:row>
      <xdr:rowOff>38100</xdr:rowOff>
    </xdr:from>
    <xdr:to>
      <xdr:col>0</xdr:col>
      <xdr:colOff>1028700</xdr:colOff>
      <xdr:row>5</xdr:row>
      <xdr:rowOff>19050</xdr:rowOff>
    </xdr:to>
    <xdr:sp macro="" textlink="">
      <xdr:nvSpPr>
        <xdr:cNvPr id="3" name="AutoShape 24"/>
        <xdr:cNvSpPr>
          <a:spLocks noChangeArrowheads="1"/>
        </xdr:cNvSpPr>
      </xdr:nvSpPr>
      <xdr:spPr bwMode="auto">
        <a:xfrm>
          <a:off x="828675" y="1285875"/>
          <a:ext cx="200025" cy="190500"/>
        </a:xfrm>
        <a:prstGeom prst="triangle">
          <a:avLst>
            <a:gd name="adj" fmla="val 50000"/>
          </a:avLst>
        </a:prstGeom>
        <a:gradFill rotWithShape="0">
          <a:gsLst>
            <a:gs pos="0">
              <a:srgbClr val="FABF8F"/>
            </a:gs>
            <a:gs pos="50000">
              <a:srgbClr val="F79646"/>
            </a:gs>
            <a:gs pos="100000">
              <a:srgbClr val="FABF8F"/>
            </a:gs>
          </a:gsLst>
          <a:lin ang="5400000" scaled="1"/>
        </a:gradFill>
        <a:ln w="12700">
          <a:solidFill>
            <a:srgbClr val="F79646"/>
          </a:solidFill>
          <a:miter lim="800000"/>
          <a:headEnd/>
          <a:tailEnd/>
        </a:ln>
        <a:effectLst>
          <a:outerShdw dist="28398" dir="3806097" algn="ctr" rotWithShape="0">
            <a:srgbClr val="974706"/>
          </a:outerShdw>
        </a:effectLst>
      </xdr:spPr>
    </xdr:sp>
    <xdr:clientData/>
  </xdr:twoCellAnchor>
  <xdr:twoCellAnchor>
    <xdr:from>
      <xdr:col>1</xdr:col>
      <xdr:colOff>876300</xdr:colOff>
      <xdr:row>4</xdr:row>
      <xdr:rowOff>47625</xdr:rowOff>
    </xdr:from>
    <xdr:to>
      <xdr:col>1</xdr:col>
      <xdr:colOff>1076325</xdr:colOff>
      <xdr:row>5</xdr:row>
      <xdr:rowOff>19050</xdr:rowOff>
    </xdr:to>
    <xdr:sp macro="" textlink="">
      <xdr:nvSpPr>
        <xdr:cNvPr id="4" name="AutoShape 24"/>
        <xdr:cNvSpPr>
          <a:spLocks noChangeArrowheads="1"/>
        </xdr:cNvSpPr>
      </xdr:nvSpPr>
      <xdr:spPr bwMode="auto">
        <a:xfrm>
          <a:off x="2990850" y="1295400"/>
          <a:ext cx="200025" cy="180975"/>
        </a:xfrm>
        <a:prstGeom prst="triangle">
          <a:avLst>
            <a:gd name="adj" fmla="val 50000"/>
          </a:avLst>
        </a:prstGeom>
        <a:gradFill rotWithShape="0">
          <a:gsLst>
            <a:gs pos="0">
              <a:srgbClr val="FABF8F"/>
            </a:gs>
            <a:gs pos="50000">
              <a:srgbClr val="F79646"/>
            </a:gs>
            <a:gs pos="100000">
              <a:srgbClr val="FABF8F"/>
            </a:gs>
          </a:gsLst>
          <a:lin ang="5400000" scaled="1"/>
        </a:gradFill>
        <a:ln w="12700">
          <a:solidFill>
            <a:srgbClr val="F79646"/>
          </a:solidFill>
          <a:miter lim="800000"/>
          <a:headEnd/>
          <a:tailEnd/>
        </a:ln>
        <a:effectLst>
          <a:outerShdw dist="28398" dir="3806097" algn="ctr" rotWithShape="0">
            <a:srgbClr val="974706"/>
          </a:outerShdw>
        </a:effectLst>
      </xdr:spPr>
    </xdr:sp>
    <xdr:clientData/>
  </xdr:twoCellAnchor>
  <xdr:twoCellAnchor>
    <xdr:from>
      <xdr:col>3</xdr:col>
      <xdr:colOff>781050</xdr:colOff>
      <xdr:row>4</xdr:row>
      <xdr:rowOff>66675</xdr:rowOff>
    </xdr:from>
    <xdr:to>
      <xdr:col>3</xdr:col>
      <xdr:colOff>981075</xdr:colOff>
      <xdr:row>5</xdr:row>
      <xdr:rowOff>47625</xdr:rowOff>
    </xdr:to>
    <xdr:sp macro="" textlink="">
      <xdr:nvSpPr>
        <xdr:cNvPr id="5" name="AutoShape 24"/>
        <xdr:cNvSpPr>
          <a:spLocks noChangeArrowheads="1"/>
        </xdr:cNvSpPr>
      </xdr:nvSpPr>
      <xdr:spPr bwMode="auto">
        <a:xfrm>
          <a:off x="6191250" y="1314450"/>
          <a:ext cx="200025" cy="190500"/>
        </a:xfrm>
        <a:prstGeom prst="triangle">
          <a:avLst>
            <a:gd name="adj" fmla="val 50000"/>
          </a:avLst>
        </a:prstGeom>
        <a:gradFill rotWithShape="0">
          <a:gsLst>
            <a:gs pos="0">
              <a:srgbClr val="FABF8F"/>
            </a:gs>
            <a:gs pos="50000">
              <a:srgbClr val="F79646"/>
            </a:gs>
            <a:gs pos="100000">
              <a:srgbClr val="FABF8F"/>
            </a:gs>
          </a:gsLst>
          <a:lin ang="5400000" scaled="1"/>
        </a:gradFill>
        <a:ln w="12700">
          <a:solidFill>
            <a:srgbClr val="F79646"/>
          </a:solidFill>
          <a:miter lim="800000"/>
          <a:headEnd/>
          <a:tailEnd/>
        </a:ln>
        <a:effectLst>
          <a:outerShdw dist="28398" dir="3806097" algn="ctr" rotWithShape="0">
            <a:srgbClr val="974706"/>
          </a:outerShdw>
        </a:effectLst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90487</xdr:colOff>
      <xdr:row>9</xdr:row>
      <xdr:rowOff>80962</xdr:rowOff>
    </xdr:from>
    <xdr:to>
      <xdr:col>9</xdr:col>
      <xdr:colOff>509587</xdr:colOff>
      <xdr:row>25</xdr:row>
      <xdr:rowOff>80962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642937</xdr:colOff>
      <xdr:row>18</xdr:row>
      <xdr:rowOff>23812</xdr:rowOff>
    </xdr:from>
    <xdr:to>
      <xdr:col>4</xdr:col>
      <xdr:colOff>909637</xdr:colOff>
      <xdr:row>34</xdr:row>
      <xdr:rowOff>23812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790575</xdr:colOff>
      <xdr:row>53</xdr:row>
      <xdr:rowOff>52387</xdr:rowOff>
    </xdr:from>
    <xdr:to>
      <xdr:col>10</xdr:col>
      <xdr:colOff>523875</xdr:colOff>
      <xdr:row>69</xdr:row>
      <xdr:rowOff>52387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547687</xdr:colOff>
      <xdr:row>73</xdr:row>
      <xdr:rowOff>61912</xdr:rowOff>
    </xdr:from>
    <xdr:to>
      <xdr:col>8</xdr:col>
      <xdr:colOff>300037</xdr:colOff>
      <xdr:row>89</xdr:row>
      <xdr:rowOff>61912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&#36719;&#20214;&#27979;&#35797;&#25991;&#26723;\&#27979;&#35797;&#26041;&#26696;&#25991;&#26723;\&#21326;&#20026;&#27979;&#35797;&#38656;&#27714;&#20998;&#26512;&#36807;&#31243;&#35814;&#35299;(MINI988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主菜单"/>
      <sheetName val="原始需求来源"/>
      <sheetName val="原始需求整理"/>
      <sheetName val="继承性分析"/>
      <sheetName val="测试原始需求"/>
      <sheetName val="测试规格分析准备"/>
      <sheetName val="测试类型分析"/>
      <sheetName val="功能交互分析"/>
      <sheetName val="测试特性建模准备"/>
      <sheetName val="测试特性建模过程"/>
      <sheetName val="产品测试规格整合"/>
      <sheetName val="产品测试规格"/>
    </sheetNames>
    <sheetDataSet>
      <sheetData sheetId="0"/>
      <sheetData sheetId="1">
        <row r="3">
          <cell r="B3" t="str">
            <v>DR001</v>
          </cell>
        </row>
        <row r="4">
          <cell r="B4" t="str">
            <v>DR002</v>
          </cell>
        </row>
        <row r="5">
          <cell r="B5" t="str">
            <v>DR003</v>
          </cell>
        </row>
        <row r="6">
          <cell r="B6" t="str">
            <v>UR001</v>
          </cell>
        </row>
        <row r="7">
          <cell r="B7" t="str">
            <v>PR001</v>
          </cell>
        </row>
        <row r="8">
          <cell r="B8" t="str">
            <v>SR001</v>
          </cell>
        </row>
        <row r="9">
          <cell r="B9" t="str">
            <v>ER001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8"/>
  <sheetViews>
    <sheetView topLeftCell="B1" workbookViewId="0">
      <selection activeCell="M7" sqref="M7"/>
    </sheetView>
  </sheetViews>
  <sheetFormatPr defaultRowHeight="13.5" x14ac:dyDescent="0.15"/>
  <cols>
    <col min="1" max="4" width="9" style="54"/>
    <col min="5" max="5" width="10" style="54" bestFit="1" customWidth="1"/>
    <col min="6" max="16384" width="9" style="54"/>
  </cols>
  <sheetData>
    <row r="1" spans="1:21" ht="18" thickBot="1" x14ac:dyDescent="0.2">
      <c r="A1" s="53"/>
      <c r="B1" s="53"/>
      <c r="C1" s="53"/>
      <c r="D1" s="53"/>
      <c r="E1" s="53"/>
      <c r="F1" s="53"/>
      <c r="G1" s="53"/>
      <c r="H1" s="53"/>
      <c r="I1" s="53"/>
      <c r="J1" s="53"/>
      <c r="K1" s="53"/>
    </row>
    <row r="2" spans="1:21" ht="18.75" thickTop="1" thickBot="1" x14ac:dyDescent="0.2">
      <c r="A2" s="53"/>
      <c r="B2" s="55"/>
      <c r="C2" s="56"/>
      <c r="D2" s="56"/>
      <c r="E2" s="56"/>
      <c r="F2" s="56"/>
      <c r="G2" s="56"/>
      <c r="H2" s="56"/>
      <c r="I2" s="56"/>
      <c r="J2" s="56"/>
      <c r="K2" s="57"/>
      <c r="N2" s="177" t="s">
        <v>53</v>
      </c>
      <c r="O2" s="178"/>
      <c r="P2" s="179">
        <v>1</v>
      </c>
      <c r="Q2" s="180"/>
      <c r="R2" s="180"/>
      <c r="S2" s="180"/>
      <c r="T2" s="180"/>
      <c r="U2" s="181"/>
    </row>
    <row r="3" spans="1:21" ht="18" customHeight="1" thickBot="1" x14ac:dyDescent="0.2">
      <c r="A3" s="53"/>
      <c r="B3" s="58"/>
      <c r="C3" s="53"/>
      <c r="D3" s="53"/>
      <c r="E3" s="53"/>
      <c r="F3" s="53"/>
      <c r="G3" s="53"/>
      <c r="H3" s="53"/>
      <c r="I3" s="53"/>
      <c r="J3" s="53"/>
      <c r="K3" s="59"/>
      <c r="N3" s="182" t="s">
        <v>54</v>
      </c>
      <c r="O3" s="183"/>
      <c r="P3" s="184"/>
      <c r="Q3" s="184"/>
      <c r="R3" s="184"/>
      <c r="S3" s="184"/>
      <c r="T3" s="184"/>
      <c r="U3" s="185"/>
    </row>
    <row r="4" spans="1:21" ht="30.75" thickTop="1" thickBot="1" x14ac:dyDescent="0.55000000000000004">
      <c r="A4" s="53"/>
      <c r="B4" s="162"/>
      <c r="C4" s="163"/>
      <c r="D4" s="163"/>
      <c r="E4" s="163"/>
      <c r="F4" s="163"/>
      <c r="G4" s="163"/>
      <c r="H4" s="163"/>
      <c r="I4" s="163"/>
      <c r="J4" s="163"/>
      <c r="K4" s="164"/>
      <c r="N4" s="60"/>
      <c r="O4" s="60"/>
      <c r="P4" s="60"/>
      <c r="Q4" s="60"/>
      <c r="R4" s="60"/>
      <c r="S4" s="60"/>
      <c r="T4" s="60"/>
      <c r="U4" s="60"/>
    </row>
    <row r="5" spans="1:21" ht="24.75" customHeight="1" thickTop="1" x14ac:dyDescent="0.15">
      <c r="A5" s="53"/>
      <c r="B5" s="165" t="s">
        <v>372</v>
      </c>
      <c r="C5" s="166"/>
      <c r="D5" s="166"/>
      <c r="E5" s="166"/>
      <c r="F5" s="166"/>
      <c r="G5" s="166"/>
      <c r="H5" s="166"/>
      <c r="I5" s="166"/>
      <c r="J5" s="166"/>
      <c r="K5" s="167"/>
      <c r="N5" s="168" t="s">
        <v>55</v>
      </c>
      <c r="O5" s="169"/>
      <c r="P5" s="169"/>
      <c r="Q5" s="169"/>
      <c r="R5" s="169"/>
      <c r="S5" s="169"/>
      <c r="T5" s="169"/>
      <c r="U5" s="170"/>
    </row>
    <row r="6" spans="1:21" ht="18" thickBot="1" x14ac:dyDescent="0.2">
      <c r="A6" s="53"/>
      <c r="B6" s="58"/>
      <c r="C6" s="53"/>
      <c r="D6" s="53"/>
      <c r="E6" s="53"/>
      <c r="F6" s="53"/>
      <c r="G6" s="53"/>
      <c r="H6" s="53"/>
      <c r="I6" s="53"/>
      <c r="J6" s="53"/>
      <c r="K6" s="59"/>
      <c r="N6" s="171"/>
      <c r="O6" s="172"/>
      <c r="P6" s="172"/>
      <c r="Q6" s="172"/>
      <c r="R6" s="172"/>
      <c r="S6" s="172"/>
      <c r="T6" s="172"/>
      <c r="U6" s="173"/>
    </row>
    <row r="7" spans="1:21" ht="32.25" thickTop="1" x14ac:dyDescent="0.55000000000000004">
      <c r="A7" s="53"/>
      <c r="B7" s="58"/>
      <c r="C7" s="53"/>
      <c r="D7" s="53"/>
      <c r="E7" s="61"/>
      <c r="F7" s="53"/>
      <c r="G7" s="53"/>
      <c r="H7" s="53"/>
      <c r="I7" s="53"/>
      <c r="J7" s="53"/>
      <c r="K7" s="59"/>
      <c r="N7" s="62" t="s">
        <v>56</v>
      </c>
      <c r="O7" s="63">
        <f>COUNTA(测试用例类型!A:A)-1</f>
        <v>0</v>
      </c>
      <c r="P7" s="64" t="s">
        <v>57</v>
      </c>
      <c r="Q7" s="65">
        <f>COUNTIF(测试用例类型!F:F,"3")</f>
        <v>0</v>
      </c>
      <c r="R7" s="64" t="s">
        <v>58</v>
      </c>
      <c r="S7" s="65">
        <f>COUNTIF(测试用例类型!F:F,"2")</f>
        <v>0</v>
      </c>
      <c r="T7" s="64" t="s">
        <v>59</v>
      </c>
      <c r="U7" s="66">
        <f>COUNTIF(测试用例类型!F:F,"1")</f>
        <v>0</v>
      </c>
    </row>
    <row r="8" spans="1:21" ht="17.25" x14ac:dyDescent="0.15">
      <c r="A8" s="53"/>
      <c r="B8" s="58"/>
      <c r="C8" s="53"/>
      <c r="D8" s="53"/>
      <c r="E8" s="53"/>
      <c r="F8" s="53"/>
      <c r="G8" s="53"/>
      <c r="H8" s="53"/>
      <c r="I8" s="53"/>
      <c r="J8" s="53"/>
      <c r="K8" s="59"/>
      <c r="N8" s="67" t="s">
        <v>49</v>
      </c>
      <c r="O8" s="68">
        <f>COUNTIF(测试用例类型!H:H,"基本功能")</f>
        <v>0</v>
      </c>
      <c r="P8" s="64" t="s">
        <v>57</v>
      </c>
      <c r="Q8" s="68">
        <f>COUNTIFS(测试用例类型!H:H,"基本功能",测试用例类型!F:F,"3")</f>
        <v>0</v>
      </c>
      <c r="R8" s="69" t="s">
        <v>58</v>
      </c>
      <c r="S8" s="70">
        <f>COUNTIFS(测试用例类型!H:H,"基本功能",测试用例类型!F:F,"2")</f>
        <v>0</v>
      </c>
      <c r="T8" s="69" t="s">
        <v>59</v>
      </c>
      <c r="U8" s="71">
        <f>COUNTIFS(测试用例类型!H:H,"基本功能",测试用例类型!F:F,"1")</f>
        <v>0</v>
      </c>
    </row>
    <row r="9" spans="1:21" ht="17.25" x14ac:dyDescent="0.15">
      <c r="A9" s="53"/>
      <c r="B9" s="58"/>
      <c r="C9" s="53"/>
      <c r="D9" s="53"/>
      <c r="E9" s="53"/>
      <c r="F9" s="53"/>
      <c r="G9" s="53"/>
      <c r="H9" s="53"/>
      <c r="I9" s="53"/>
      <c r="J9" s="53"/>
      <c r="K9" s="59"/>
      <c r="N9" s="67" t="s">
        <v>51</v>
      </c>
      <c r="O9" s="68">
        <f>COUNTIF(测试用例类型!H:H,"UI检查")</f>
        <v>0</v>
      </c>
      <c r="P9" s="64" t="s">
        <v>57</v>
      </c>
      <c r="Q9" s="68">
        <f>COUNTIFS(测试用例类型!H:H,"UI检查",测试用例类型!F:F,"3")</f>
        <v>0</v>
      </c>
      <c r="R9" s="69" t="s">
        <v>58</v>
      </c>
      <c r="S9" s="70">
        <f>COUNTIFS(测试用例类型!H:H,"UI检查",测试用例类型!F:F,"2")</f>
        <v>0</v>
      </c>
      <c r="T9" s="69" t="s">
        <v>59</v>
      </c>
      <c r="U9" s="71">
        <f>COUNTIFS(测试用例类型!H:H,"UI检查",测试用例类型!F:F,"1")</f>
        <v>0</v>
      </c>
    </row>
    <row r="10" spans="1:21" ht="17.25" x14ac:dyDescent="0.15">
      <c r="A10" s="53"/>
      <c r="B10" s="58"/>
      <c r="C10" s="53"/>
      <c r="D10" s="53"/>
      <c r="E10" s="53"/>
      <c r="F10" s="53"/>
      <c r="G10" s="53"/>
      <c r="H10" s="53"/>
      <c r="I10" s="53"/>
      <c r="J10" s="53"/>
      <c r="K10" s="59"/>
      <c r="N10" s="67" t="s">
        <v>60</v>
      </c>
      <c r="O10" s="68">
        <f>COUNTIF(测试用例类型!H:H,"功能入口")</f>
        <v>0</v>
      </c>
      <c r="P10" s="64" t="s">
        <v>57</v>
      </c>
      <c r="Q10" s="68">
        <f>COUNTIFS(测试用例类型!H:H,"功能入口",测试用例类型!F:F,"3")</f>
        <v>0</v>
      </c>
      <c r="R10" s="69" t="s">
        <v>58</v>
      </c>
      <c r="S10" s="70">
        <f>COUNTIFS(测试用例类型!H:H,"功能入口",测试用例类型!F:F,"2")</f>
        <v>0</v>
      </c>
      <c r="T10" s="69" t="s">
        <v>59</v>
      </c>
      <c r="U10" s="71">
        <f>COUNTIFS(测试用例类型!H:H,"功能入口",测试用例类型!F:F,"1")</f>
        <v>0</v>
      </c>
    </row>
    <row r="11" spans="1:21" ht="17.25" x14ac:dyDescent="0.15">
      <c r="A11" s="53"/>
      <c r="B11" s="58"/>
      <c r="C11" s="53"/>
      <c r="D11" s="53"/>
      <c r="E11" s="53"/>
      <c r="F11" s="53"/>
      <c r="G11" s="53"/>
      <c r="H11" s="53"/>
      <c r="I11" s="53"/>
      <c r="J11" s="53"/>
      <c r="K11" s="59"/>
      <c r="N11" s="67" t="s">
        <v>61</v>
      </c>
      <c r="O11" s="68">
        <f>COUNTIF(测试用例类型!H:H,"异常测试")</f>
        <v>0</v>
      </c>
      <c r="P11" s="64" t="s">
        <v>57</v>
      </c>
      <c r="Q11" s="68">
        <f>COUNTIFS(测试用例类型!H:H,"异常测试",测试用例类型!F:F,"3")</f>
        <v>0</v>
      </c>
      <c r="R11" s="69" t="s">
        <v>58</v>
      </c>
      <c r="S11" s="70">
        <f>COUNTIFS(测试用例类型!H:H,"异常测试",测试用例类型!F:F,"2")</f>
        <v>0</v>
      </c>
      <c r="T11" s="69" t="s">
        <v>59</v>
      </c>
      <c r="U11" s="71">
        <f>COUNTIFS(测试用例类型!H:H,"异常测试",测试用例类型!F:F,"1")</f>
        <v>0</v>
      </c>
    </row>
    <row r="12" spans="1:21" ht="22.5" x14ac:dyDescent="0.15">
      <c r="A12" s="53"/>
      <c r="B12" s="58"/>
      <c r="C12" s="53"/>
      <c r="D12" s="53"/>
      <c r="E12" s="53"/>
      <c r="F12" s="53"/>
      <c r="G12" s="53"/>
      <c r="H12" s="53"/>
      <c r="I12" s="53"/>
      <c r="J12" s="53"/>
      <c r="K12" s="59"/>
      <c r="N12" s="67" t="s">
        <v>52</v>
      </c>
      <c r="O12" s="68">
        <f>COUNTIF(测试用例类型!H:H,"大数据量测试")</f>
        <v>0</v>
      </c>
      <c r="P12" s="64" t="s">
        <v>57</v>
      </c>
      <c r="Q12" s="68">
        <f>COUNTIFS(测试用例类型!H:H,"大数据量测试",测试用例类型!F:F,"3")</f>
        <v>0</v>
      </c>
      <c r="R12" s="69" t="s">
        <v>58</v>
      </c>
      <c r="S12" s="70">
        <f>COUNTIFS(测试用例类型!H:H,"大数据量测试",测试用例类型!F:F,"2")</f>
        <v>0</v>
      </c>
      <c r="T12" s="69" t="s">
        <v>59</v>
      </c>
      <c r="U12" s="71">
        <f>COUNTIFS(测试用例类型!H:H,"大数据量测试",测试用例类型!F:F,"1")</f>
        <v>0</v>
      </c>
    </row>
    <row r="13" spans="1:21" ht="18" thickBot="1" x14ac:dyDescent="0.2">
      <c r="A13" s="53"/>
      <c r="B13" s="58"/>
      <c r="C13" s="53"/>
      <c r="D13" s="53"/>
      <c r="E13" s="53"/>
      <c r="F13" s="53"/>
      <c r="G13" s="53"/>
      <c r="H13" s="53"/>
      <c r="I13" s="53"/>
      <c r="J13" s="53"/>
      <c r="K13" s="59"/>
      <c r="N13" s="67" t="s">
        <v>62</v>
      </c>
      <c r="O13" s="68">
        <f>COUNTIF(测试用例类型!H:H,"性能测试")</f>
        <v>0</v>
      </c>
      <c r="P13" s="64" t="s">
        <v>57</v>
      </c>
      <c r="Q13" s="68">
        <f>COUNTIFS(测试用例类型!H:H,"性能测试",测试用例类型!F:F,"3")</f>
        <v>0</v>
      </c>
      <c r="R13" s="69" t="s">
        <v>58</v>
      </c>
      <c r="S13" s="70">
        <f>COUNTIFS(测试用例类型!H:H,"性能测试",测试用例类型!F:F,"2")</f>
        <v>0</v>
      </c>
      <c r="T13" s="69" t="s">
        <v>59</v>
      </c>
      <c r="U13" s="71">
        <f>COUNTIFS(测试用例类型!H:H,"性能测试",测试用例类型!F:F,"1")</f>
        <v>0</v>
      </c>
    </row>
    <row r="14" spans="1:21" ht="18" thickBot="1" x14ac:dyDescent="0.2">
      <c r="A14" s="53"/>
      <c r="B14" s="58"/>
      <c r="C14" s="53"/>
      <c r="D14" s="72"/>
      <c r="E14" s="73" t="s">
        <v>0</v>
      </c>
      <c r="F14" s="74" t="s">
        <v>1</v>
      </c>
      <c r="G14" s="74" t="s">
        <v>2</v>
      </c>
      <c r="H14" s="74" t="s">
        <v>63</v>
      </c>
      <c r="I14" s="72"/>
      <c r="J14" s="72"/>
      <c r="K14" s="59"/>
      <c r="N14" s="67" t="s">
        <v>64</v>
      </c>
      <c r="O14" s="68">
        <f>COUNTIF(测试用例类型!H:H,"负载测试")</f>
        <v>0</v>
      </c>
      <c r="P14" s="64" t="s">
        <v>65</v>
      </c>
      <c r="Q14" s="68">
        <f>COUNTIFS(测试用例类型!H:H,"负载测试",测试用例类型!F:F,"3")</f>
        <v>0</v>
      </c>
      <c r="R14" s="69" t="s">
        <v>66</v>
      </c>
      <c r="S14" s="70">
        <f>COUNTIFS(测试用例类型!H:H,"负载测试",测试用例类型!F:F,"2")</f>
        <v>0</v>
      </c>
      <c r="T14" s="69" t="s">
        <v>67</v>
      </c>
      <c r="U14" s="71">
        <f>COUNTIFS(测试用例类型!H:H,"负载测试",测试用例类型!F:F,"1")</f>
        <v>0</v>
      </c>
    </row>
    <row r="15" spans="1:21" ht="18" thickBot="1" x14ac:dyDescent="0.2">
      <c r="A15" s="53"/>
      <c r="B15" s="58"/>
      <c r="C15" s="53"/>
      <c r="D15" s="72"/>
      <c r="E15" s="75" t="s">
        <v>68</v>
      </c>
      <c r="F15" s="76"/>
      <c r="G15" s="76"/>
      <c r="H15" s="76"/>
      <c r="I15" s="72"/>
      <c r="J15" s="72"/>
      <c r="K15" s="59"/>
      <c r="N15" s="67" t="s">
        <v>50</v>
      </c>
      <c r="O15" s="68">
        <f>COUNTIF(测试用例类型!H:H,"稳定性测试")</f>
        <v>0</v>
      </c>
      <c r="P15" s="64" t="s">
        <v>65</v>
      </c>
      <c r="Q15" s="68">
        <f>COUNTIFS(测试用例类型!H:H,"稳定性测试",测试用例类型!F:F,"3")</f>
        <v>0</v>
      </c>
      <c r="R15" s="69" t="s">
        <v>66</v>
      </c>
      <c r="S15" s="70">
        <f>COUNTIFS(测试用例类型!H:H,"稳定性测试",测试用例类型!F:F,"2")</f>
        <v>0</v>
      </c>
      <c r="T15" s="69" t="s">
        <v>67</v>
      </c>
      <c r="U15" s="71">
        <f>COUNTIFS(测试用例类型!H:H,"稳定性测试",测试用例类型!F:F,"1")</f>
        <v>0</v>
      </c>
    </row>
    <row r="16" spans="1:21" ht="18" thickBot="1" x14ac:dyDescent="0.2">
      <c r="A16" s="53"/>
      <c r="B16" s="58"/>
      <c r="C16" s="53"/>
      <c r="D16" s="72"/>
      <c r="E16" s="75"/>
      <c r="F16" s="77"/>
      <c r="G16" s="77"/>
      <c r="H16" s="78"/>
      <c r="I16" s="72"/>
      <c r="J16" s="72"/>
      <c r="K16" s="59"/>
      <c r="N16" s="67" t="s">
        <v>69</v>
      </c>
      <c r="O16" s="68">
        <f>COUNTIF(测试用例类型!H:H,"维护测试")</f>
        <v>0</v>
      </c>
      <c r="P16" s="64" t="s">
        <v>65</v>
      </c>
      <c r="Q16" s="68">
        <f>COUNTIFS(测试用例类型!H:H,"维护测试",测试用例类型!F:F,"3")</f>
        <v>0</v>
      </c>
      <c r="R16" s="69" t="s">
        <v>66</v>
      </c>
      <c r="S16" s="70">
        <f>COUNTIFS(测试用例类型!H:H,"维护测试",测试用例类型!F:F,"2")</f>
        <v>0</v>
      </c>
      <c r="T16" s="69" t="s">
        <v>67</v>
      </c>
      <c r="U16" s="71">
        <f>COUNTIFS(测试用例类型!H:H,"维护测试",测试用例类型!F:F,"1")</f>
        <v>0</v>
      </c>
    </row>
    <row r="17" spans="1:23" ht="18" thickBot="1" x14ac:dyDescent="0.2">
      <c r="A17" s="53"/>
      <c r="B17" s="58"/>
      <c r="C17" s="53"/>
      <c r="D17" s="72"/>
      <c r="E17" s="75"/>
      <c r="F17" s="77"/>
      <c r="G17" s="77"/>
      <c r="H17" s="78"/>
      <c r="I17" s="72"/>
      <c r="J17" s="72"/>
      <c r="K17" s="59"/>
      <c r="N17" s="67" t="s">
        <v>70</v>
      </c>
      <c r="O17" s="68">
        <f>COUNTIF(测试用例类型!H:H,"安全性测试")</f>
        <v>0</v>
      </c>
      <c r="P17" s="64" t="s">
        <v>65</v>
      </c>
      <c r="Q17" s="68">
        <f>COUNTIFS(测试用例类型!H:H,"安全性测试",测试用例类型!F:F,"3")</f>
        <v>0</v>
      </c>
      <c r="R17" s="69" t="s">
        <v>66</v>
      </c>
      <c r="S17" s="70">
        <f>COUNTIFS(测试用例类型!H:H,"安全性测试",测试用例类型!F:F,"2")</f>
        <v>0</v>
      </c>
      <c r="T17" s="69" t="s">
        <v>67</v>
      </c>
      <c r="U17" s="71">
        <f>COUNTIFS(测试用例类型!H:H,"安全性测试",测试用例类型!F:F,"1")</f>
        <v>0</v>
      </c>
    </row>
    <row r="18" spans="1:23" ht="18" thickBot="1" x14ac:dyDescent="0.2">
      <c r="A18" s="53"/>
      <c r="B18" s="58"/>
      <c r="C18" s="53"/>
      <c r="D18" s="72"/>
      <c r="E18" s="75"/>
      <c r="F18" s="77"/>
      <c r="G18" s="77"/>
      <c r="H18" s="78"/>
      <c r="I18" s="72"/>
      <c r="J18" s="72"/>
      <c r="K18" s="59"/>
      <c r="N18" s="67" t="s">
        <v>71</v>
      </c>
      <c r="O18" s="68">
        <f>COUNTIF(测试用例类型!H:H,"升级测试")</f>
        <v>0</v>
      </c>
      <c r="P18" s="64" t="s">
        <v>65</v>
      </c>
      <c r="Q18" s="68">
        <f>COUNTIFS(测试用例类型!H:H,"升级测试",测试用例类型!F:F,"3")</f>
        <v>0</v>
      </c>
      <c r="R18" s="69" t="s">
        <v>66</v>
      </c>
      <c r="S18" s="70">
        <f>COUNTIFS(测试用例类型!H:H,"升级测试",测试用例类型!F:F,"2")</f>
        <v>0</v>
      </c>
      <c r="T18" s="69" t="s">
        <v>67</v>
      </c>
      <c r="U18" s="71">
        <f>COUNTIFS(测试用例类型!H:H,"升级测试",测试用例类型!F:F,"1")</f>
        <v>0</v>
      </c>
    </row>
    <row r="19" spans="1:23" ht="18" thickBot="1" x14ac:dyDescent="0.2">
      <c r="A19" s="53"/>
      <c r="B19" s="58"/>
      <c r="C19" s="53"/>
      <c r="D19" s="53"/>
      <c r="E19" s="53"/>
      <c r="F19" s="53"/>
      <c r="G19" s="53"/>
      <c r="H19" s="53"/>
      <c r="I19" s="53"/>
      <c r="J19" s="53"/>
      <c r="K19" s="59"/>
      <c r="N19" s="67" t="s">
        <v>72</v>
      </c>
      <c r="O19" s="68">
        <f>COUNTIF(测试用例类型!H:H,"数据检查")</f>
        <v>0</v>
      </c>
      <c r="P19" s="64" t="s">
        <v>65</v>
      </c>
      <c r="Q19" s="68">
        <f>COUNTIFS(测试用例类型!H:H,"数据检查",测试用例类型!F:F,"3")</f>
        <v>0</v>
      </c>
      <c r="R19" s="69" t="s">
        <v>66</v>
      </c>
      <c r="S19" s="70">
        <f>COUNTIFS(测试用例类型!H:H,"数据检查",测试用例类型!F:F,"2")</f>
        <v>0</v>
      </c>
      <c r="T19" s="69" t="s">
        <v>67</v>
      </c>
      <c r="U19" s="71">
        <f>COUNTIFS(测试用例类型!H:H,"数据检查",测试用例类型!F:F,"1")</f>
        <v>0</v>
      </c>
    </row>
    <row r="20" spans="1:23" ht="17.25" x14ac:dyDescent="0.15">
      <c r="A20" s="53"/>
      <c r="B20" s="58"/>
      <c r="C20" s="53"/>
      <c r="D20" s="186" t="s">
        <v>3</v>
      </c>
      <c r="E20" s="187"/>
      <c r="F20" s="187"/>
      <c r="G20" s="187"/>
      <c r="H20" s="187"/>
      <c r="I20" s="187"/>
      <c r="J20" s="188"/>
      <c r="K20" s="59"/>
      <c r="N20" s="67" t="s">
        <v>73</v>
      </c>
      <c r="O20" s="68">
        <f>COUNTIF(测试用例类型!H:H,"日志检查")</f>
        <v>0</v>
      </c>
      <c r="P20" s="64" t="s">
        <v>65</v>
      </c>
      <c r="Q20" s="68">
        <f>COUNTIFS(测试用例类型!H:H,"日志检查",测试用例类型!F:F,"3")</f>
        <v>0</v>
      </c>
      <c r="R20" s="69" t="s">
        <v>66</v>
      </c>
      <c r="S20" s="70">
        <f>COUNTIFS(测试用例类型!H:H,"日志检查",测试用例类型!F:F,"2")</f>
        <v>0</v>
      </c>
      <c r="T20" s="69" t="s">
        <v>67</v>
      </c>
      <c r="U20" s="71">
        <f>COUNTIFS(测试用例类型!H:H,"日志检查",测试用例类型!F:F,"1")</f>
        <v>0</v>
      </c>
    </row>
    <row r="21" spans="1:23" ht="17.25" x14ac:dyDescent="0.15">
      <c r="A21" s="53"/>
      <c r="B21" s="58"/>
      <c r="C21" s="53"/>
      <c r="D21" s="1" t="s">
        <v>4</v>
      </c>
      <c r="E21" s="2" t="s">
        <v>5</v>
      </c>
      <c r="F21" s="189" t="s">
        <v>6</v>
      </c>
      <c r="G21" s="190"/>
      <c r="H21" s="191"/>
      <c r="I21" s="3" t="s">
        <v>74</v>
      </c>
      <c r="J21" s="4" t="s">
        <v>7</v>
      </c>
      <c r="K21" s="59"/>
    </row>
    <row r="22" spans="1:23" ht="18" thickBot="1" x14ac:dyDescent="0.4">
      <c r="A22" s="53"/>
      <c r="B22" s="58"/>
      <c r="C22" s="53"/>
      <c r="D22" s="5">
        <v>1</v>
      </c>
      <c r="E22" s="8">
        <v>41738</v>
      </c>
      <c r="F22" s="192" t="s">
        <v>75</v>
      </c>
      <c r="G22" s="193"/>
      <c r="H22" s="194"/>
      <c r="I22" s="6" t="s">
        <v>75</v>
      </c>
      <c r="J22" s="7" t="s">
        <v>76</v>
      </c>
      <c r="K22" s="59"/>
    </row>
    <row r="23" spans="1:23" ht="18" thickBot="1" x14ac:dyDescent="0.4">
      <c r="A23" s="53"/>
      <c r="B23" s="58"/>
      <c r="C23" s="53"/>
      <c r="D23" s="5">
        <v>2</v>
      </c>
      <c r="E23" s="8">
        <v>41827</v>
      </c>
      <c r="F23" s="192" t="s">
        <v>129</v>
      </c>
      <c r="G23" s="193"/>
      <c r="H23" s="194"/>
      <c r="I23" s="6" t="s">
        <v>77</v>
      </c>
      <c r="J23" s="7" t="s">
        <v>101</v>
      </c>
      <c r="K23" s="59"/>
    </row>
    <row r="24" spans="1:23" ht="18" thickBot="1" x14ac:dyDescent="0.4">
      <c r="A24" s="53"/>
      <c r="B24" s="58"/>
      <c r="C24" s="53"/>
      <c r="D24" s="5">
        <v>3</v>
      </c>
      <c r="E24" s="8">
        <v>41841</v>
      </c>
      <c r="F24" s="192" t="s">
        <v>136</v>
      </c>
      <c r="G24" s="193"/>
      <c r="H24" s="194"/>
      <c r="I24" s="6" t="s">
        <v>137</v>
      </c>
      <c r="J24" s="7" t="s">
        <v>76</v>
      </c>
      <c r="K24" s="59"/>
    </row>
    <row r="25" spans="1:23" ht="17.25" x14ac:dyDescent="0.15">
      <c r="A25" s="53"/>
      <c r="B25" s="58"/>
      <c r="C25" s="53"/>
      <c r="D25" s="53"/>
      <c r="E25" s="53"/>
      <c r="F25" s="53"/>
      <c r="G25" s="53"/>
      <c r="H25" s="53"/>
      <c r="I25" s="53"/>
      <c r="J25" s="53"/>
      <c r="K25" s="59"/>
    </row>
    <row r="26" spans="1:23" ht="21.75" thickBot="1" x14ac:dyDescent="0.45">
      <c r="A26" s="53"/>
      <c r="B26" s="58"/>
      <c r="C26" s="195" t="s">
        <v>78</v>
      </c>
      <c r="D26" s="195"/>
      <c r="E26" s="195"/>
      <c r="F26" s="196"/>
      <c r="G26" s="196"/>
      <c r="H26" s="196"/>
      <c r="I26" s="196"/>
      <c r="J26" s="53"/>
      <c r="K26" s="59"/>
    </row>
    <row r="27" spans="1:23" ht="18" thickBot="1" x14ac:dyDescent="0.3">
      <c r="A27" s="53"/>
      <c r="B27" s="58"/>
      <c r="C27" s="53"/>
      <c r="D27" s="53"/>
      <c r="E27" s="53"/>
      <c r="F27" s="53"/>
      <c r="G27" s="53"/>
      <c r="H27" s="53"/>
      <c r="I27" s="53"/>
      <c r="J27" s="53"/>
      <c r="K27" s="59"/>
      <c r="M27" s="174" t="s">
        <v>79</v>
      </c>
      <c r="N27" s="175"/>
      <c r="O27" s="175"/>
      <c r="P27" s="175"/>
      <c r="Q27" s="175"/>
      <c r="R27" s="175"/>
      <c r="S27" s="175"/>
      <c r="T27" s="175"/>
      <c r="U27" s="175"/>
      <c r="V27" s="175"/>
      <c r="W27" s="176"/>
    </row>
    <row r="28" spans="1:23" ht="17.25" x14ac:dyDescent="0.35">
      <c r="A28" s="53"/>
      <c r="B28" s="58"/>
      <c r="C28" s="53"/>
      <c r="D28" s="53"/>
      <c r="E28" s="53"/>
      <c r="F28" s="53"/>
      <c r="G28" s="53"/>
      <c r="H28" s="53"/>
      <c r="I28" s="53"/>
      <c r="J28" s="53"/>
      <c r="K28" s="59"/>
      <c r="M28" s="79"/>
      <c r="N28" s="80" t="s">
        <v>80</v>
      </c>
      <c r="O28" s="80" t="s">
        <v>81</v>
      </c>
      <c r="P28" s="80" t="s">
        <v>82</v>
      </c>
      <c r="Q28" s="80" t="s">
        <v>83</v>
      </c>
      <c r="R28" s="80" t="s">
        <v>84</v>
      </c>
      <c r="S28" s="80" t="s">
        <v>85</v>
      </c>
      <c r="T28" s="80" t="s">
        <v>86</v>
      </c>
      <c r="U28" s="80" t="s">
        <v>87</v>
      </c>
      <c r="V28" s="80" t="s">
        <v>88</v>
      </c>
      <c r="W28" s="81" t="s">
        <v>89</v>
      </c>
    </row>
    <row r="29" spans="1:23" ht="27.75" customHeight="1" x14ac:dyDescent="0.35">
      <c r="A29" s="53"/>
      <c r="B29" s="58"/>
      <c r="C29" s="53"/>
      <c r="D29" s="53"/>
      <c r="E29" s="53"/>
      <c r="F29" s="53"/>
      <c r="G29" s="53"/>
      <c r="H29" s="53"/>
      <c r="I29" s="53"/>
      <c r="J29" s="53"/>
      <c r="K29" s="59"/>
      <c r="M29" s="82" t="s">
        <v>90</v>
      </c>
      <c r="N29" s="83">
        <f>SUMIFS(测试风险分析!O3:O200,测试风险分析!A3:A200,"资产管理",测试风险分析!D3:D200,"功能")</f>
        <v>0</v>
      </c>
      <c r="O29" s="83">
        <f>SUMIFS(测试风险分析!O3:O200,测试风险分析!A3:A200,"资产管理",测试风险分析!D3:D200,"效率")</f>
        <v>0</v>
      </c>
      <c r="P29" s="83">
        <f>SUMIFS(测试风险分析!O3:O200,测试风险分析!A3:A200,"资产管理",测试风险分析!D3:D200,"容量")</f>
        <v>0</v>
      </c>
      <c r="Q29" s="83">
        <f>SUMIFS(测试风险分析!O3:O200,测试风险分析!A3:A200,"资产管理",测试风险分析!D3:D200,"可靠性")</f>
        <v>0</v>
      </c>
      <c r="R29" s="83">
        <f>SUMIFS(测试风险分析!O3:O200,测试风险分析!A3:A200,"资产管理",测试风险分析!D3:D200,"易用性")</f>
        <v>0</v>
      </c>
      <c r="S29" s="83">
        <f>SUMIFS(测试风险分析!O3:O200,测试风险分析!A3:A200,"资产管理",测试风险分析!D3:D200,"维护性")</f>
        <v>0</v>
      </c>
      <c r="T29" s="83">
        <f>SUMIFS(测试风险分析!O3:O200,测试风险分析!A3:A200,"资产管理",测试风险分析!D3:D200,"安全性")</f>
        <v>0</v>
      </c>
      <c r="U29" s="83">
        <f>SUMIFS(测试风险分析!O3:O200,测试风险分析!A3:A200,"资产管理",测试风险分析!D3:D200,"兼容性")</f>
        <v>0</v>
      </c>
      <c r="V29" s="83">
        <f>SUMIFS(测试风险分析!O3:O200,测试风险分析!A3:A200,"资产管理",测试风险分析!D3:D200,"可移植性")</f>
        <v>0</v>
      </c>
      <c r="W29" s="84">
        <f>SUMIFS(测试风险分析!O3:O200,测试风险分析!A3:A200,"资产管理",测试风险分析!D3:D200,"其他")</f>
        <v>0</v>
      </c>
    </row>
    <row r="30" spans="1:23" ht="27.75" customHeight="1" thickBot="1" x14ac:dyDescent="0.4">
      <c r="A30" s="53"/>
      <c r="B30" s="85"/>
      <c r="C30" s="86"/>
      <c r="D30" s="87" t="s">
        <v>91</v>
      </c>
      <c r="E30" s="86"/>
      <c r="F30" s="87" t="s">
        <v>91</v>
      </c>
      <c r="G30" s="87"/>
      <c r="H30" s="87"/>
      <c r="I30" s="87"/>
      <c r="J30" s="87"/>
      <c r="K30" s="88"/>
      <c r="M30" s="82" t="s">
        <v>92</v>
      </c>
      <c r="N30" s="83">
        <f>SUMIFS(测试风险分析!O3:O200,测试风险分析!A3:A200,"配置管理",测试风险分析!D3:D200,"功能")</f>
        <v>0</v>
      </c>
      <c r="O30" s="83">
        <f>SUMIFS(测试风险分析!O3:O200,测试风险分析!A3:A200,"配置管理",测试风险分析!D3:D200,"效率")</f>
        <v>0</v>
      </c>
      <c r="P30" s="83">
        <f>SUMIFS(测试风险分析!O3:O200,测试风险分析!A3:A200,"配置管理",测试风险分析!D3:D200,"容量")</f>
        <v>0</v>
      </c>
      <c r="Q30" s="83">
        <f>SUMIFS(测试风险分析!O3:O200,测试风险分析!A3:A200,"配置管理",测试风险分析!D3:D200,"可靠性")</f>
        <v>0</v>
      </c>
      <c r="R30" s="83">
        <f>SUMIFS(测试风险分析!O3:O200,测试风险分析!A3:A200,"配置管理",测试风险分析!D3:D200,"易用性")</f>
        <v>0</v>
      </c>
      <c r="S30" s="83">
        <f>SUMIFS(测试风险分析!O3:O200,测试风险分析!A3:A200,"配置管理",测试风险分析!D3:D200,"维护性")</f>
        <v>0</v>
      </c>
      <c r="T30" s="83">
        <f>SUMIFS(测试风险分析!O3:O200,测试风险分析!A3:A200,"配置管理",测试风险分析!D3:D200,"安全性")</f>
        <v>0</v>
      </c>
      <c r="U30" s="83">
        <f>SUMIFS(测试风险分析!O3:O200,测试风险分析!A3:A200,"配置管理",测试风险分析!D3:D200,"兼容性")</f>
        <v>0</v>
      </c>
      <c r="V30" s="83">
        <f>SUMIFS(测试风险分析!O3:O200,测试风险分析!A3:A200,"配置管理",测试风险分析!D3:D200,"可移植性")</f>
        <v>0</v>
      </c>
      <c r="W30" s="84">
        <f>SUMIFS(测试风险分析!O3:O200,测试风险分析!A3:A200,"配置管理",测试风险分析!D3:D200,"其他")</f>
        <v>0</v>
      </c>
    </row>
    <row r="31" spans="1:23" ht="27.75" customHeight="1" x14ac:dyDescent="0.35">
      <c r="A31" s="53"/>
      <c r="B31" s="53"/>
      <c r="C31" s="53"/>
      <c r="D31" s="89"/>
      <c r="E31" s="53"/>
      <c r="F31" s="89"/>
      <c r="G31" s="89"/>
      <c r="H31" s="89"/>
      <c r="I31" s="89"/>
      <c r="J31" s="89"/>
      <c r="K31" s="53"/>
      <c r="M31" s="82" t="s">
        <v>93</v>
      </c>
      <c r="N31" s="83">
        <f>SUMIFS(测试风险分析!O3:O200,测试风险分析!A3:A200,"告警管理",测试风险分析!D3:D200,"功能")</f>
        <v>0</v>
      </c>
      <c r="O31" s="83">
        <f>SUMIFS(测试风险分析!O3:O200,测试风险分析!A3:A200,"告警管理",测试风险分析!D3:D200,"效率")</f>
        <v>0</v>
      </c>
      <c r="P31" s="83">
        <f>SUMIFS(测试风险分析!O3:O200,测试风险分析!A3:A200,"告警管理",测试风险分析!D3:D200,"容量")</f>
        <v>0</v>
      </c>
      <c r="Q31" s="83">
        <f>SUMIFS(测试风险分析!O3:O200,测试风险分析!A3:A200,"告警管理",测试风险分析!D3:D200,"可靠性")</f>
        <v>0</v>
      </c>
      <c r="R31" s="83">
        <f>SUMIFS(测试风险分析!O3:O200,测试风险分析!A3:A200,"告警管理",测试风险分析!D3:D200,"易用性")</f>
        <v>0</v>
      </c>
      <c r="S31" s="83">
        <f>SUMIFS(测试风险分析!O3:O200,测试风险分析!A3:A200,"告警管理",测试风险分析!D3:D200,"维护性")</f>
        <v>0</v>
      </c>
      <c r="T31" s="83">
        <f>SUMIFS(测试风险分析!O3:O200,测试风险分析!A3:A200,"告警管理",测试风险分析!D3:D200,"安全性")</f>
        <v>0</v>
      </c>
      <c r="U31" s="83">
        <f>SUMIFS(测试风险分析!O3:O200,测试风险分析!A3:A200,"告警管理",测试风险分析!D3:D200,"兼容性")</f>
        <v>0</v>
      </c>
      <c r="V31" s="83">
        <f>SUMIFS(测试风险分析!O3:O200,测试风险分析!A3:A200,"告警管理",测试风险分析!D3:D200,"可移植性")</f>
        <v>0</v>
      </c>
      <c r="W31" s="84">
        <f>SUMIFS(测试风险分析!O3:O200,测试风险分析!A3:A200,"告警管理",测试风险分析!D3:D200,"其他")</f>
        <v>0</v>
      </c>
    </row>
    <row r="32" spans="1:23" ht="27.75" customHeight="1" x14ac:dyDescent="0.35">
      <c r="M32" s="82" t="s">
        <v>94</v>
      </c>
      <c r="N32" s="83">
        <f>SUMIFS(测试风险分析!O3:O200,测试风险分析!A3:A200,"拓扑管理",测试风险分析!D3:D200,"功能")</f>
        <v>0</v>
      </c>
      <c r="O32" s="83">
        <f>SUMIFS(测试风险分析!O3:O200,测试风险分析!A3:A200,"拓扑管理",测试风险分析!D3:D200,"效率")</f>
        <v>0</v>
      </c>
      <c r="P32" s="83">
        <f>SUMIFS(测试风险分析!O3:O200,测试风险分析!A3:A200,"拓扑管理",测试风险分析!D3:D200,"容量")</f>
        <v>0</v>
      </c>
      <c r="Q32" s="83">
        <f>SUMIFS(测试风险分析!O3:O200,测试风险分析!A3:A200,"拓扑管理",测试风险分析!D3:D200,"可靠性")</f>
        <v>0</v>
      </c>
      <c r="R32" s="83">
        <f>SUMIFS(测试风险分析!O3:O200,测试风险分析!A3:A200,"拓扑管理",测试风险分析!D3:D200,"易用性")</f>
        <v>0</v>
      </c>
      <c r="S32" s="83">
        <f>SUMIFS(测试风险分析!O3:O200,测试风险分析!A3:A200,"拓扑管理",测试风险分析!D3:D200,"维护性")</f>
        <v>0</v>
      </c>
      <c r="T32" s="83">
        <f>SUMIFS(测试风险分析!O3:O200,测试风险分析!A3:A200,"拓扑管理",测试风险分析!D3:D200,"安全性")</f>
        <v>0</v>
      </c>
      <c r="U32" s="83">
        <f>SUMIFS(测试风险分析!O3:O200,测试风险分析!A3:A200,"拓扑管理",测试风险分析!D3:D200,"兼容性")</f>
        <v>0</v>
      </c>
      <c r="V32" s="83">
        <f>SUMIFS(测试风险分析!O3:O200,测试风险分析!A3:A200,"拓扑管理",测试风险分析!D3:D200,"可移植性")</f>
        <v>0</v>
      </c>
      <c r="W32" s="84">
        <f>SUMIFS(测试风险分析!O3:O200,测试风险分析!A3:A200,"拓扑管理",测试风险分析!D3:D200,"其他")</f>
        <v>0</v>
      </c>
    </row>
    <row r="33" spans="13:23" ht="27.75" customHeight="1" x14ac:dyDescent="0.35">
      <c r="M33" s="82" t="s">
        <v>95</v>
      </c>
      <c r="N33" s="83">
        <f>SUMIFS(测试风险分析!O3:O200,测试风险分析!A3:A200,"性能管理",测试风险分析!D3:D200,"功能")</f>
        <v>0</v>
      </c>
      <c r="O33" s="83">
        <f>SUMIFS(测试风险分析!O3:O200,测试风险分析!A3:A200,"性能管理",测试风险分析!D3:D200,"效率")</f>
        <v>0</v>
      </c>
      <c r="P33" s="83">
        <f>SUMIFS(测试风险分析!O3:O200,测试风险分析!A3:A200,"性能管理",测试风险分析!D3:D200,"容量")</f>
        <v>0</v>
      </c>
      <c r="Q33" s="83">
        <f>SUMIFS(测试风险分析!O3:O200,测试风险分析!A3:A200,"性能管理",测试风险分析!D3:D200,"可靠性")</f>
        <v>0</v>
      </c>
      <c r="R33" s="83">
        <f>SUMIFS(测试风险分析!O3:O200,测试风险分析!A3:A200,"性能管理",测试风险分析!D3:D200,"易用性")</f>
        <v>0</v>
      </c>
      <c r="S33" s="83">
        <f>SUMIFS(测试风险分析!O3:O200,测试风险分析!A3:A200,"性能管理",测试风险分析!D3:D200,"维护性")</f>
        <v>0</v>
      </c>
      <c r="T33" s="83">
        <f>SUMIFS(测试风险分析!O3:O200,测试风险分析!A3:A200,"性能管理",测试风险分析!D3:D200,"安全性")</f>
        <v>0</v>
      </c>
      <c r="U33" s="83">
        <f>SUMIFS(测试风险分析!O3:O200,测试风险分析!A3:A200,"性能管理",测试风险分析!D3:D200,"兼容性")</f>
        <v>0</v>
      </c>
      <c r="V33" s="83">
        <f>SUMIFS(测试风险分析!O3:O200,测试风险分析!A3:A200,"性能管理",测试风险分析!D3:D200,"可移植性")</f>
        <v>0</v>
      </c>
      <c r="W33" s="84">
        <f>SUMIFS(测试风险分析!O3:O200,测试风险分析!A3:A200,"性能管理",测试风险分析!D3:D200,"其他")</f>
        <v>0</v>
      </c>
    </row>
    <row r="34" spans="13:23" ht="27.75" customHeight="1" x14ac:dyDescent="0.35">
      <c r="M34" s="82" t="s">
        <v>96</v>
      </c>
      <c r="N34" s="83">
        <f>SUMIFS(测试风险分析!O3:O200,测试风险分析!A3:A200,"报表管理",测试风险分析!D3:D200,"功能")</f>
        <v>0</v>
      </c>
      <c r="O34" s="83">
        <f>SUMIFS(测试风险分析!O3:O200,测试风险分析!A3:A200,"报表管理",测试风险分析!D3:D200,"效率")</f>
        <v>0</v>
      </c>
      <c r="P34" s="83">
        <f>SUMIFS(测试风险分析!O3:O200,测试风险分析!A3:A200,"报表管理",测试风险分析!D3:D200,"容量")</f>
        <v>0</v>
      </c>
      <c r="Q34" s="83">
        <f>SUMIFS(测试风险分析!O3:O200,测试风险分析!A3:A200,"报表管理",测试风险分析!D3:D200,"可靠性")</f>
        <v>0</v>
      </c>
      <c r="R34" s="83">
        <f>SUMIFS(测试风险分析!O3:O200,测试风险分析!A3:A200,"报表管理",测试风险分析!D3:D200,"易用性")</f>
        <v>0</v>
      </c>
      <c r="S34" s="83">
        <f>SUMIFS(测试风险分析!O3:O200,测试风险分析!A3:A200,"报表管理",测试风险分析!D3:D200,"维护性")</f>
        <v>0</v>
      </c>
      <c r="T34" s="83">
        <f>SUMIFS(测试风险分析!O3:O200,测试风险分析!A3:A200,"报表管理",测试风险分析!D3:D200,"安全性")</f>
        <v>0</v>
      </c>
      <c r="U34" s="83">
        <f>SUMIFS(测试风险分析!O3:O200,测试风险分析!A3:A200,"报表管理",测试风险分析!D3:D200,"兼容性")</f>
        <v>0</v>
      </c>
      <c r="V34" s="83">
        <f>SUMIFS(测试风险分析!O3:O200,测试风险分析!A3:A200,"报表管理",测试风险分析!D3:D200,"可移植性")</f>
        <v>0</v>
      </c>
      <c r="W34" s="84">
        <f>SUMIFS(测试风险分析!O3:O200,测试风险分析!A3:A200,"报表管理",测试风险分析!D3:D200,"其他")</f>
        <v>0</v>
      </c>
    </row>
    <row r="35" spans="13:23" ht="27.75" customHeight="1" x14ac:dyDescent="0.35">
      <c r="M35" s="82" t="s">
        <v>97</v>
      </c>
      <c r="N35" s="83">
        <f>SUMIFS(测试风险分析!O3:O200,测试风险分析!A3:A200,"首页显示",测试风险分析!D3:D200,"功能")</f>
        <v>0</v>
      </c>
      <c r="O35" s="83">
        <f>SUMIFS(测试风险分析!O3:O200,测试风险分析!A3:A200,"首页显示",测试风险分析!D3:D200,"效率")</f>
        <v>0</v>
      </c>
      <c r="P35" s="83">
        <f>SUMIFS(测试风险分析!O3:O200,测试风险分析!A3:A200,"首页显示",测试风险分析!D3:D200,"容量")</f>
        <v>0</v>
      </c>
      <c r="Q35" s="83">
        <f>SUMIFS(测试风险分析!O3:O200,测试风险分析!A3:A200,"首页显示",测试风险分析!D3:D200,"可靠性")</f>
        <v>0</v>
      </c>
      <c r="R35" s="83">
        <f>SUMIFS(测试风险分析!O3:O200,测试风险分析!A3:A200,"首页显示",测试风险分析!D3:D200,"易用性")</f>
        <v>0</v>
      </c>
      <c r="S35" s="83">
        <f>SUMIFS(测试风险分析!O3:O200,测试风险分析!A3:A200,"首页显示",测试风险分析!D3:D200,"维护性")</f>
        <v>0</v>
      </c>
      <c r="T35" s="83">
        <f>SUMIFS(测试风险分析!O3:O200,测试风险分析!A3:A200,"首页显示",测试风险分析!D3:D200,"安全性")</f>
        <v>0</v>
      </c>
      <c r="U35" s="83">
        <f>SUMIFS(测试风险分析!O3:O200,测试风险分析!A3:A200,"首页显示",测试风险分析!D3:D200,"兼容性")</f>
        <v>0</v>
      </c>
      <c r="V35" s="83">
        <f>SUMIFS(测试风险分析!O3:O200,测试风险分析!A3:A200,"首页显示",测试风险分析!D3:D200,"可移植性")</f>
        <v>0</v>
      </c>
      <c r="W35" s="84">
        <f>SUMIFS(测试风险分析!O3:O200,测试风险分析!A3:A200,"首页显示",测试风险分析!D3:D200,"其他")</f>
        <v>0</v>
      </c>
    </row>
    <row r="36" spans="13:23" ht="27.75" customHeight="1" x14ac:dyDescent="0.35">
      <c r="M36" s="82" t="s">
        <v>98</v>
      </c>
      <c r="N36" s="83">
        <f>SUMIFS(测试风险分析!O3:O200,测试风险分析!A3:A200,"系统平台",测试风险分析!D3:D200,"功能")</f>
        <v>0</v>
      </c>
      <c r="O36" s="83">
        <f>SUMIFS(测试风险分析!O3:O200,测试风险分析!A3:A200,"系统平台",测试风险分析!D3:D200,"效率")</f>
        <v>0</v>
      </c>
      <c r="P36" s="83">
        <f>SUMIFS(测试风险分析!O3:O200,测试风险分析!A3:A200,"系统平台",测试风险分析!D3:D200,"容量")</f>
        <v>0</v>
      </c>
      <c r="Q36" s="83">
        <f>SUMIFS(测试风险分析!O3:O200,测试风险分析!A3:A200,"系统平台",测试风险分析!D3:D200,"可靠性")</f>
        <v>0</v>
      </c>
      <c r="R36" s="83">
        <f>SUMIFS(测试风险分析!O3:O200,测试风险分析!A3:A200,"系统平台",测试风险分析!D3:D200,"易用性")</f>
        <v>0</v>
      </c>
      <c r="S36" s="83">
        <f>SUMIFS(测试风险分析!O3:O200,测试风险分析!A3:A200,"系统平台",测试风险分析!D3:D200,"维护性")</f>
        <v>0</v>
      </c>
      <c r="T36" s="83">
        <f>SUMIFS(测试风险分析!O3:O200,测试风险分析!A3:A200,"系统平台",测试风险分析!D3:D200,"安全性")</f>
        <v>0</v>
      </c>
      <c r="U36" s="83">
        <f>SUMIFS(测试风险分析!O3:O200,测试风险分析!A3:A200,"系统平台",测试风险分析!D3:D200,"兼容性")</f>
        <v>0</v>
      </c>
      <c r="V36" s="83">
        <f>SUMIFS(测试风险分析!O3:O200,测试风险分析!A3:A200,"系统平台",测试风险分析!D3:D200,"可移植性")</f>
        <v>0</v>
      </c>
      <c r="W36" s="84">
        <f>SUMIFS(测试风险分析!O3:O200,测试风险分析!A3:A200,"系统平台",测试风险分析!D3:D200,"其他")</f>
        <v>0</v>
      </c>
    </row>
    <row r="37" spans="13:23" ht="27.75" customHeight="1" x14ac:dyDescent="0.35">
      <c r="M37" s="82" t="s">
        <v>99</v>
      </c>
      <c r="N37" s="83">
        <f>SUMIFS(测试风险分析!O3:O200,测试风险分析!A3:A200,"系统管理",测试风险分析!D3:D200,"功能")</f>
        <v>0</v>
      </c>
      <c r="O37" s="83">
        <f>SUMIFS(测试风险分析!O3:O200,测试风险分析!A3:A200,"系统管理",测试风险分析!D3:D200,"效率")</f>
        <v>0</v>
      </c>
      <c r="P37" s="83">
        <f>SUMIFS(测试风险分析!O3:O200,测试风险分析!A3:A200,"系统管理",测试风险分析!D3:D200,"容量")</f>
        <v>0</v>
      </c>
      <c r="Q37" s="83">
        <f>SUMIFS(测试风险分析!O3:O200,测试风险分析!A3:A200,"系统管理",测试风险分析!D3:D200,"可靠性")</f>
        <v>0</v>
      </c>
      <c r="R37" s="83">
        <f>SUMIFS(测试风险分析!O3:O200,测试风险分析!A3:A200,"系统管理",测试风险分析!D3:D200,"易用性")</f>
        <v>0</v>
      </c>
      <c r="S37" s="83">
        <f>SUMIFS(测试风险分析!O3:O200,测试风险分析!A3:A200,"系统管理",测试风险分析!D3:D200,"维护性")</f>
        <v>0</v>
      </c>
      <c r="T37" s="83">
        <f>SUMIFS(测试风险分析!O3:O200,测试风险分析!A3:A200,"系统管理",测试风险分析!D3:D200,"安全性")</f>
        <v>0</v>
      </c>
      <c r="U37" s="83">
        <f>SUMIFS(测试风险分析!O3:O200,测试风险分析!A3:A200,"系统管理",测试风险分析!D3:D200,"兼容性")</f>
        <v>0</v>
      </c>
      <c r="V37" s="83">
        <f>SUMIFS(测试风险分析!O3:O200,测试风险分析!A3:A200,"系统管理",测试风险分析!D3:D200,"可移植性")</f>
        <v>0</v>
      </c>
      <c r="W37" s="84">
        <f>SUMIFS(测试风险分析!O3:O200,测试风险分析!A3:A200,"系统管理",测试风险分析!D3:D200,"其他")</f>
        <v>0</v>
      </c>
    </row>
    <row r="38" spans="13:23" ht="27.75" customHeight="1" thickBot="1" x14ac:dyDescent="0.4">
      <c r="M38" s="90" t="s">
        <v>100</v>
      </c>
      <c r="N38" s="91">
        <f>SUMIFS(测试风险分析!O3:O200,测试风险分析!A3:A200,"数据维护",测试风险分析!D3:D200,"功能")</f>
        <v>0</v>
      </c>
      <c r="O38" s="91">
        <f>SUMIFS(测试风险分析!O3:O200,测试风险分析!A3:A200,"数据维护",测试风险分析!D3:D200,"效率")</f>
        <v>0</v>
      </c>
      <c r="P38" s="91">
        <f>SUMIFS(测试风险分析!O3:O200,测试风险分析!A3:A200,"数据维护",测试风险分析!D3:D200,"容量")</f>
        <v>0</v>
      </c>
      <c r="Q38" s="91">
        <f>SUMIFS(测试风险分析!O3:O200,测试风险分析!A3:A200,"数据维护",测试风险分析!D3:D200,"可靠性")</f>
        <v>0</v>
      </c>
      <c r="R38" s="91">
        <f>SUMIFS(测试风险分析!O3:O200,测试风险分析!A3:A200,"数据维护",测试风险分析!D3:D200,"易用性")</f>
        <v>0</v>
      </c>
      <c r="S38" s="91">
        <f>SUMIFS(测试风险分析!O3:O200,测试风险分析!A3:A200,"数据维护",测试风险分析!D3:D200,"维护性")</f>
        <v>0</v>
      </c>
      <c r="T38" s="91">
        <f>SUMIFS(测试风险分析!O3:O200,测试风险分析!A3:A200,"数据维护",测试风险分析!D3:D200,"安全性")</f>
        <v>0</v>
      </c>
      <c r="U38" s="91">
        <f>SUMIFS(测试风险分析!O3:O200,测试风险分析!A3:A200,"数据维护",测试风险分析!D3:D200,"兼容性")</f>
        <v>0</v>
      </c>
      <c r="V38" s="91">
        <f>SUMIFS(测试风险分析!O3:O200,测试风险分析!A3:A200,"数据维护",测试风险分析!D3:D200,"可移植性")</f>
        <v>0</v>
      </c>
      <c r="W38" s="92">
        <f>SUMIFS(测试风险分析!O3:O200,测试风险分析!A3:A200,"数据维护",测试风险分析!D3:D200,"其他")</f>
        <v>0</v>
      </c>
    </row>
  </sheetData>
  <mergeCells count="14">
    <mergeCell ref="B4:K4"/>
    <mergeCell ref="B5:K5"/>
    <mergeCell ref="N5:U6"/>
    <mergeCell ref="M27:W27"/>
    <mergeCell ref="N2:O2"/>
    <mergeCell ref="P2:U2"/>
    <mergeCell ref="N3:O3"/>
    <mergeCell ref="P3:U3"/>
    <mergeCell ref="D20:J20"/>
    <mergeCell ref="F21:H21"/>
    <mergeCell ref="F22:H22"/>
    <mergeCell ref="F23:H23"/>
    <mergeCell ref="C26:I26"/>
    <mergeCell ref="F24:H24"/>
  </mergeCells>
  <phoneticPr fontId="1" type="noConversion"/>
  <conditionalFormatting sqref="O30:U30 O32:U38 N29:W29 N30:N38">
    <cfRule type="colorScale" priority="23">
      <colorScale>
        <cfvo type="min"/>
        <cfvo type="percentile" val="50"/>
        <cfvo type="max"/>
        <color theme="0"/>
        <color rgb="FFFFEB84"/>
        <color rgb="FFFF0000"/>
      </colorScale>
    </cfRule>
    <cfRule type="colorScale" priority="24">
      <colorScale>
        <cfvo type="min"/>
        <cfvo type="max"/>
        <color rgb="FFFF7128"/>
        <color rgb="FFFFEF9C"/>
      </colorScale>
    </cfRule>
    <cfRule type="colorScale" priority="25">
      <colorScale>
        <cfvo type="min"/>
        <cfvo type="num" val="72"/>
        <cfvo type="max"/>
        <color rgb="FF63BE7B"/>
        <color rgb="FFFFEB84"/>
        <color rgb="FFF8696B"/>
      </colorScale>
    </cfRule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32:V38 V30">
    <cfRule type="colorScale" priority="19">
      <colorScale>
        <cfvo type="min"/>
        <cfvo type="percentile" val="50"/>
        <cfvo type="max"/>
        <color theme="0"/>
        <color rgb="FFFFEB84"/>
        <color rgb="FFFF0000"/>
      </colorScale>
    </cfRule>
    <cfRule type="colorScale" priority="20">
      <colorScale>
        <cfvo type="min"/>
        <cfvo type="max"/>
        <color rgb="FFFF7128"/>
        <color rgb="FFFFEF9C"/>
      </colorScale>
    </cfRule>
    <cfRule type="colorScale" priority="21">
      <colorScale>
        <cfvo type="min"/>
        <cfvo type="num" val="72"/>
        <cfvo type="max"/>
        <color rgb="FF63BE7B"/>
        <color rgb="FFFFEB84"/>
        <color rgb="FFF8696B"/>
      </colorScale>
    </cfRule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32:W38 W30">
    <cfRule type="colorScale" priority="15">
      <colorScale>
        <cfvo type="min"/>
        <cfvo type="percentile" val="50"/>
        <cfvo type="max"/>
        <color theme="0"/>
        <color rgb="FFFFEB84"/>
        <color rgb="FFFF0000"/>
      </colorScale>
    </cfRule>
    <cfRule type="colorScale" priority="16">
      <colorScale>
        <cfvo type="min"/>
        <cfvo type="max"/>
        <color rgb="FFFF7128"/>
        <color rgb="FFFFEF9C"/>
      </colorScale>
    </cfRule>
    <cfRule type="colorScale" priority="17">
      <colorScale>
        <cfvo type="min"/>
        <cfvo type="num" val="72"/>
        <cfvo type="max"/>
        <color rgb="FF63BE7B"/>
        <color rgb="FFFFEB84"/>
        <color rgb="FFF8696B"/>
      </colorScale>
    </cfRule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1:U31">
    <cfRule type="colorScale" priority="11">
      <colorScale>
        <cfvo type="min"/>
        <cfvo type="percentile" val="50"/>
        <cfvo type="max"/>
        <color theme="0"/>
        <color rgb="FFFFEB84"/>
        <color rgb="FFFF0000"/>
      </colorScale>
    </cfRule>
    <cfRule type="colorScale" priority="12">
      <colorScale>
        <cfvo type="min"/>
        <cfvo type="max"/>
        <color rgb="FFFF7128"/>
        <color rgb="FFFFEF9C"/>
      </colorScale>
    </cfRule>
    <cfRule type="colorScale" priority="13">
      <colorScale>
        <cfvo type="min"/>
        <cfvo type="num" val="72"/>
        <cfvo type="max"/>
        <color rgb="FF63BE7B"/>
        <color rgb="FFFFEB84"/>
        <color rgb="FFF8696B"/>
      </colorScale>
    </cfRule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31">
    <cfRule type="colorScale" priority="7">
      <colorScale>
        <cfvo type="min"/>
        <cfvo type="percentile" val="50"/>
        <cfvo type="max"/>
        <color theme="0"/>
        <color rgb="FFFFEB84"/>
        <color rgb="FFFF0000"/>
      </colorScale>
    </cfRule>
    <cfRule type="colorScale" priority="8">
      <colorScale>
        <cfvo type="min"/>
        <cfvo type="max"/>
        <color rgb="FFFF7128"/>
        <color rgb="FFFFEF9C"/>
      </colorScale>
    </cfRule>
    <cfRule type="colorScale" priority="9">
      <colorScale>
        <cfvo type="min"/>
        <cfvo type="num" val="72"/>
        <cfvo type="max"/>
        <color rgb="FF63BE7B"/>
        <color rgb="FFFFEB84"/>
        <color rgb="FFF8696B"/>
      </colorScale>
    </cfRule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31">
    <cfRule type="colorScale" priority="3">
      <colorScale>
        <cfvo type="min"/>
        <cfvo type="percentile" val="50"/>
        <cfvo type="max"/>
        <color theme="0"/>
        <color rgb="FFFFEB84"/>
        <color rgb="FFFF0000"/>
      </colorScale>
    </cfRule>
    <cfRule type="colorScale" priority="4">
      <colorScale>
        <cfvo type="min"/>
        <cfvo type="max"/>
        <color rgb="FFFF7128"/>
        <color rgb="FFFFEF9C"/>
      </colorScale>
    </cfRule>
    <cfRule type="colorScale" priority="5">
      <colorScale>
        <cfvo type="min"/>
        <cfvo type="num" val="72"/>
        <cfvo type="max"/>
        <color rgb="FF63BE7B"/>
        <color rgb="FFFFEB84"/>
        <color rgb="FFF8696B"/>
      </colorScale>
    </cfRule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9:W38">
    <cfRule type="colorScale" priority="1">
      <colorScale>
        <cfvo type="min"/>
        <cfvo type="percentile" val="50"/>
        <cfvo type="max"/>
        <color theme="0"/>
        <color rgb="FFFFEB84"/>
        <color rgb="FFFF0000"/>
      </colorScale>
    </cfRule>
    <cfRule type="colorScale" priority="2">
      <colorScale>
        <cfvo type="min"/>
        <cfvo type="max"/>
        <color theme="0"/>
        <color rgb="FFFF0000"/>
      </colorScale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1"/>
  <sheetViews>
    <sheetView zoomScaleSheetLayoutView="100" workbookViewId="0">
      <selection activeCell="H34" sqref="H34"/>
    </sheetView>
  </sheetViews>
  <sheetFormatPr defaultColWidth="9" defaultRowHeight="14.25" x14ac:dyDescent="0.15"/>
  <cols>
    <col min="1" max="1" width="27.75" style="9" customWidth="1"/>
    <col min="2" max="2" width="32.375" style="9" customWidth="1"/>
    <col min="3" max="3" width="10.875" style="9" customWidth="1"/>
    <col min="4" max="4" width="23.25" style="9" customWidth="1"/>
    <col min="5" max="5" width="27.25" style="9" customWidth="1"/>
    <col min="6" max="6" width="23.75" style="9" customWidth="1"/>
    <col min="7" max="7" width="24.875" style="9" customWidth="1"/>
    <col min="8" max="8" width="11.75" style="9" customWidth="1"/>
    <col min="9" max="9" width="12.5" style="9" customWidth="1"/>
    <col min="10" max="10" width="11.75" style="9" customWidth="1"/>
    <col min="11" max="11" width="17.125" style="9" customWidth="1"/>
    <col min="12" max="12" width="29.125" style="9" customWidth="1"/>
    <col min="13" max="16384" width="9" style="9"/>
  </cols>
  <sheetData>
    <row r="1" spans="1:12" ht="21.75" customHeight="1" x14ac:dyDescent="0.15">
      <c r="A1" s="207" t="s">
        <v>168</v>
      </c>
      <c r="B1" s="208"/>
      <c r="C1" s="208"/>
      <c r="D1" s="208"/>
      <c r="E1" s="208"/>
      <c r="F1" s="208"/>
      <c r="G1" s="208"/>
      <c r="H1" s="208"/>
      <c r="I1" s="208"/>
      <c r="J1" s="208"/>
      <c r="K1" s="208"/>
      <c r="L1" s="209"/>
    </row>
    <row r="2" spans="1:12" ht="28.5" customHeight="1" x14ac:dyDescent="0.15">
      <c r="A2" s="210"/>
      <c r="B2" s="211"/>
      <c r="C2" s="211"/>
      <c r="D2" s="211"/>
      <c r="E2" s="211"/>
      <c r="F2" s="211"/>
      <c r="G2" s="211"/>
      <c r="H2" s="211"/>
      <c r="I2" s="211"/>
      <c r="J2" s="211"/>
      <c r="K2" s="211"/>
      <c r="L2" s="212"/>
    </row>
    <row r="3" spans="1:12" ht="16.5" customHeight="1" x14ac:dyDescent="0.15">
      <c r="A3" s="213" t="s">
        <v>166</v>
      </c>
      <c r="B3" s="213"/>
      <c r="C3" s="213"/>
      <c r="D3" s="213"/>
      <c r="E3" s="213"/>
      <c r="F3" s="213"/>
      <c r="G3" s="213"/>
      <c r="H3" s="213"/>
      <c r="I3" s="213"/>
      <c r="J3" s="213"/>
      <c r="K3" s="213"/>
      <c r="L3" s="213"/>
    </row>
    <row r="4" spans="1:12" ht="31.5" customHeight="1" x14ac:dyDescent="0.15">
      <c r="A4" s="214" t="s">
        <v>167</v>
      </c>
      <c r="B4" s="215"/>
      <c r="C4" s="215"/>
      <c r="D4" s="215"/>
      <c r="E4" s="215"/>
      <c r="F4" s="215"/>
      <c r="G4" s="215"/>
      <c r="H4" s="215"/>
      <c r="I4" s="215"/>
      <c r="J4" s="215"/>
      <c r="K4" s="215"/>
      <c r="L4" s="216"/>
    </row>
    <row r="5" spans="1:12" ht="16.5" customHeight="1" x14ac:dyDescent="0.15">
      <c r="A5" s="217"/>
      <c r="B5" s="261"/>
      <c r="C5" s="261"/>
      <c r="D5" s="261"/>
      <c r="E5" s="218"/>
      <c r="F5" s="218"/>
      <c r="G5" s="218"/>
      <c r="H5" s="218"/>
      <c r="I5" s="218"/>
      <c r="J5" s="218"/>
      <c r="K5" s="218"/>
      <c r="L5" s="219"/>
    </row>
    <row r="6" spans="1:12" ht="34.5" customHeight="1" x14ac:dyDescent="0.15">
      <c r="A6" s="220"/>
      <c r="B6" s="221"/>
      <c r="C6" s="221"/>
      <c r="D6" s="221"/>
      <c r="E6" s="221"/>
      <c r="F6" s="221"/>
      <c r="G6" s="221"/>
      <c r="H6" s="221"/>
      <c r="I6" s="221"/>
      <c r="J6" s="221"/>
      <c r="K6" s="221"/>
      <c r="L6" s="222"/>
    </row>
    <row r="7" spans="1:12" ht="16.5" customHeight="1" x14ac:dyDescent="0.15">
      <c r="A7" s="206" t="s">
        <v>17</v>
      </c>
      <c r="B7" s="206"/>
      <c r="C7" s="206"/>
      <c r="D7" s="206"/>
      <c r="E7" s="206"/>
      <c r="F7" s="206"/>
      <c r="G7" s="206"/>
      <c r="H7" s="206"/>
      <c r="I7" s="206"/>
      <c r="J7" s="206"/>
      <c r="K7" s="206"/>
      <c r="L7" s="206"/>
    </row>
    <row r="8" spans="1:12" ht="16.5" customHeight="1" x14ac:dyDescent="0.15">
      <c r="A8" s="241"/>
      <c r="B8" s="242"/>
      <c r="C8" s="242"/>
      <c r="D8" s="242"/>
      <c r="E8" s="242"/>
      <c r="F8" s="242"/>
      <c r="G8" s="242"/>
      <c r="H8" s="242"/>
      <c r="I8" s="242"/>
      <c r="J8" s="242"/>
      <c r="K8" s="242"/>
      <c r="L8" s="243"/>
    </row>
    <row r="9" spans="1:12" ht="16.5" customHeight="1" x14ac:dyDescent="0.15">
      <c r="A9" s="244"/>
      <c r="B9" s="245"/>
      <c r="C9" s="245"/>
      <c r="D9" s="245"/>
      <c r="E9" s="245"/>
      <c r="F9" s="245"/>
      <c r="G9" s="245"/>
      <c r="H9" s="245"/>
      <c r="I9" s="245"/>
      <c r="J9" s="245"/>
      <c r="K9" s="245"/>
      <c r="L9" s="246"/>
    </row>
    <row r="10" spans="1:12" ht="16.5" customHeight="1" x14ac:dyDescent="0.15">
      <c r="A10" s="244"/>
      <c r="B10" s="245"/>
      <c r="C10" s="245"/>
      <c r="D10" s="245"/>
      <c r="E10" s="245"/>
      <c r="F10" s="245"/>
      <c r="G10" s="245"/>
      <c r="H10" s="245"/>
      <c r="I10" s="245"/>
      <c r="J10" s="245"/>
      <c r="K10" s="245"/>
      <c r="L10" s="246"/>
    </row>
    <row r="11" spans="1:12" ht="16.5" customHeight="1" x14ac:dyDescent="0.15">
      <c r="A11" s="244"/>
      <c r="B11" s="245"/>
      <c r="C11" s="245"/>
      <c r="D11" s="245"/>
      <c r="E11" s="245"/>
      <c r="F11" s="245"/>
      <c r="G11" s="245"/>
      <c r="H11" s="245"/>
      <c r="I11" s="245"/>
      <c r="J11" s="245"/>
      <c r="K11" s="245"/>
      <c r="L11" s="246"/>
    </row>
    <row r="12" spans="1:12" ht="16.5" customHeight="1" x14ac:dyDescent="0.15">
      <c r="A12" s="244"/>
      <c r="B12" s="245"/>
      <c r="C12" s="245"/>
      <c r="D12" s="245"/>
      <c r="E12" s="245"/>
      <c r="F12" s="245"/>
      <c r="G12" s="245"/>
      <c r="H12" s="245"/>
      <c r="I12" s="245"/>
      <c r="J12" s="245"/>
      <c r="K12" s="245"/>
      <c r="L12" s="246"/>
    </row>
    <row r="13" spans="1:12" ht="16.5" customHeight="1" x14ac:dyDescent="0.15">
      <c r="A13" s="247"/>
      <c r="B13" s="248"/>
      <c r="C13" s="248"/>
      <c r="D13" s="248"/>
      <c r="E13" s="248"/>
      <c r="F13" s="248"/>
      <c r="G13" s="248"/>
      <c r="H13" s="248"/>
      <c r="I13" s="248"/>
      <c r="J13" s="248"/>
      <c r="K13" s="248"/>
      <c r="L13" s="249"/>
    </row>
    <row r="14" spans="1:12" ht="16.5" customHeight="1" x14ac:dyDescent="0.15">
      <c r="A14" s="262" t="s">
        <v>18</v>
      </c>
      <c r="B14" s="262"/>
      <c r="C14" s="262"/>
      <c r="D14" s="262"/>
      <c r="E14" s="262"/>
      <c r="F14" s="262"/>
      <c r="G14" s="262"/>
      <c r="H14" s="262"/>
      <c r="I14" s="262"/>
      <c r="J14" s="262"/>
      <c r="K14" s="262"/>
      <c r="L14" s="262"/>
    </row>
    <row r="15" spans="1:12" ht="16.5" customHeight="1" x14ac:dyDescent="0.15">
      <c r="A15" s="263" t="s">
        <v>315</v>
      </c>
      <c r="B15" s="264"/>
      <c r="C15" s="264"/>
      <c r="D15" s="264"/>
      <c r="E15" s="264"/>
      <c r="F15" s="264"/>
      <c r="G15" s="264"/>
      <c r="H15" s="264"/>
      <c r="I15" s="264"/>
      <c r="J15" s="264"/>
      <c r="K15" s="264"/>
      <c r="L15" s="265"/>
    </row>
    <row r="16" spans="1:12" ht="16.5" customHeight="1" x14ac:dyDescent="0.15">
      <c r="A16" s="266"/>
      <c r="B16" s="267"/>
      <c r="C16" s="267"/>
      <c r="D16" s="267"/>
      <c r="E16" s="267"/>
      <c r="F16" s="267"/>
      <c r="G16" s="267"/>
      <c r="H16" s="267"/>
      <c r="I16" s="267"/>
      <c r="J16" s="267"/>
      <c r="K16" s="267"/>
      <c r="L16" s="268"/>
    </row>
    <row r="17" spans="1:12" ht="16.5" customHeight="1" x14ac:dyDescent="0.15">
      <c r="A17" s="266"/>
      <c r="B17" s="267"/>
      <c r="C17" s="267"/>
      <c r="D17" s="267"/>
      <c r="E17" s="267"/>
      <c r="F17" s="267"/>
      <c r="G17" s="267"/>
      <c r="H17" s="267"/>
      <c r="I17" s="267"/>
      <c r="J17" s="267"/>
      <c r="K17" s="267"/>
      <c r="L17" s="268"/>
    </row>
    <row r="18" spans="1:12" ht="16.5" customHeight="1" x14ac:dyDescent="0.15">
      <c r="A18" s="266"/>
      <c r="B18" s="267"/>
      <c r="C18" s="267"/>
      <c r="D18" s="267"/>
      <c r="E18" s="267"/>
      <c r="F18" s="267"/>
      <c r="G18" s="267"/>
      <c r="H18" s="267"/>
      <c r="I18" s="267"/>
      <c r="J18" s="267"/>
      <c r="K18" s="267"/>
      <c r="L18" s="268"/>
    </row>
    <row r="19" spans="1:12" ht="16.5" customHeight="1" x14ac:dyDescent="0.15">
      <c r="A19" s="266"/>
      <c r="B19" s="267"/>
      <c r="C19" s="267"/>
      <c r="D19" s="267"/>
      <c r="E19" s="267"/>
      <c r="F19" s="267"/>
      <c r="G19" s="267"/>
      <c r="H19" s="267"/>
      <c r="I19" s="267"/>
      <c r="J19" s="267"/>
      <c r="K19" s="267"/>
      <c r="L19" s="268"/>
    </row>
    <row r="20" spans="1:12" ht="16.5" customHeight="1" x14ac:dyDescent="0.15">
      <c r="A20" s="269"/>
      <c r="B20" s="270"/>
      <c r="C20" s="270"/>
      <c r="D20" s="270"/>
      <c r="E20" s="270"/>
      <c r="F20" s="270"/>
      <c r="G20" s="270"/>
      <c r="H20" s="270"/>
      <c r="I20" s="270"/>
      <c r="J20" s="270"/>
      <c r="K20" s="270"/>
      <c r="L20" s="271"/>
    </row>
    <row r="21" spans="1:12" ht="16.5" customHeight="1" x14ac:dyDescent="0.15">
      <c r="A21" s="206" t="s">
        <v>14</v>
      </c>
      <c r="B21" s="206"/>
      <c r="C21" s="206"/>
      <c r="D21" s="206"/>
      <c r="E21" s="206"/>
      <c r="F21" s="206"/>
      <c r="G21" s="206"/>
      <c r="H21" s="206"/>
      <c r="I21" s="206"/>
      <c r="J21" s="206"/>
      <c r="K21" s="206"/>
      <c r="L21" s="206"/>
    </row>
    <row r="22" spans="1:12" ht="16.5" customHeight="1" x14ac:dyDescent="0.15">
      <c r="A22" s="116" t="s">
        <v>138</v>
      </c>
      <c r="B22" s="105" t="s">
        <v>15</v>
      </c>
      <c r="C22" s="105" t="s">
        <v>250</v>
      </c>
      <c r="D22" s="105" t="s">
        <v>139</v>
      </c>
      <c r="E22" s="117" t="s">
        <v>140</v>
      </c>
      <c r="F22" s="117" t="s">
        <v>141</v>
      </c>
      <c r="G22" s="117" t="s">
        <v>142</v>
      </c>
      <c r="H22" s="117" t="s">
        <v>9</v>
      </c>
      <c r="I22" s="117" t="s">
        <v>10</v>
      </c>
      <c r="J22" s="117" t="s">
        <v>251</v>
      </c>
      <c r="K22" s="117" t="s">
        <v>8</v>
      </c>
      <c r="L22" s="117" t="s">
        <v>20</v>
      </c>
    </row>
    <row r="23" spans="1:12" ht="16.5" customHeight="1" x14ac:dyDescent="0.15">
      <c r="A23" s="272" t="s">
        <v>316</v>
      </c>
      <c r="B23" s="104" t="s">
        <v>317</v>
      </c>
      <c r="C23" s="150" t="s">
        <v>238</v>
      </c>
      <c r="D23" s="10" t="s">
        <v>21</v>
      </c>
      <c r="E23" s="10" t="s">
        <v>21</v>
      </c>
      <c r="F23" s="10" t="s">
        <v>21</v>
      </c>
      <c r="G23" s="10" t="s">
        <v>21</v>
      </c>
      <c r="H23" s="106"/>
      <c r="I23" s="106"/>
      <c r="J23" s="133"/>
      <c r="K23" s="12" t="s">
        <v>271</v>
      </c>
      <c r="L23" s="12"/>
    </row>
    <row r="24" spans="1:12" ht="16.5" customHeight="1" x14ac:dyDescent="0.15">
      <c r="A24" s="273"/>
      <c r="B24" s="104" t="s">
        <v>318</v>
      </c>
      <c r="C24" s="150" t="s">
        <v>238</v>
      </c>
      <c r="D24" s="10" t="s">
        <v>21</v>
      </c>
      <c r="E24" s="10" t="s">
        <v>21</v>
      </c>
      <c r="F24" s="10" t="s">
        <v>21</v>
      </c>
      <c r="G24" s="10" t="s">
        <v>21</v>
      </c>
      <c r="H24" s="106"/>
      <c r="I24" s="106"/>
      <c r="J24" s="133"/>
      <c r="K24" s="12" t="s">
        <v>321</v>
      </c>
      <c r="L24" s="12"/>
    </row>
    <row r="25" spans="1:12" ht="16.5" customHeight="1" x14ac:dyDescent="0.15">
      <c r="A25" s="273"/>
      <c r="B25" s="104" t="s">
        <v>320</v>
      </c>
      <c r="C25" s="150" t="s">
        <v>283</v>
      </c>
      <c r="D25" s="10" t="s">
        <v>21</v>
      </c>
      <c r="E25" s="10" t="s">
        <v>21</v>
      </c>
      <c r="F25" s="10" t="s">
        <v>21</v>
      </c>
      <c r="G25" s="10" t="s">
        <v>21</v>
      </c>
      <c r="H25" s="106"/>
      <c r="I25" s="106"/>
      <c r="J25" s="133"/>
      <c r="K25" s="12" t="s">
        <v>272</v>
      </c>
      <c r="L25" s="12"/>
    </row>
    <row r="26" spans="1:12" ht="16.5" customHeight="1" x14ac:dyDescent="0.15">
      <c r="A26" s="273"/>
      <c r="B26" s="104" t="s">
        <v>319</v>
      </c>
      <c r="C26" s="150" t="s">
        <v>238</v>
      </c>
      <c r="D26" s="10" t="s">
        <v>21</v>
      </c>
      <c r="E26" s="10" t="s">
        <v>21</v>
      </c>
      <c r="F26" s="10" t="s">
        <v>21</v>
      </c>
      <c r="G26" s="10" t="s">
        <v>21</v>
      </c>
      <c r="H26" s="106"/>
      <c r="I26" s="106"/>
      <c r="J26" s="133"/>
      <c r="K26" s="12" t="s">
        <v>322</v>
      </c>
      <c r="L26" s="12"/>
    </row>
    <row r="27" spans="1:12" ht="16.5" customHeight="1" x14ac:dyDescent="0.15">
      <c r="A27" s="283" t="s">
        <v>224</v>
      </c>
      <c r="B27" s="104" t="s">
        <v>323</v>
      </c>
      <c r="C27" s="150" t="s">
        <v>238</v>
      </c>
      <c r="D27" s="10"/>
      <c r="E27" s="10"/>
      <c r="F27" s="10"/>
      <c r="G27" s="10"/>
      <c r="H27" s="106"/>
      <c r="I27" s="106"/>
      <c r="J27" s="133"/>
      <c r="K27" s="12" t="s">
        <v>325</v>
      </c>
      <c r="L27" s="12"/>
    </row>
    <row r="28" spans="1:12" ht="16.5" customHeight="1" x14ac:dyDescent="0.15">
      <c r="A28" s="284"/>
      <c r="B28" s="104" t="s">
        <v>326</v>
      </c>
      <c r="C28" s="150" t="s">
        <v>324</v>
      </c>
      <c r="D28" s="10"/>
      <c r="E28" s="10"/>
      <c r="F28" s="10"/>
      <c r="G28" s="10"/>
      <c r="H28" s="106"/>
      <c r="I28" s="106"/>
      <c r="J28" s="133"/>
      <c r="K28" s="12" t="s">
        <v>327</v>
      </c>
      <c r="L28" s="12"/>
    </row>
    <row r="29" spans="1:12" ht="16.5" customHeight="1" x14ac:dyDescent="0.15">
      <c r="A29" s="284"/>
      <c r="B29" s="15" t="s">
        <v>198</v>
      </c>
      <c r="C29" s="125" t="s">
        <v>242</v>
      </c>
      <c r="D29" s="10"/>
      <c r="E29" s="118"/>
      <c r="F29" s="118"/>
      <c r="G29" s="10"/>
      <c r="H29" s="13"/>
      <c r="I29" s="13"/>
      <c r="J29" s="13"/>
      <c r="K29" s="10" t="s">
        <v>175</v>
      </c>
      <c r="L29" s="10"/>
    </row>
    <row r="30" spans="1:12" ht="16.5" customHeight="1" x14ac:dyDescent="0.15">
      <c r="A30" s="284"/>
      <c r="B30" s="15" t="s">
        <v>199</v>
      </c>
      <c r="C30" s="125" t="s">
        <v>238</v>
      </c>
      <c r="D30" s="10"/>
      <c r="E30" s="118"/>
      <c r="F30" s="118"/>
      <c r="G30" s="10"/>
      <c r="H30" s="13"/>
      <c r="I30" s="13"/>
      <c r="J30" s="13"/>
      <c r="K30" s="10" t="s">
        <v>151</v>
      </c>
      <c r="L30" s="10"/>
    </row>
    <row r="31" spans="1:12" ht="16.5" customHeight="1" x14ac:dyDescent="0.15">
      <c r="A31" s="284"/>
      <c r="B31" s="109" t="s">
        <v>200</v>
      </c>
      <c r="C31" s="128" t="s">
        <v>244</v>
      </c>
      <c r="D31" s="10"/>
      <c r="E31" s="118"/>
      <c r="F31" s="118"/>
      <c r="G31" s="10"/>
      <c r="H31" s="13"/>
      <c r="I31" s="13"/>
      <c r="J31" s="13"/>
      <c r="K31" s="10" t="s">
        <v>150</v>
      </c>
      <c r="L31" s="10"/>
    </row>
    <row r="32" spans="1:12" ht="16.5" customHeight="1" x14ac:dyDescent="0.15">
      <c r="A32" s="284"/>
      <c r="B32" s="109" t="s">
        <v>202</v>
      </c>
      <c r="C32" s="128" t="s">
        <v>230</v>
      </c>
      <c r="D32" s="10"/>
      <c r="E32" s="118"/>
      <c r="F32" s="118"/>
      <c r="G32" s="10"/>
      <c r="H32" s="13"/>
      <c r="I32" s="13"/>
      <c r="J32" s="13"/>
      <c r="K32" s="10" t="s">
        <v>151</v>
      </c>
      <c r="L32" s="10"/>
    </row>
    <row r="33" spans="1:12" ht="16.5" customHeight="1" x14ac:dyDescent="0.15">
      <c r="A33" s="284"/>
      <c r="B33" s="109" t="s">
        <v>201</v>
      </c>
      <c r="C33" s="128" t="s">
        <v>238</v>
      </c>
      <c r="D33" s="10"/>
      <c r="E33" s="118"/>
      <c r="F33" s="118"/>
      <c r="G33" s="10"/>
      <c r="H33" s="13"/>
      <c r="I33" s="13"/>
      <c r="J33" s="13"/>
      <c r="K33" s="10" t="s">
        <v>151</v>
      </c>
      <c r="L33" s="10"/>
    </row>
    <row r="34" spans="1:12" ht="16.5" customHeight="1" x14ac:dyDescent="0.15">
      <c r="A34" s="285"/>
      <c r="B34" s="109" t="s">
        <v>225</v>
      </c>
      <c r="C34" s="128" t="s">
        <v>230</v>
      </c>
      <c r="D34" s="10"/>
      <c r="E34" s="118"/>
      <c r="F34" s="118"/>
      <c r="G34" s="10"/>
      <c r="H34" s="13"/>
      <c r="I34" s="13"/>
      <c r="J34" s="13"/>
      <c r="K34" s="10" t="s">
        <v>273</v>
      </c>
      <c r="L34" s="10"/>
    </row>
    <row r="35" spans="1:12" ht="16.5" customHeight="1" x14ac:dyDescent="0.15">
      <c r="A35" s="126"/>
      <c r="B35" s="10"/>
      <c r="C35" s="10"/>
      <c r="D35" s="10"/>
      <c r="E35" s="118"/>
      <c r="F35" s="118"/>
      <c r="G35" s="10"/>
      <c r="H35" s="13"/>
      <c r="I35" s="13"/>
      <c r="J35" s="13"/>
      <c r="K35" s="10"/>
      <c r="L35" s="10"/>
    </row>
    <row r="36" spans="1:12" ht="16.5" customHeight="1" x14ac:dyDescent="0.15">
      <c r="A36" s="126"/>
      <c r="B36" s="10"/>
      <c r="C36" s="10"/>
      <c r="D36" s="10"/>
      <c r="E36" s="118"/>
      <c r="F36" s="118"/>
      <c r="G36" s="10"/>
      <c r="H36" s="13"/>
      <c r="I36" s="13"/>
      <c r="J36" s="13"/>
      <c r="K36" s="10"/>
      <c r="L36" s="10"/>
    </row>
    <row r="37" spans="1:12" ht="16.5" customHeight="1" x14ac:dyDescent="0.15">
      <c r="A37" s="126"/>
      <c r="B37" s="10"/>
      <c r="C37" s="10"/>
      <c r="D37" s="10"/>
      <c r="E37" s="118"/>
      <c r="F37" s="118"/>
      <c r="G37" s="10"/>
      <c r="H37" s="13"/>
      <c r="I37" s="13"/>
      <c r="J37" s="13"/>
      <c r="K37" s="10"/>
      <c r="L37" s="10"/>
    </row>
    <row r="38" spans="1:12" ht="16.5" customHeight="1" x14ac:dyDescent="0.15">
      <c r="A38" s="126"/>
      <c r="B38" s="10"/>
      <c r="C38" s="10"/>
      <c r="D38" s="10"/>
      <c r="E38" s="118"/>
      <c r="F38" s="118"/>
      <c r="G38" s="10"/>
      <c r="H38" s="13"/>
      <c r="I38" s="13"/>
      <c r="J38" s="13"/>
      <c r="K38" s="10"/>
      <c r="L38" s="10"/>
    </row>
    <row r="39" spans="1:12" ht="16.5" customHeight="1" x14ac:dyDescent="0.15">
      <c r="A39" s="114"/>
      <c r="B39" s="10"/>
      <c r="C39" s="10"/>
      <c r="D39" s="10"/>
      <c r="E39" s="118"/>
      <c r="F39" s="118"/>
      <c r="G39" s="10"/>
      <c r="H39" s="13"/>
      <c r="I39" s="13"/>
      <c r="J39" s="13"/>
      <c r="K39" s="10"/>
      <c r="L39" s="10"/>
    </row>
    <row r="40" spans="1:12" ht="16.5" customHeight="1" x14ac:dyDescent="0.15">
      <c r="A40" s="114"/>
      <c r="B40" s="10"/>
      <c r="C40" s="10"/>
      <c r="D40" s="10"/>
      <c r="E40" s="118"/>
      <c r="F40" s="118"/>
      <c r="G40" s="10"/>
      <c r="H40" s="13"/>
      <c r="I40" s="13"/>
      <c r="J40" s="13"/>
      <c r="K40" s="10"/>
      <c r="L40" s="10"/>
    </row>
    <row r="41" spans="1:12" ht="16.5" customHeight="1" x14ac:dyDescent="0.15">
      <c r="A41" s="114"/>
      <c r="B41" s="10"/>
      <c r="C41" s="10"/>
      <c r="D41" s="10"/>
      <c r="E41" s="118"/>
      <c r="F41" s="118"/>
      <c r="G41" s="10"/>
      <c r="H41" s="13"/>
      <c r="I41" s="13"/>
      <c r="J41" s="13"/>
      <c r="K41" s="10"/>
      <c r="L41" s="10"/>
    </row>
    <row r="42" spans="1:12" ht="15" x14ac:dyDescent="0.15">
      <c r="A42" s="250" t="s">
        <v>16</v>
      </c>
      <c r="B42" s="250"/>
      <c r="C42" s="250"/>
      <c r="D42" s="250"/>
      <c r="E42" s="250"/>
      <c r="F42" s="250"/>
      <c r="G42" s="250"/>
      <c r="H42" s="250"/>
      <c r="I42" s="250"/>
      <c r="J42" s="250"/>
      <c r="K42" s="250"/>
      <c r="L42" s="250"/>
    </row>
    <row r="43" spans="1:12" ht="14.25" customHeight="1" x14ac:dyDescent="0.15">
      <c r="A43" s="251" t="s">
        <v>134</v>
      </c>
      <c r="B43" s="252"/>
      <c r="C43" s="252"/>
      <c r="D43" s="252"/>
      <c r="E43" s="253"/>
      <c r="F43" s="253"/>
      <c r="G43" s="253"/>
      <c r="H43" s="253"/>
      <c r="I43" s="253"/>
      <c r="J43" s="253"/>
      <c r="K43" s="253"/>
      <c r="L43" s="254"/>
    </row>
    <row r="44" spans="1:12" x14ac:dyDescent="0.15">
      <c r="A44" s="255"/>
      <c r="B44" s="256"/>
      <c r="C44" s="256"/>
      <c r="D44" s="256"/>
      <c r="E44" s="256"/>
      <c r="F44" s="256"/>
      <c r="G44" s="256"/>
      <c r="H44" s="256"/>
      <c r="I44" s="256"/>
      <c r="J44" s="256"/>
      <c r="K44" s="256"/>
      <c r="L44" s="257"/>
    </row>
    <row r="45" spans="1:12" x14ac:dyDescent="0.15">
      <c r="A45" s="255"/>
      <c r="B45" s="256"/>
      <c r="C45" s="256"/>
      <c r="D45" s="256"/>
      <c r="E45" s="256"/>
      <c r="F45" s="256"/>
      <c r="G45" s="256"/>
      <c r="H45" s="256"/>
      <c r="I45" s="256"/>
      <c r="J45" s="256"/>
      <c r="K45" s="256"/>
      <c r="L45" s="257"/>
    </row>
    <row r="46" spans="1:12" x14ac:dyDescent="0.15">
      <c r="A46" s="255"/>
      <c r="B46" s="256"/>
      <c r="C46" s="256"/>
      <c r="D46" s="256"/>
      <c r="E46" s="256"/>
      <c r="F46" s="256"/>
      <c r="G46" s="256"/>
      <c r="H46" s="256"/>
      <c r="I46" s="256"/>
      <c r="J46" s="256"/>
      <c r="K46" s="256"/>
      <c r="L46" s="257"/>
    </row>
    <row r="47" spans="1:12" x14ac:dyDescent="0.15">
      <c r="A47" s="255"/>
      <c r="B47" s="256"/>
      <c r="C47" s="256"/>
      <c r="D47" s="256"/>
      <c r="E47" s="256"/>
      <c r="F47" s="256"/>
      <c r="G47" s="256"/>
      <c r="H47" s="256"/>
      <c r="I47" s="256"/>
      <c r="J47" s="256"/>
      <c r="K47" s="256"/>
      <c r="L47" s="257"/>
    </row>
    <row r="48" spans="1:12" x14ac:dyDescent="0.15">
      <c r="A48" s="255"/>
      <c r="B48" s="256"/>
      <c r="C48" s="256"/>
      <c r="D48" s="256"/>
      <c r="E48" s="256"/>
      <c r="F48" s="256"/>
      <c r="G48" s="256"/>
      <c r="H48" s="256"/>
      <c r="I48" s="256"/>
      <c r="J48" s="256"/>
      <c r="K48" s="256"/>
      <c r="L48" s="257"/>
    </row>
    <row r="49" spans="1:12" x14ac:dyDescent="0.15">
      <c r="A49" s="255"/>
      <c r="B49" s="256"/>
      <c r="C49" s="256"/>
      <c r="D49" s="256"/>
      <c r="E49" s="256"/>
      <c r="F49" s="256"/>
      <c r="G49" s="256"/>
      <c r="H49" s="256"/>
      <c r="I49" s="256"/>
      <c r="J49" s="256"/>
      <c r="K49" s="256"/>
      <c r="L49" s="257"/>
    </row>
    <row r="50" spans="1:12" x14ac:dyDescent="0.15">
      <c r="A50" s="255"/>
      <c r="B50" s="256"/>
      <c r="C50" s="256"/>
      <c r="D50" s="256"/>
      <c r="E50" s="256"/>
      <c r="F50" s="256"/>
      <c r="G50" s="256"/>
      <c r="H50" s="256"/>
      <c r="I50" s="256"/>
      <c r="J50" s="256"/>
      <c r="K50" s="256"/>
      <c r="L50" s="257"/>
    </row>
    <row r="51" spans="1:12" x14ac:dyDescent="0.15">
      <c r="A51" s="258"/>
      <c r="B51" s="259"/>
      <c r="C51" s="259"/>
      <c r="D51" s="259"/>
      <c r="E51" s="259"/>
      <c r="F51" s="259"/>
      <c r="G51" s="259"/>
      <c r="H51" s="259"/>
      <c r="I51" s="259"/>
      <c r="J51" s="259"/>
      <c r="K51" s="259"/>
      <c r="L51" s="260"/>
    </row>
  </sheetData>
  <mergeCells count="12">
    <mergeCell ref="A42:L42"/>
    <mergeCell ref="A43:L51"/>
    <mergeCell ref="A14:L14"/>
    <mergeCell ref="A27:A34"/>
    <mergeCell ref="A1:L2"/>
    <mergeCell ref="A3:L3"/>
    <mergeCell ref="A4:L6"/>
    <mergeCell ref="A7:L7"/>
    <mergeCell ref="A8:L13"/>
    <mergeCell ref="A15:L20"/>
    <mergeCell ref="A21:L21"/>
    <mergeCell ref="A23:A26"/>
  </mergeCells>
  <phoneticPr fontId="1" type="noConversion"/>
  <pageMargins left="0.75" right="0.75" top="1" bottom="1" header="0.51180555555555551" footer="0.51180555555555551"/>
  <pageSetup paperSize="9" firstPageNumber="4294963191" orientation="portrait" horizontalDpi="300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6"/>
  <sheetViews>
    <sheetView topLeftCell="A7" zoomScaleSheetLayoutView="100" workbookViewId="0">
      <selection activeCell="F25" sqref="F25"/>
    </sheetView>
  </sheetViews>
  <sheetFormatPr defaultColWidth="9" defaultRowHeight="14.25" x14ac:dyDescent="0.15"/>
  <cols>
    <col min="1" max="1" width="27.75" style="9" customWidth="1"/>
    <col min="2" max="2" width="32.375" style="9" customWidth="1"/>
    <col min="3" max="3" width="10.875" style="9" customWidth="1"/>
    <col min="4" max="4" width="23.25" style="9" customWidth="1"/>
    <col min="5" max="5" width="27.25" style="9" customWidth="1"/>
    <col min="6" max="6" width="23.75" style="9" customWidth="1"/>
    <col min="7" max="7" width="24.875" style="9" customWidth="1"/>
    <col min="8" max="8" width="14.125" style="9" customWidth="1"/>
    <col min="9" max="10" width="17" style="9" customWidth="1"/>
    <col min="11" max="11" width="17.125" style="9" customWidth="1"/>
    <col min="12" max="12" width="29.125" style="9" customWidth="1"/>
    <col min="13" max="16384" width="9" style="9"/>
  </cols>
  <sheetData>
    <row r="1" spans="1:12" ht="21.75" customHeight="1" x14ac:dyDescent="0.15">
      <c r="A1" s="207" t="s">
        <v>168</v>
      </c>
      <c r="B1" s="208"/>
      <c r="C1" s="208"/>
      <c r="D1" s="208"/>
      <c r="E1" s="208"/>
      <c r="F1" s="208"/>
      <c r="G1" s="208"/>
      <c r="H1" s="208"/>
      <c r="I1" s="208"/>
      <c r="J1" s="208"/>
      <c r="K1" s="208"/>
      <c r="L1" s="209"/>
    </row>
    <row r="2" spans="1:12" ht="28.5" customHeight="1" x14ac:dyDescent="0.15">
      <c r="A2" s="210"/>
      <c r="B2" s="211"/>
      <c r="C2" s="211"/>
      <c r="D2" s="211"/>
      <c r="E2" s="211"/>
      <c r="F2" s="211"/>
      <c r="G2" s="211"/>
      <c r="H2" s="211"/>
      <c r="I2" s="211"/>
      <c r="J2" s="211"/>
      <c r="K2" s="211"/>
      <c r="L2" s="212"/>
    </row>
    <row r="3" spans="1:12" ht="16.5" customHeight="1" x14ac:dyDescent="0.15">
      <c r="A3" s="213" t="s">
        <v>166</v>
      </c>
      <c r="B3" s="213"/>
      <c r="C3" s="213"/>
      <c r="D3" s="213"/>
      <c r="E3" s="213"/>
      <c r="F3" s="213"/>
      <c r="G3" s="213"/>
      <c r="H3" s="213"/>
      <c r="I3" s="213"/>
      <c r="J3" s="213"/>
      <c r="K3" s="213"/>
      <c r="L3" s="213"/>
    </row>
    <row r="4" spans="1:12" ht="31.5" customHeight="1" x14ac:dyDescent="0.15">
      <c r="A4" s="214" t="s">
        <v>167</v>
      </c>
      <c r="B4" s="215"/>
      <c r="C4" s="215"/>
      <c r="D4" s="215"/>
      <c r="E4" s="215"/>
      <c r="F4" s="215"/>
      <c r="G4" s="215"/>
      <c r="H4" s="215"/>
      <c r="I4" s="215"/>
      <c r="J4" s="215"/>
      <c r="K4" s="215"/>
      <c r="L4" s="216"/>
    </row>
    <row r="5" spans="1:12" ht="16.5" customHeight="1" x14ac:dyDescent="0.15">
      <c r="A5" s="217"/>
      <c r="B5" s="261"/>
      <c r="C5" s="261"/>
      <c r="D5" s="261"/>
      <c r="E5" s="218"/>
      <c r="F5" s="218"/>
      <c r="G5" s="218"/>
      <c r="H5" s="218"/>
      <c r="I5" s="218"/>
      <c r="J5" s="218"/>
      <c r="K5" s="218"/>
      <c r="L5" s="219"/>
    </row>
    <row r="6" spans="1:12" ht="34.5" customHeight="1" x14ac:dyDescent="0.15">
      <c r="A6" s="220"/>
      <c r="B6" s="221"/>
      <c r="C6" s="221"/>
      <c r="D6" s="221"/>
      <c r="E6" s="221"/>
      <c r="F6" s="221"/>
      <c r="G6" s="221"/>
      <c r="H6" s="221"/>
      <c r="I6" s="221"/>
      <c r="J6" s="221"/>
      <c r="K6" s="221"/>
      <c r="L6" s="222"/>
    </row>
    <row r="7" spans="1:12" ht="16.5" customHeight="1" x14ac:dyDescent="0.15">
      <c r="A7" s="206" t="s">
        <v>17</v>
      </c>
      <c r="B7" s="206"/>
      <c r="C7" s="206"/>
      <c r="D7" s="206"/>
      <c r="E7" s="206"/>
      <c r="F7" s="206"/>
      <c r="G7" s="206"/>
      <c r="H7" s="206"/>
      <c r="I7" s="206"/>
      <c r="J7" s="206"/>
      <c r="K7" s="206"/>
      <c r="L7" s="206"/>
    </row>
    <row r="8" spans="1:12" ht="16.5" customHeight="1" x14ac:dyDescent="0.15">
      <c r="A8" s="241"/>
      <c r="B8" s="242"/>
      <c r="C8" s="242"/>
      <c r="D8" s="242"/>
      <c r="E8" s="242"/>
      <c r="F8" s="242"/>
      <c r="G8" s="242"/>
      <c r="H8" s="242"/>
      <c r="I8" s="242"/>
      <c r="J8" s="242"/>
      <c r="K8" s="242"/>
      <c r="L8" s="243"/>
    </row>
    <row r="9" spans="1:12" ht="16.5" customHeight="1" x14ac:dyDescent="0.15">
      <c r="A9" s="244"/>
      <c r="B9" s="245"/>
      <c r="C9" s="245"/>
      <c r="D9" s="245"/>
      <c r="E9" s="245"/>
      <c r="F9" s="245"/>
      <c r="G9" s="245"/>
      <c r="H9" s="245"/>
      <c r="I9" s="245"/>
      <c r="J9" s="245"/>
      <c r="K9" s="245"/>
      <c r="L9" s="246"/>
    </row>
    <row r="10" spans="1:12" ht="16.5" customHeight="1" x14ac:dyDescent="0.15">
      <c r="A10" s="244"/>
      <c r="B10" s="245"/>
      <c r="C10" s="245"/>
      <c r="D10" s="245"/>
      <c r="E10" s="245"/>
      <c r="F10" s="245"/>
      <c r="G10" s="245"/>
      <c r="H10" s="245"/>
      <c r="I10" s="245"/>
      <c r="J10" s="245"/>
      <c r="K10" s="245"/>
      <c r="L10" s="246"/>
    </row>
    <row r="11" spans="1:12" ht="16.5" customHeight="1" x14ac:dyDescent="0.15">
      <c r="A11" s="244"/>
      <c r="B11" s="245"/>
      <c r="C11" s="245"/>
      <c r="D11" s="245"/>
      <c r="E11" s="245"/>
      <c r="F11" s="245"/>
      <c r="G11" s="245"/>
      <c r="H11" s="245"/>
      <c r="I11" s="245"/>
      <c r="J11" s="245"/>
      <c r="K11" s="245"/>
      <c r="L11" s="246"/>
    </row>
    <row r="12" spans="1:12" ht="16.5" customHeight="1" x14ac:dyDescent="0.15">
      <c r="A12" s="244"/>
      <c r="B12" s="245"/>
      <c r="C12" s="245"/>
      <c r="D12" s="245"/>
      <c r="E12" s="245"/>
      <c r="F12" s="245"/>
      <c r="G12" s="245"/>
      <c r="H12" s="245"/>
      <c r="I12" s="245"/>
      <c r="J12" s="245"/>
      <c r="K12" s="245"/>
      <c r="L12" s="246"/>
    </row>
    <row r="13" spans="1:12" ht="16.5" customHeight="1" x14ac:dyDescent="0.15">
      <c r="A13" s="247"/>
      <c r="B13" s="248"/>
      <c r="C13" s="248"/>
      <c r="D13" s="248"/>
      <c r="E13" s="248"/>
      <c r="F13" s="248"/>
      <c r="G13" s="248"/>
      <c r="H13" s="248"/>
      <c r="I13" s="248"/>
      <c r="J13" s="248"/>
      <c r="K13" s="248"/>
      <c r="L13" s="249"/>
    </row>
    <row r="14" spans="1:12" ht="16.5" customHeight="1" x14ac:dyDescent="0.15">
      <c r="A14" s="262" t="s">
        <v>18</v>
      </c>
      <c r="B14" s="262"/>
      <c r="C14" s="262"/>
      <c r="D14" s="262"/>
      <c r="E14" s="262"/>
      <c r="F14" s="262"/>
      <c r="G14" s="262"/>
      <c r="H14" s="262"/>
      <c r="I14" s="262"/>
      <c r="J14" s="262"/>
      <c r="K14" s="262"/>
      <c r="L14" s="262"/>
    </row>
    <row r="15" spans="1:12" ht="16.5" customHeight="1" x14ac:dyDescent="0.15">
      <c r="A15" s="263"/>
      <c r="B15" s="264"/>
      <c r="C15" s="264"/>
      <c r="D15" s="264"/>
      <c r="E15" s="264"/>
      <c r="F15" s="264"/>
      <c r="G15" s="264"/>
      <c r="H15" s="264"/>
      <c r="I15" s="264"/>
      <c r="J15" s="264"/>
      <c r="K15" s="264"/>
      <c r="L15" s="265"/>
    </row>
    <row r="16" spans="1:12" ht="16.5" customHeight="1" x14ac:dyDescent="0.15">
      <c r="A16" s="266"/>
      <c r="B16" s="267"/>
      <c r="C16" s="267"/>
      <c r="D16" s="267"/>
      <c r="E16" s="267"/>
      <c r="F16" s="267"/>
      <c r="G16" s="267"/>
      <c r="H16" s="267"/>
      <c r="I16" s="267"/>
      <c r="J16" s="267"/>
      <c r="K16" s="267"/>
      <c r="L16" s="268"/>
    </row>
    <row r="17" spans="1:12" ht="16.5" customHeight="1" x14ac:dyDescent="0.15">
      <c r="A17" s="266"/>
      <c r="B17" s="267"/>
      <c r="C17" s="267"/>
      <c r="D17" s="267"/>
      <c r="E17" s="267"/>
      <c r="F17" s="267"/>
      <c r="G17" s="267"/>
      <c r="H17" s="267"/>
      <c r="I17" s="267"/>
      <c r="J17" s="267"/>
      <c r="K17" s="267"/>
      <c r="L17" s="268"/>
    </row>
    <row r="18" spans="1:12" ht="16.5" customHeight="1" x14ac:dyDescent="0.15">
      <c r="A18" s="266"/>
      <c r="B18" s="267"/>
      <c r="C18" s="267"/>
      <c r="D18" s="267"/>
      <c r="E18" s="267"/>
      <c r="F18" s="267"/>
      <c r="G18" s="267"/>
      <c r="H18" s="267"/>
      <c r="I18" s="267"/>
      <c r="J18" s="267"/>
      <c r="K18" s="267"/>
      <c r="L18" s="268"/>
    </row>
    <row r="19" spans="1:12" ht="16.5" customHeight="1" x14ac:dyDescent="0.15">
      <c r="A19" s="266"/>
      <c r="B19" s="267"/>
      <c r="C19" s="267"/>
      <c r="D19" s="267"/>
      <c r="E19" s="267"/>
      <c r="F19" s="267"/>
      <c r="G19" s="267"/>
      <c r="H19" s="267"/>
      <c r="I19" s="267"/>
      <c r="J19" s="267"/>
      <c r="K19" s="267"/>
      <c r="L19" s="268"/>
    </row>
    <row r="20" spans="1:12" ht="16.5" customHeight="1" x14ac:dyDescent="0.15">
      <c r="A20" s="269"/>
      <c r="B20" s="270"/>
      <c r="C20" s="270"/>
      <c r="D20" s="270"/>
      <c r="E20" s="270"/>
      <c r="F20" s="270"/>
      <c r="G20" s="270"/>
      <c r="H20" s="270"/>
      <c r="I20" s="270"/>
      <c r="J20" s="270"/>
      <c r="K20" s="270"/>
      <c r="L20" s="271"/>
    </row>
    <row r="21" spans="1:12" ht="16.5" customHeight="1" x14ac:dyDescent="0.15">
      <c r="A21" s="206" t="s">
        <v>14</v>
      </c>
      <c r="B21" s="206"/>
      <c r="C21" s="206"/>
      <c r="D21" s="206"/>
      <c r="E21" s="206"/>
      <c r="F21" s="206"/>
      <c r="G21" s="206"/>
      <c r="H21" s="206"/>
      <c r="I21" s="206"/>
      <c r="J21" s="206"/>
      <c r="K21" s="206"/>
      <c r="L21" s="206"/>
    </row>
    <row r="22" spans="1:12" ht="16.5" customHeight="1" x14ac:dyDescent="0.15">
      <c r="A22" s="116" t="s">
        <v>138</v>
      </c>
      <c r="B22" s="105" t="s">
        <v>15</v>
      </c>
      <c r="C22" s="105" t="s">
        <v>250</v>
      </c>
      <c r="D22" s="105" t="s">
        <v>139</v>
      </c>
      <c r="E22" s="117" t="s">
        <v>140</v>
      </c>
      <c r="F22" s="117" t="s">
        <v>141</v>
      </c>
      <c r="G22" s="117" t="s">
        <v>142</v>
      </c>
      <c r="H22" s="117" t="s">
        <v>9</v>
      </c>
      <c r="I22" s="117" t="s">
        <v>10</v>
      </c>
      <c r="J22" s="117" t="s">
        <v>251</v>
      </c>
      <c r="K22" s="117" t="s">
        <v>8</v>
      </c>
      <c r="L22" s="117" t="s">
        <v>20</v>
      </c>
    </row>
    <row r="23" spans="1:12" ht="16.5" customHeight="1" x14ac:dyDescent="0.15">
      <c r="A23" s="272" t="s">
        <v>328</v>
      </c>
      <c r="B23" s="104" t="s">
        <v>329</v>
      </c>
      <c r="C23" s="104" t="s">
        <v>238</v>
      </c>
      <c r="D23" s="10" t="s">
        <v>21</v>
      </c>
      <c r="E23" s="10" t="s">
        <v>21</v>
      </c>
      <c r="F23" s="10" t="s">
        <v>21</v>
      </c>
      <c r="G23" s="10" t="s">
        <v>21</v>
      </c>
      <c r="H23" s="106">
        <v>42534</v>
      </c>
      <c r="I23" s="106">
        <v>42535</v>
      </c>
      <c r="J23" s="133">
        <v>1</v>
      </c>
      <c r="K23" s="12" t="s">
        <v>150</v>
      </c>
      <c r="L23" s="12" t="s">
        <v>171</v>
      </c>
    </row>
    <row r="24" spans="1:12" ht="16.5" customHeight="1" x14ac:dyDescent="0.15">
      <c r="A24" s="273"/>
      <c r="B24" s="104" t="s">
        <v>330</v>
      </c>
      <c r="C24" s="104"/>
      <c r="D24" s="10" t="s">
        <v>21</v>
      </c>
      <c r="E24" s="10" t="s">
        <v>21</v>
      </c>
      <c r="F24" s="10" t="s">
        <v>21</v>
      </c>
      <c r="G24" s="10" t="s">
        <v>21</v>
      </c>
      <c r="H24" s="106">
        <v>42534</v>
      </c>
      <c r="I24" s="106">
        <v>42535</v>
      </c>
      <c r="J24" s="133">
        <v>1</v>
      </c>
      <c r="K24" s="12" t="s">
        <v>151</v>
      </c>
      <c r="L24" s="12" t="s">
        <v>171</v>
      </c>
    </row>
    <row r="25" spans="1:12" ht="16.5" customHeight="1" x14ac:dyDescent="0.15">
      <c r="A25" s="283" t="s">
        <v>226</v>
      </c>
      <c r="B25" s="14" t="s">
        <v>227</v>
      </c>
      <c r="C25" s="129" t="s">
        <v>230</v>
      </c>
      <c r="D25" s="10"/>
      <c r="E25" s="118"/>
      <c r="F25" s="118"/>
      <c r="G25" s="10"/>
      <c r="H25" s="13"/>
      <c r="I25" s="13"/>
      <c r="J25" s="13"/>
      <c r="K25" s="10"/>
      <c r="L25" s="10"/>
    </row>
    <row r="26" spans="1:12" ht="16.5" customHeight="1" x14ac:dyDescent="0.15">
      <c r="A26" s="285"/>
      <c r="B26" s="10" t="s">
        <v>228</v>
      </c>
      <c r="C26" s="119" t="s">
        <v>242</v>
      </c>
      <c r="D26" s="10"/>
      <c r="E26" s="118"/>
      <c r="F26" s="118"/>
      <c r="G26" s="10"/>
      <c r="H26" s="13"/>
      <c r="I26" s="13"/>
      <c r="J26" s="13"/>
      <c r="K26" s="10"/>
      <c r="L26" s="10"/>
    </row>
    <row r="27" spans="1:12" ht="16.5" customHeight="1" x14ac:dyDescent="0.15">
      <c r="A27" s="283" t="s">
        <v>246</v>
      </c>
      <c r="B27" s="10" t="s">
        <v>247</v>
      </c>
      <c r="C27" s="119" t="s">
        <v>230</v>
      </c>
      <c r="D27" s="10"/>
      <c r="E27" s="118"/>
      <c r="F27" s="118"/>
      <c r="G27" s="10"/>
      <c r="H27" s="13"/>
      <c r="I27" s="13"/>
      <c r="J27" s="13"/>
      <c r="K27" s="10"/>
      <c r="L27" s="10"/>
    </row>
    <row r="28" spans="1:12" ht="16.5" customHeight="1" x14ac:dyDescent="0.15">
      <c r="A28" s="284"/>
      <c r="B28" s="10" t="s">
        <v>248</v>
      </c>
      <c r="C28" s="119" t="s">
        <v>242</v>
      </c>
      <c r="D28" s="10"/>
      <c r="E28" s="118"/>
      <c r="F28" s="118"/>
      <c r="G28" s="10"/>
      <c r="H28" s="13"/>
      <c r="I28" s="13"/>
      <c r="J28" s="13"/>
      <c r="K28" s="10"/>
      <c r="L28" s="10"/>
    </row>
    <row r="29" spans="1:12" ht="16.5" customHeight="1" x14ac:dyDescent="0.15">
      <c r="A29" s="285"/>
      <c r="B29" s="10" t="s">
        <v>249</v>
      </c>
      <c r="C29" s="119" t="s">
        <v>242</v>
      </c>
      <c r="D29" s="10"/>
      <c r="E29" s="118"/>
      <c r="F29" s="118"/>
      <c r="G29" s="10"/>
      <c r="H29" s="13"/>
      <c r="I29" s="13"/>
      <c r="J29" s="13"/>
      <c r="K29" s="10"/>
      <c r="L29" s="10"/>
    </row>
    <row r="30" spans="1:12" ht="16.5" customHeight="1" x14ac:dyDescent="0.15">
      <c r="A30" s="126"/>
      <c r="B30" s="10"/>
      <c r="C30" s="10"/>
      <c r="D30" s="10"/>
      <c r="E30" s="118"/>
      <c r="F30" s="118"/>
      <c r="G30" s="10"/>
      <c r="H30" s="13"/>
      <c r="I30" s="13"/>
      <c r="J30" s="13"/>
      <c r="K30" s="10"/>
      <c r="L30" s="10"/>
    </row>
    <row r="31" spans="1:12" ht="16.5" customHeight="1" x14ac:dyDescent="0.15">
      <c r="A31" s="126"/>
      <c r="B31" s="10"/>
      <c r="C31" s="10"/>
      <c r="D31" s="10"/>
      <c r="E31" s="118"/>
      <c r="F31" s="118"/>
      <c r="G31" s="10"/>
      <c r="H31" s="13"/>
      <c r="I31" s="13"/>
      <c r="J31" s="13"/>
      <c r="K31" s="10"/>
      <c r="L31" s="10"/>
    </row>
    <row r="32" spans="1:12" ht="16.5" customHeight="1" x14ac:dyDescent="0.15">
      <c r="A32" s="126"/>
      <c r="B32" s="10"/>
      <c r="C32" s="10"/>
      <c r="D32" s="10"/>
      <c r="E32" s="118"/>
      <c r="F32" s="118"/>
      <c r="G32" s="10"/>
      <c r="H32" s="13"/>
      <c r="I32" s="13"/>
      <c r="J32" s="13"/>
      <c r="K32" s="10"/>
      <c r="L32" s="10"/>
    </row>
    <row r="33" spans="1:12" ht="16.5" customHeight="1" x14ac:dyDescent="0.15">
      <c r="A33" s="126"/>
      <c r="B33" s="10"/>
      <c r="C33" s="10"/>
      <c r="D33" s="10"/>
      <c r="E33" s="118"/>
      <c r="F33" s="118"/>
      <c r="G33" s="10"/>
      <c r="H33" s="13"/>
      <c r="I33" s="13"/>
      <c r="J33" s="13"/>
      <c r="K33" s="10"/>
      <c r="L33" s="10"/>
    </row>
    <row r="34" spans="1:12" ht="16.5" customHeight="1" x14ac:dyDescent="0.15">
      <c r="A34" s="114"/>
      <c r="B34" s="10"/>
      <c r="C34" s="10"/>
      <c r="D34" s="10"/>
      <c r="E34" s="118"/>
      <c r="F34" s="118"/>
      <c r="G34" s="10"/>
      <c r="H34" s="13"/>
      <c r="I34" s="13"/>
      <c r="J34" s="13"/>
      <c r="K34" s="10"/>
      <c r="L34" s="10"/>
    </row>
    <row r="35" spans="1:12" ht="16.5" customHeight="1" x14ac:dyDescent="0.15">
      <c r="A35" s="114"/>
      <c r="B35" s="10"/>
      <c r="C35" s="10"/>
      <c r="D35" s="10"/>
      <c r="E35" s="118"/>
      <c r="F35" s="118"/>
      <c r="G35" s="10"/>
      <c r="H35" s="13"/>
      <c r="I35" s="13"/>
      <c r="J35" s="13"/>
      <c r="K35" s="10"/>
      <c r="L35" s="10"/>
    </row>
    <row r="36" spans="1:12" ht="16.5" customHeight="1" x14ac:dyDescent="0.15">
      <c r="A36" s="114"/>
      <c r="B36" s="10"/>
      <c r="C36" s="10"/>
      <c r="D36" s="10"/>
      <c r="E36" s="118"/>
      <c r="F36" s="118"/>
      <c r="G36" s="10"/>
      <c r="H36" s="13"/>
      <c r="I36" s="13"/>
      <c r="J36" s="13"/>
      <c r="K36" s="10"/>
      <c r="L36" s="10"/>
    </row>
    <row r="37" spans="1:12" ht="15" x14ac:dyDescent="0.15">
      <c r="A37" s="250" t="s">
        <v>16</v>
      </c>
      <c r="B37" s="250"/>
      <c r="C37" s="250"/>
      <c r="D37" s="250"/>
      <c r="E37" s="250"/>
      <c r="F37" s="250"/>
      <c r="G37" s="250"/>
      <c r="H37" s="250"/>
      <c r="I37" s="250"/>
      <c r="J37" s="250"/>
      <c r="K37" s="250"/>
      <c r="L37" s="250"/>
    </row>
    <row r="38" spans="1:12" ht="14.25" customHeight="1" x14ac:dyDescent="0.15">
      <c r="A38" s="251" t="s">
        <v>134</v>
      </c>
      <c r="B38" s="252"/>
      <c r="C38" s="252"/>
      <c r="D38" s="252"/>
      <c r="E38" s="253"/>
      <c r="F38" s="253"/>
      <c r="G38" s="253"/>
      <c r="H38" s="253"/>
      <c r="I38" s="253"/>
      <c r="J38" s="253"/>
      <c r="K38" s="253"/>
      <c r="L38" s="254"/>
    </row>
    <row r="39" spans="1:12" x14ac:dyDescent="0.15">
      <c r="A39" s="255"/>
      <c r="B39" s="256"/>
      <c r="C39" s="256"/>
      <c r="D39" s="256"/>
      <c r="E39" s="256"/>
      <c r="F39" s="256"/>
      <c r="G39" s="256"/>
      <c r="H39" s="256"/>
      <c r="I39" s="256"/>
      <c r="J39" s="256"/>
      <c r="K39" s="256"/>
      <c r="L39" s="257"/>
    </row>
    <row r="40" spans="1:12" x14ac:dyDescent="0.15">
      <c r="A40" s="255"/>
      <c r="B40" s="256"/>
      <c r="C40" s="256"/>
      <c r="D40" s="256"/>
      <c r="E40" s="256"/>
      <c r="F40" s="256"/>
      <c r="G40" s="256"/>
      <c r="H40" s="256"/>
      <c r="I40" s="256"/>
      <c r="J40" s="256"/>
      <c r="K40" s="256"/>
      <c r="L40" s="257"/>
    </row>
    <row r="41" spans="1:12" x14ac:dyDescent="0.15">
      <c r="A41" s="255"/>
      <c r="B41" s="256"/>
      <c r="C41" s="256"/>
      <c r="D41" s="256"/>
      <c r="E41" s="256"/>
      <c r="F41" s="256"/>
      <c r="G41" s="256"/>
      <c r="H41" s="256"/>
      <c r="I41" s="256"/>
      <c r="J41" s="256"/>
      <c r="K41" s="256"/>
      <c r="L41" s="257"/>
    </row>
    <row r="42" spans="1:12" x14ac:dyDescent="0.15">
      <c r="A42" s="255"/>
      <c r="B42" s="256"/>
      <c r="C42" s="256"/>
      <c r="D42" s="256"/>
      <c r="E42" s="256"/>
      <c r="F42" s="256"/>
      <c r="G42" s="256"/>
      <c r="H42" s="256"/>
      <c r="I42" s="256"/>
      <c r="J42" s="256"/>
      <c r="K42" s="256"/>
      <c r="L42" s="257"/>
    </row>
    <row r="43" spans="1:12" x14ac:dyDescent="0.15">
      <c r="A43" s="255"/>
      <c r="B43" s="256"/>
      <c r="C43" s="256"/>
      <c r="D43" s="256"/>
      <c r="E43" s="256"/>
      <c r="F43" s="256"/>
      <c r="G43" s="256"/>
      <c r="H43" s="256"/>
      <c r="I43" s="256"/>
      <c r="J43" s="256"/>
      <c r="K43" s="256"/>
      <c r="L43" s="257"/>
    </row>
    <row r="44" spans="1:12" x14ac:dyDescent="0.15">
      <c r="A44" s="255"/>
      <c r="B44" s="256"/>
      <c r="C44" s="256"/>
      <c r="D44" s="256"/>
      <c r="E44" s="256"/>
      <c r="F44" s="256"/>
      <c r="G44" s="256"/>
      <c r="H44" s="256"/>
      <c r="I44" s="256"/>
      <c r="J44" s="256"/>
      <c r="K44" s="256"/>
      <c r="L44" s="257"/>
    </row>
    <row r="45" spans="1:12" x14ac:dyDescent="0.15">
      <c r="A45" s="255"/>
      <c r="B45" s="256"/>
      <c r="C45" s="256"/>
      <c r="D45" s="256"/>
      <c r="E45" s="256"/>
      <c r="F45" s="256"/>
      <c r="G45" s="256"/>
      <c r="H45" s="256"/>
      <c r="I45" s="256"/>
      <c r="J45" s="256"/>
      <c r="K45" s="256"/>
      <c r="L45" s="257"/>
    </row>
    <row r="46" spans="1:12" x14ac:dyDescent="0.15">
      <c r="A46" s="258"/>
      <c r="B46" s="259"/>
      <c r="C46" s="259"/>
      <c r="D46" s="259"/>
      <c r="E46" s="259"/>
      <c r="F46" s="259"/>
      <c r="G46" s="259"/>
      <c r="H46" s="259"/>
      <c r="I46" s="259"/>
      <c r="J46" s="259"/>
      <c r="K46" s="259"/>
      <c r="L46" s="260"/>
    </row>
  </sheetData>
  <mergeCells count="13">
    <mergeCell ref="A14:L14"/>
    <mergeCell ref="A1:L2"/>
    <mergeCell ref="A3:L3"/>
    <mergeCell ref="A4:L6"/>
    <mergeCell ref="A7:L7"/>
    <mergeCell ref="A8:L13"/>
    <mergeCell ref="A37:L37"/>
    <mergeCell ref="A38:L46"/>
    <mergeCell ref="A15:L20"/>
    <mergeCell ref="A21:L21"/>
    <mergeCell ref="A23:A24"/>
    <mergeCell ref="A25:A26"/>
    <mergeCell ref="A27:A29"/>
  </mergeCells>
  <phoneticPr fontId="1" type="noConversion"/>
  <pageMargins left="0.75" right="0.75" top="1" bottom="1" header="0.51180555555555551" footer="0.51180555555555551"/>
  <pageSetup paperSize="9" firstPageNumber="4294963191" orientation="portrait" horizontalDpi="300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tabSelected="1" workbookViewId="0">
      <pane xSplit="2" ySplit="1" topLeftCell="C5" activePane="bottomRight" state="frozen"/>
      <selection pane="topRight" activeCell="C1" sqref="C1"/>
      <selection pane="bottomLeft" activeCell="A6" sqref="A6"/>
      <selection pane="bottomRight" activeCell="E11" sqref="E11"/>
    </sheetView>
  </sheetViews>
  <sheetFormatPr defaultRowHeight="13.5" x14ac:dyDescent="0.15"/>
  <cols>
    <col min="1" max="1" width="13" style="141" customWidth="1"/>
    <col min="2" max="2" width="15.125" style="141" customWidth="1"/>
    <col min="3" max="3" width="31.625" style="141" customWidth="1"/>
    <col min="4" max="4" width="48.125" style="142" customWidth="1"/>
    <col min="5" max="5" width="33.625" style="142" customWidth="1"/>
    <col min="6" max="6" width="11.25" style="141" customWidth="1"/>
    <col min="7" max="7" width="26.875" style="141" customWidth="1"/>
    <col min="8" max="8" width="13.25" style="141" customWidth="1"/>
    <col min="9" max="9" width="15.5" style="141" customWidth="1"/>
    <col min="10" max="10" width="14.125" style="141" customWidth="1"/>
    <col min="11" max="250" width="9" style="141"/>
    <col min="251" max="251" width="20.75" style="141" bestFit="1" customWidth="1"/>
    <col min="252" max="252" width="10.75" style="141" customWidth="1"/>
    <col min="253" max="253" width="25.25" style="141" customWidth="1"/>
    <col min="254" max="254" width="14.5" style="141" customWidth="1"/>
    <col min="255" max="256" width="14.125" style="141" customWidth="1"/>
    <col min="257" max="257" width="14.375" style="141" customWidth="1"/>
    <col min="258" max="258" width="15.625" style="141" customWidth="1"/>
    <col min="259" max="259" width="22.25" style="141" customWidth="1"/>
    <col min="260" max="260" width="22" style="141" customWidth="1"/>
    <col min="261" max="261" width="35.125" style="141" bestFit="1" customWidth="1"/>
    <col min="262" max="262" width="15.25" style="141" bestFit="1" customWidth="1"/>
    <col min="263" max="263" width="9.5" style="141" bestFit="1" customWidth="1"/>
    <col min="264" max="506" width="9" style="141"/>
    <col min="507" max="507" width="20.75" style="141" bestFit="1" customWidth="1"/>
    <col min="508" max="508" width="10.75" style="141" customWidth="1"/>
    <col min="509" max="509" width="25.25" style="141" customWidth="1"/>
    <col min="510" max="510" width="14.5" style="141" customWidth="1"/>
    <col min="511" max="512" width="14.125" style="141" customWidth="1"/>
    <col min="513" max="513" width="14.375" style="141" customWidth="1"/>
    <col min="514" max="514" width="15.625" style="141" customWidth="1"/>
    <col min="515" max="515" width="22.25" style="141" customWidth="1"/>
    <col min="516" max="516" width="22" style="141" customWidth="1"/>
    <col min="517" max="517" width="35.125" style="141" bestFit="1" customWidth="1"/>
    <col min="518" max="518" width="15.25" style="141" bestFit="1" customWidth="1"/>
    <col min="519" max="519" width="9.5" style="141" bestFit="1" customWidth="1"/>
    <col min="520" max="762" width="9" style="141"/>
    <col min="763" max="763" width="20.75" style="141" bestFit="1" customWidth="1"/>
    <col min="764" max="764" width="10.75" style="141" customWidth="1"/>
    <col min="765" max="765" width="25.25" style="141" customWidth="1"/>
    <col min="766" max="766" width="14.5" style="141" customWidth="1"/>
    <col min="767" max="768" width="14.125" style="141" customWidth="1"/>
    <col min="769" max="769" width="14.375" style="141" customWidth="1"/>
    <col min="770" max="770" width="15.625" style="141" customWidth="1"/>
    <col min="771" max="771" width="22.25" style="141" customWidth="1"/>
    <col min="772" max="772" width="22" style="141" customWidth="1"/>
    <col min="773" max="773" width="35.125" style="141" bestFit="1" customWidth="1"/>
    <col min="774" max="774" width="15.25" style="141" bestFit="1" customWidth="1"/>
    <col min="775" max="775" width="9.5" style="141" bestFit="1" customWidth="1"/>
    <col min="776" max="1018" width="9" style="141"/>
    <col min="1019" max="1019" width="20.75" style="141" bestFit="1" customWidth="1"/>
    <col min="1020" max="1020" width="10.75" style="141" customWidth="1"/>
    <col min="1021" max="1021" width="25.25" style="141" customWidth="1"/>
    <col min="1022" max="1022" width="14.5" style="141" customWidth="1"/>
    <col min="1023" max="1024" width="14.125" style="141" customWidth="1"/>
    <col min="1025" max="1025" width="14.375" style="141" customWidth="1"/>
    <col min="1026" max="1026" width="15.625" style="141" customWidth="1"/>
    <col min="1027" max="1027" width="22.25" style="141" customWidth="1"/>
    <col min="1028" max="1028" width="22" style="141" customWidth="1"/>
    <col min="1029" max="1029" width="35.125" style="141" bestFit="1" customWidth="1"/>
    <col min="1030" max="1030" width="15.25" style="141" bestFit="1" customWidth="1"/>
    <col min="1031" max="1031" width="9.5" style="141" bestFit="1" customWidth="1"/>
    <col min="1032" max="1274" width="9" style="141"/>
    <col min="1275" max="1275" width="20.75" style="141" bestFit="1" customWidth="1"/>
    <col min="1276" max="1276" width="10.75" style="141" customWidth="1"/>
    <col min="1277" max="1277" width="25.25" style="141" customWidth="1"/>
    <col min="1278" max="1278" width="14.5" style="141" customWidth="1"/>
    <col min="1279" max="1280" width="14.125" style="141" customWidth="1"/>
    <col min="1281" max="1281" width="14.375" style="141" customWidth="1"/>
    <col min="1282" max="1282" width="15.625" style="141" customWidth="1"/>
    <col min="1283" max="1283" width="22.25" style="141" customWidth="1"/>
    <col min="1284" max="1284" width="22" style="141" customWidth="1"/>
    <col min="1285" max="1285" width="35.125" style="141" bestFit="1" customWidth="1"/>
    <col min="1286" max="1286" width="15.25" style="141" bestFit="1" customWidth="1"/>
    <col min="1287" max="1287" width="9.5" style="141" bestFit="1" customWidth="1"/>
    <col min="1288" max="1530" width="9" style="141"/>
    <col min="1531" max="1531" width="20.75" style="141" bestFit="1" customWidth="1"/>
    <col min="1532" max="1532" width="10.75" style="141" customWidth="1"/>
    <col min="1533" max="1533" width="25.25" style="141" customWidth="1"/>
    <col min="1534" max="1534" width="14.5" style="141" customWidth="1"/>
    <col min="1535" max="1536" width="14.125" style="141" customWidth="1"/>
    <col min="1537" max="1537" width="14.375" style="141" customWidth="1"/>
    <col min="1538" max="1538" width="15.625" style="141" customWidth="1"/>
    <col min="1539" max="1539" width="22.25" style="141" customWidth="1"/>
    <col min="1540" max="1540" width="22" style="141" customWidth="1"/>
    <col min="1541" max="1541" width="35.125" style="141" bestFit="1" customWidth="1"/>
    <col min="1542" max="1542" width="15.25" style="141" bestFit="1" customWidth="1"/>
    <col min="1543" max="1543" width="9.5" style="141" bestFit="1" customWidth="1"/>
    <col min="1544" max="1786" width="9" style="141"/>
    <col min="1787" max="1787" width="20.75" style="141" bestFit="1" customWidth="1"/>
    <col min="1788" max="1788" width="10.75" style="141" customWidth="1"/>
    <col min="1789" max="1789" width="25.25" style="141" customWidth="1"/>
    <col min="1790" max="1790" width="14.5" style="141" customWidth="1"/>
    <col min="1791" max="1792" width="14.125" style="141" customWidth="1"/>
    <col min="1793" max="1793" width="14.375" style="141" customWidth="1"/>
    <col min="1794" max="1794" width="15.625" style="141" customWidth="1"/>
    <col min="1795" max="1795" width="22.25" style="141" customWidth="1"/>
    <col min="1796" max="1796" width="22" style="141" customWidth="1"/>
    <col min="1797" max="1797" width="35.125" style="141" bestFit="1" customWidth="1"/>
    <col min="1798" max="1798" width="15.25" style="141" bestFit="1" customWidth="1"/>
    <col min="1799" max="1799" width="9.5" style="141" bestFit="1" customWidth="1"/>
    <col min="1800" max="2042" width="9" style="141"/>
    <col min="2043" max="2043" width="20.75" style="141" bestFit="1" customWidth="1"/>
    <col min="2044" max="2044" width="10.75" style="141" customWidth="1"/>
    <col min="2045" max="2045" width="25.25" style="141" customWidth="1"/>
    <col min="2046" max="2046" width="14.5" style="141" customWidth="1"/>
    <col min="2047" max="2048" width="14.125" style="141" customWidth="1"/>
    <col min="2049" max="2049" width="14.375" style="141" customWidth="1"/>
    <col min="2050" max="2050" width="15.625" style="141" customWidth="1"/>
    <col min="2051" max="2051" width="22.25" style="141" customWidth="1"/>
    <col min="2052" max="2052" width="22" style="141" customWidth="1"/>
    <col min="2053" max="2053" width="35.125" style="141" bestFit="1" customWidth="1"/>
    <col min="2054" max="2054" width="15.25" style="141" bestFit="1" customWidth="1"/>
    <col min="2055" max="2055" width="9.5" style="141" bestFit="1" customWidth="1"/>
    <col min="2056" max="2298" width="9" style="141"/>
    <col min="2299" max="2299" width="20.75" style="141" bestFit="1" customWidth="1"/>
    <col min="2300" max="2300" width="10.75" style="141" customWidth="1"/>
    <col min="2301" max="2301" width="25.25" style="141" customWidth="1"/>
    <col min="2302" max="2302" width="14.5" style="141" customWidth="1"/>
    <col min="2303" max="2304" width="14.125" style="141" customWidth="1"/>
    <col min="2305" max="2305" width="14.375" style="141" customWidth="1"/>
    <col min="2306" max="2306" width="15.625" style="141" customWidth="1"/>
    <col min="2307" max="2307" width="22.25" style="141" customWidth="1"/>
    <col min="2308" max="2308" width="22" style="141" customWidth="1"/>
    <col min="2309" max="2309" width="35.125" style="141" bestFit="1" customWidth="1"/>
    <col min="2310" max="2310" width="15.25" style="141" bestFit="1" customWidth="1"/>
    <col min="2311" max="2311" width="9.5" style="141" bestFit="1" customWidth="1"/>
    <col min="2312" max="2554" width="9" style="141"/>
    <col min="2555" max="2555" width="20.75" style="141" bestFit="1" customWidth="1"/>
    <col min="2556" max="2556" width="10.75" style="141" customWidth="1"/>
    <col min="2557" max="2557" width="25.25" style="141" customWidth="1"/>
    <col min="2558" max="2558" width="14.5" style="141" customWidth="1"/>
    <col min="2559" max="2560" width="14.125" style="141" customWidth="1"/>
    <col min="2561" max="2561" width="14.375" style="141" customWidth="1"/>
    <col min="2562" max="2562" width="15.625" style="141" customWidth="1"/>
    <col min="2563" max="2563" width="22.25" style="141" customWidth="1"/>
    <col min="2564" max="2564" width="22" style="141" customWidth="1"/>
    <col min="2565" max="2565" width="35.125" style="141" bestFit="1" customWidth="1"/>
    <col min="2566" max="2566" width="15.25" style="141" bestFit="1" customWidth="1"/>
    <col min="2567" max="2567" width="9.5" style="141" bestFit="1" customWidth="1"/>
    <col min="2568" max="2810" width="9" style="141"/>
    <col min="2811" max="2811" width="20.75" style="141" bestFit="1" customWidth="1"/>
    <col min="2812" max="2812" width="10.75" style="141" customWidth="1"/>
    <col min="2813" max="2813" width="25.25" style="141" customWidth="1"/>
    <col min="2814" max="2814" width="14.5" style="141" customWidth="1"/>
    <col min="2815" max="2816" width="14.125" style="141" customWidth="1"/>
    <col min="2817" max="2817" width="14.375" style="141" customWidth="1"/>
    <col min="2818" max="2818" width="15.625" style="141" customWidth="1"/>
    <col min="2819" max="2819" width="22.25" style="141" customWidth="1"/>
    <col min="2820" max="2820" width="22" style="141" customWidth="1"/>
    <col min="2821" max="2821" width="35.125" style="141" bestFit="1" customWidth="1"/>
    <col min="2822" max="2822" width="15.25" style="141" bestFit="1" customWidth="1"/>
    <col min="2823" max="2823" width="9.5" style="141" bestFit="1" customWidth="1"/>
    <col min="2824" max="3066" width="9" style="141"/>
    <col min="3067" max="3067" width="20.75" style="141" bestFit="1" customWidth="1"/>
    <col min="3068" max="3068" width="10.75" style="141" customWidth="1"/>
    <col min="3069" max="3069" width="25.25" style="141" customWidth="1"/>
    <col min="3070" max="3070" width="14.5" style="141" customWidth="1"/>
    <col min="3071" max="3072" width="14.125" style="141" customWidth="1"/>
    <col min="3073" max="3073" width="14.375" style="141" customWidth="1"/>
    <col min="3074" max="3074" width="15.625" style="141" customWidth="1"/>
    <col min="3075" max="3075" width="22.25" style="141" customWidth="1"/>
    <col min="3076" max="3076" width="22" style="141" customWidth="1"/>
    <col min="3077" max="3077" width="35.125" style="141" bestFit="1" customWidth="1"/>
    <col min="3078" max="3078" width="15.25" style="141" bestFit="1" customWidth="1"/>
    <col min="3079" max="3079" width="9.5" style="141" bestFit="1" customWidth="1"/>
    <col min="3080" max="3322" width="9" style="141"/>
    <col min="3323" max="3323" width="20.75" style="141" bestFit="1" customWidth="1"/>
    <col min="3324" max="3324" width="10.75" style="141" customWidth="1"/>
    <col min="3325" max="3325" width="25.25" style="141" customWidth="1"/>
    <col min="3326" max="3326" width="14.5" style="141" customWidth="1"/>
    <col min="3327" max="3328" width="14.125" style="141" customWidth="1"/>
    <col min="3329" max="3329" width="14.375" style="141" customWidth="1"/>
    <col min="3330" max="3330" width="15.625" style="141" customWidth="1"/>
    <col min="3331" max="3331" width="22.25" style="141" customWidth="1"/>
    <col min="3332" max="3332" width="22" style="141" customWidth="1"/>
    <col min="3333" max="3333" width="35.125" style="141" bestFit="1" customWidth="1"/>
    <col min="3334" max="3334" width="15.25" style="141" bestFit="1" customWidth="1"/>
    <col min="3335" max="3335" width="9.5" style="141" bestFit="1" customWidth="1"/>
    <col min="3336" max="3578" width="9" style="141"/>
    <col min="3579" max="3579" width="20.75" style="141" bestFit="1" customWidth="1"/>
    <col min="3580" max="3580" width="10.75" style="141" customWidth="1"/>
    <col min="3581" max="3581" width="25.25" style="141" customWidth="1"/>
    <col min="3582" max="3582" width="14.5" style="141" customWidth="1"/>
    <col min="3583" max="3584" width="14.125" style="141" customWidth="1"/>
    <col min="3585" max="3585" width="14.375" style="141" customWidth="1"/>
    <col min="3586" max="3586" width="15.625" style="141" customWidth="1"/>
    <col min="3587" max="3587" width="22.25" style="141" customWidth="1"/>
    <col min="3588" max="3588" width="22" style="141" customWidth="1"/>
    <col min="3589" max="3589" width="35.125" style="141" bestFit="1" customWidth="1"/>
    <col min="3590" max="3590" width="15.25" style="141" bestFit="1" customWidth="1"/>
    <col min="3591" max="3591" width="9.5" style="141" bestFit="1" customWidth="1"/>
    <col min="3592" max="3834" width="9" style="141"/>
    <col min="3835" max="3835" width="20.75" style="141" bestFit="1" customWidth="1"/>
    <col min="3836" max="3836" width="10.75" style="141" customWidth="1"/>
    <col min="3837" max="3837" width="25.25" style="141" customWidth="1"/>
    <col min="3838" max="3838" width="14.5" style="141" customWidth="1"/>
    <col min="3839" max="3840" width="14.125" style="141" customWidth="1"/>
    <col min="3841" max="3841" width="14.375" style="141" customWidth="1"/>
    <col min="3842" max="3842" width="15.625" style="141" customWidth="1"/>
    <col min="3843" max="3843" width="22.25" style="141" customWidth="1"/>
    <col min="3844" max="3844" width="22" style="141" customWidth="1"/>
    <col min="3845" max="3845" width="35.125" style="141" bestFit="1" customWidth="1"/>
    <col min="3846" max="3846" width="15.25" style="141" bestFit="1" customWidth="1"/>
    <col min="3847" max="3847" width="9.5" style="141" bestFit="1" customWidth="1"/>
    <col min="3848" max="4090" width="9" style="141"/>
    <col min="4091" max="4091" width="20.75" style="141" bestFit="1" customWidth="1"/>
    <col min="4092" max="4092" width="10.75" style="141" customWidth="1"/>
    <col min="4093" max="4093" width="25.25" style="141" customWidth="1"/>
    <col min="4094" max="4094" width="14.5" style="141" customWidth="1"/>
    <col min="4095" max="4096" width="14.125" style="141" customWidth="1"/>
    <col min="4097" max="4097" width="14.375" style="141" customWidth="1"/>
    <col min="4098" max="4098" width="15.625" style="141" customWidth="1"/>
    <col min="4099" max="4099" width="22.25" style="141" customWidth="1"/>
    <col min="4100" max="4100" width="22" style="141" customWidth="1"/>
    <col min="4101" max="4101" width="35.125" style="141" bestFit="1" customWidth="1"/>
    <col min="4102" max="4102" width="15.25" style="141" bestFit="1" customWidth="1"/>
    <col min="4103" max="4103" width="9.5" style="141" bestFit="1" customWidth="1"/>
    <col min="4104" max="4346" width="9" style="141"/>
    <col min="4347" max="4347" width="20.75" style="141" bestFit="1" customWidth="1"/>
    <col min="4348" max="4348" width="10.75" style="141" customWidth="1"/>
    <col min="4349" max="4349" width="25.25" style="141" customWidth="1"/>
    <col min="4350" max="4350" width="14.5" style="141" customWidth="1"/>
    <col min="4351" max="4352" width="14.125" style="141" customWidth="1"/>
    <col min="4353" max="4353" width="14.375" style="141" customWidth="1"/>
    <col min="4354" max="4354" width="15.625" style="141" customWidth="1"/>
    <col min="4355" max="4355" width="22.25" style="141" customWidth="1"/>
    <col min="4356" max="4356" width="22" style="141" customWidth="1"/>
    <col min="4357" max="4357" width="35.125" style="141" bestFit="1" customWidth="1"/>
    <col min="4358" max="4358" width="15.25" style="141" bestFit="1" customWidth="1"/>
    <col min="4359" max="4359" width="9.5" style="141" bestFit="1" customWidth="1"/>
    <col min="4360" max="4602" width="9" style="141"/>
    <col min="4603" max="4603" width="20.75" style="141" bestFit="1" customWidth="1"/>
    <col min="4604" max="4604" width="10.75" style="141" customWidth="1"/>
    <col min="4605" max="4605" width="25.25" style="141" customWidth="1"/>
    <col min="4606" max="4606" width="14.5" style="141" customWidth="1"/>
    <col min="4607" max="4608" width="14.125" style="141" customWidth="1"/>
    <col min="4609" max="4609" width="14.375" style="141" customWidth="1"/>
    <col min="4610" max="4610" width="15.625" style="141" customWidth="1"/>
    <col min="4611" max="4611" width="22.25" style="141" customWidth="1"/>
    <col min="4612" max="4612" width="22" style="141" customWidth="1"/>
    <col min="4613" max="4613" width="35.125" style="141" bestFit="1" customWidth="1"/>
    <col min="4614" max="4614" width="15.25" style="141" bestFit="1" customWidth="1"/>
    <col min="4615" max="4615" width="9.5" style="141" bestFit="1" customWidth="1"/>
    <col min="4616" max="4858" width="9" style="141"/>
    <col min="4859" max="4859" width="20.75" style="141" bestFit="1" customWidth="1"/>
    <col min="4860" max="4860" width="10.75" style="141" customWidth="1"/>
    <col min="4861" max="4861" width="25.25" style="141" customWidth="1"/>
    <col min="4862" max="4862" width="14.5" style="141" customWidth="1"/>
    <col min="4863" max="4864" width="14.125" style="141" customWidth="1"/>
    <col min="4865" max="4865" width="14.375" style="141" customWidth="1"/>
    <col min="4866" max="4866" width="15.625" style="141" customWidth="1"/>
    <col min="4867" max="4867" width="22.25" style="141" customWidth="1"/>
    <col min="4868" max="4868" width="22" style="141" customWidth="1"/>
    <col min="4869" max="4869" width="35.125" style="141" bestFit="1" customWidth="1"/>
    <col min="4870" max="4870" width="15.25" style="141" bestFit="1" customWidth="1"/>
    <col min="4871" max="4871" width="9.5" style="141" bestFit="1" customWidth="1"/>
    <col min="4872" max="5114" width="9" style="141"/>
    <col min="5115" max="5115" width="20.75" style="141" bestFit="1" customWidth="1"/>
    <col min="5116" max="5116" width="10.75" style="141" customWidth="1"/>
    <col min="5117" max="5117" width="25.25" style="141" customWidth="1"/>
    <col min="5118" max="5118" width="14.5" style="141" customWidth="1"/>
    <col min="5119" max="5120" width="14.125" style="141" customWidth="1"/>
    <col min="5121" max="5121" width="14.375" style="141" customWidth="1"/>
    <col min="5122" max="5122" width="15.625" style="141" customWidth="1"/>
    <col min="5123" max="5123" width="22.25" style="141" customWidth="1"/>
    <col min="5124" max="5124" width="22" style="141" customWidth="1"/>
    <col min="5125" max="5125" width="35.125" style="141" bestFit="1" customWidth="1"/>
    <col min="5126" max="5126" width="15.25" style="141" bestFit="1" customWidth="1"/>
    <col min="5127" max="5127" width="9.5" style="141" bestFit="1" customWidth="1"/>
    <col min="5128" max="5370" width="9" style="141"/>
    <col min="5371" max="5371" width="20.75" style="141" bestFit="1" customWidth="1"/>
    <col min="5372" max="5372" width="10.75" style="141" customWidth="1"/>
    <col min="5373" max="5373" width="25.25" style="141" customWidth="1"/>
    <col min="5374" max="5374" width="14.5" style="141" customWidth="1"/>
    <col min="5375" max="5376" width="14.125" style="141" customWidth="1"/>
    <col min="5377" max="5377" width="14.375" style="141" customWidth="1"/>
    <col min="5378" max="5378" width="15.625" style="141" customWidth="1"/>
    <col min="5379" max="5379" width="22.25" style="141" customWidth="1"/>
    <col min="5380" max="5380" width="22" style="141" customWidth="1"/>
    <col min="5381" max="5381" width="35.125" style="141" bestFit="1" customWidth="1"/>
    <col min="5382" max="5382" width="15.25" style="141" bestFit="1" customWidth="1"/>
    <col min="5383" max="5383" width="9.5" style="141" bestFit="1" customWidth="1"/>
    <col min="5384" max="5626" width="9" style="141"/>
    <col min="5627" max="5627" width="20.75" style="141" bestFit="1" customWidth="1"/>
    <col min="5628" max="5628" width="10.75" style="141" customWidth="1"/>
    <col min="5629" max="5629" width="25.25" style="141" customWidth="1"/>
    <col min="5630" max="5630" width="14.5" style="141" customWidth="1"/>
    <col min="5631" max="5632" width="14.125" style="141" customWidth="1"/>
    <col min="5633" max="5633" width="14.375" style="141" customWidth="1"/>
    <col min="5634" max="5634" width="15.625" style="141" customWidth="1"/>
    <col min="5635" max="5635" width="22.25" style="141" customWidth="1"/>
    <col min="5636" max="5636" width="22" style="141" customWidth="1"/>
    <col min="5637" max="5637" width="35.125" style="141" bestFit="1" customWidth="1"/>
    <col min="5638" max="5638" width="15.25" style="141" bestFit="1" customWidth="1"/>
    <col min="5639" max="5639" width="9.5" style="141" bestFit="1" customWidth="1"/>
    <col min="5640" max="5882" width="9" style="141"/>
    <col min="5883" max="5883" width="20.75" style="141" bestFit="1" customWidth="1"/>
    <col min="5884" max="5884" width="10.75" style="141" customWidth="1"/>
    <col min="5885" max="5885" width="25.25" style="141" customWidth="1"/>
    <col min="5886" max="5886" width="14.5" style="141" customWidth="1"/>
    <col min="5887" max="5888" width="14.125" style="141" customWidth="1"/>
    <col min="5889" max="5889" width="14.375" style="141" customWidth="1"/>
    <col min="5890" max="5890" width="15.625" style="141" customWidth="1"/>
    <col min="5891" max="5891" width="22.25" style="141" customWidth="1"/>
    <col min="5892" max="5892" width="22" style="141" customWidth="1"/>
    <col min="5893" max="5893" width="35.125" style="141" bestFit="1" customWidth="1"/>
    <col min="5894" max="5894" width="15.25" style="141" bestFit="1" customWidth="1"/>
    <col min="5895" max="5895" width="9.5" style="141" bestFit="1" customWidth="1"/>
    <col min="5896" max="6138" width="9" style="141"/>
    <col min="6139" max="6139" width="20.75" style="141" bestFit="1" customWidth="1"/>
    <col min="6140" max="6140" width="10.75" style="141" customWidth="1"/>
    <col min="6141" max="6141" width="25.25" style="141" customWidth="1"/>
    <col min="6142" max="6142" width="14.5" style="141" customWidth="1"/>
    <col min="6143" max="6144" width="14.125" style="141" customWidth="1"/>
    <col min="6145" max="6145" width="14.375" style="141" customWidth="1"/>
    <col min="6146" max="6146" width="15.625" style="141" customWidth="1"/>
    <col min="6147" max="6147" width="22.25" style="141" customWidth="1"/>
    <col min="6148" max="6148" width="22" style="141" customWidth="1"/>
    <col min="6149" max="6149" width="35.125" style="141" bestFit="1" customWidth="1"/>
    <col min="6150" max="6150" width="15.25" style="141" bestFit="1" customWidth="1"/>
    <col min="6151" max="6151" width="9.5" style="141" bestFit="1" customWidth="1"/>
    <col min="6152" max="6394" width="9" style="141"/>
    <col min="6395" max="6395" width="20.75" style="141" bestFit="1" customWidth="1"/>
    <col min="6396" max="6396" width="10.75" style="141" customWidth="1"/>
    <col min="6397" max="6397" width="25.25" style="141" customWidth="1"/>
    <col min="6398" max="6398" width="14.5" style="141" customWidth="1"/>
    <col min="6399" max="6400" width="14.125" style="141" customWidth="1"/>
    <col min="6401" max="6401" width="14.375" style="141" customWidth="1"/>
    <col min="6402" max="6402" width="15.625" style="141" customWidth="1"/>
    <col min="6403" max="6403" width="22.25" style="141" customWidth="1"/>
    <col min="6404" max="6404" width="22" style="141" customWidth="1"/>
    <col min="6405" max="6405" width="35.125" style="141" bestFit="1" customWidth="1"/>
    <col min="6406" max="6406" width="15.25" style="141" bestFit="1" customWidth="1"/>
    <col min="6407" max="6407" width="9.5" style="141" bestFit="1" customWidth="1"/>
    <col min="6408" max="6650" width="9" style="141"/>
    <col min="6651" max="6651" width="20.75" style="141" bestFit="1" customWidth="1"/>
    <col min="6652" max="6652" width="10.75" style="141" customWidth="1"/>
    <col min="6653" max="6653" width="25.25" style="141" customWidth="1"/>
    <col min="6654" max="6654" width="14.5" style="141" customWidth="1"/>
    <col min="6655" max="6656" width="14.125" style="141" customWidth="1"/>
    <col min="6657" max="6657" width="14.375" style="141" customWidth="1"/>
    <col min="6658" max="6658" width="15.625" style="141" customWidth="1"/>
    <col min="6659" max="6659" width="22.25" style="141" customWidth="1"/>
    <col min="6660" max="6660" width="22" style="141" customWidth="1"/>
    <col min="6661" max="6661" width="35.125" style="141" bestFit="1" customWidth="1"/>
    <col min="6662" max="6662" width="15.25" style="141" bestFit="1" customWidth="1"/>
    <col min="6663" max="6663" width="9.5" style="141" bestFit="1" customWidth="1"/>
    <col min="6664" max="6906" width="9" style="141"/>
    <col min="6907" max="6907" width="20.75" style="141" bestFit="1" customWidth="1"/>
    <col min="6908" max="6908" width="10.75" style="141" customWidth="1"/>
    <col min="6909" max="6909" width="25.25" style="141" customWidth="1"/>
    <col min="6910" max="6910" width="14.5" style="141" customWidth="1"/>
    <col min="6911" max="6912" width="14.125" style="141" customWidth="1"/>
    <col min="6913" max="6913" width="14.375" style="141" customWidth="1"/>
    <col min="6914" max="6914" width="15.625" style="141" customWidth="1"/>
    <col min="6915" max="6915" width="22.25" style="141" customWidth="1"/>
    <col min="6916" max="6916" width="22" style="141" customWidth="1"/>
    <col min="6917" max="6917" width="35.125" style="141" bestFit="1" customWidth="1"/>
    <col min="6918" max="6918" width="15.25" style="141" bestFit="1" customWidth="1"/>
    <col min="6919" max="6919" width="9.5" style="141" bestFit="1" customWidth="1"/>
    <col min="6920" max="7162" width="9" style="141"/>
    <col min="7163" max="7163" width="20.75" style="141" bestFit="1" customWidth="1"/>
    <col min="7164" max="7164" width="10.75" style="141" customWidth="1"/>
    <col min="7165" max="7165" width="25.25" style="141" customWidth="1"/>
    <col min="7166" max="7166" width="14.5" style="141" customWidth="1"/>
    <col min="7167" max="7168" width="14.125" style="141" customWidth="1"/>
    <col min="7169" max="7169" width="14.375" style="141" customWidth="1"/>
    <col min="7170" max="7170" width="15.625" style="141" customWidth="1"/>
    <col min="7171" max="7171" width="22.25" style="141" customWidth="1"/>
    <col min="7172" max="7172" width="22" style="141" customWidth="1"/>
    <col min="7173" max="7173" width="35.125" style="141" bestFit="1" customWidth="1"/>
    <col min="7174" max="7174" width="15.25" style="141" bestFit="1" customWidth="1"/>
    <col min="7175" max="7175" width="9.5" style="141" bestFit="1" customWidth="1"/>
    <col min="7176" max="7418" width="9" style="141"/>
    <col min="7419" max="7419" width="20.75" style="141" bestFit="1" customWidth="1"/>
    <col min="7420" max="7420" width="10.75" style="141" customWidth="1"/>
    <col min="7421" max="7421" width="25.25" style="141" customWidth="1"/>
    <col min="7422" max="7422" width="14.5" style="141" customWidth="1"/>
    <col min="7423" max="7424" width="14.125" style="141" customWidth="1"/>
    <col min="7425" max="7425" width="14.375" style="141" customWidth="1"/>
    <col min="7426" max="7426" width="15.625" style="141" customWidth="1"/>
    <col min="7427" max="7427" width="22.25" style="141" customWidth="1"/>
    <col min="7428" max="7428" width="22" style="141" customWidth="1"/>
    <col min="7429" max="7429" width="35.125" style="141" bestFit="1" customWidth="1"/>
    <col min="7430" max="7430" width="15.25" style="141" bestFit="1" customWidth="1"/>
    <col min="7431" max="7431" width="9.5" style="141" bestFit="1" customWidth="1"/>
    <col min="7432" max="7674" width="9" style="141"/>
    <col min="7675" max="7675" width="20.75" style="141" bestFit="1" customWidth="1"/>
    <col min="7676" max="7676" width="10.75" style="141" customWidth="1"/>
    <col min="7677" max="7677" width="25.25" style="141" customWidth="1"/>
    <col min="7678" max="7678" width="14.5" style="141" customWidth="1"/>
    <col min="7679" max="7680" width="14.125" style="141" customWidth="1"/>
    <col min="7681" max="7681" width="14.375" style="141" customWidth="1"/>
    <col min="7682" max="7682" width="15.625" style="141" customWidth="1"/>
    <col min="7683" max="7683" width="22.25" style="141" customWidth="1"/>
    <col min="7684" max="7684" width="22" style="141" customWidth="1"/>
    <col min="7685" max="7685" width="35.125" style="141" bestFit="1" customWidth="1"/>
    <col min="7686" max="7686" width="15.25" style="141" bestFit="1" customWidth="1"/>
    <col min="7687" max="7687" width="9.5" style="141" bestFit="1" customWidth="1"/>
    <col min="7688" max="7930" width="9" style="141"/>
    <col min="7931" max="7931" width="20.75" style="141" bestFit="1" customWidth="1"/>
    <col min="7932" max="7932" width="10.75" style="141" customWidth="1"/>
    <col min="7933" max="7933" width="25.25" style="141" customWidth="1"/>
    <col min="7934" max="7934" width="14.5" style="141" customWidth="1"/>
    <col min="7935" max="7936" width="14.125" style="141" customWidth="1"/>
    <col min="7937" max="7937" width="14.375" style="141" customWidth="1"/>
    <col min="7938" max="7938" width="15.625" style="141" customWidth="1"/>
    <col min="7939" max="7939" width="22.25" style="141" customWidth="1"/>
    <col min="7940" max="7940" width="22" style="141" customWidth="1"/>
    <col min="7941" max="7941" width="35.125" style="141" bestFit="1" customWidth="1"/>
    <col min="7942" max="7942" width="15.25" style="141" bestFit="1" customWidth="1"/>
    <col min="7943" max="7943" width="9.5" style="141" bestFit="1" customWidth="1"/>
    <col min="7944" max="8186" width="9" style="141"/>
    <col min="8187" max="8187" width="20.75" style="141" bestFit="1" customWidth="1"/>
    <col min="8188" max="8188" width="10.75" style="141" customWidth="1"/>
    <col min="8189" max="8189" width="25.25" style="141" customWidth="1"/>
    <col min="8190" max="8190" width="14.5" style="141" customWidth="1"/>
    <col min="8191" max="8192" width="14.125" style="141" customWidth="1"/>
    <col min="8193" max="8193" width="14.375" style="141" customWidth="1"/>
    <col min="8194" max="8194" width="15.625" style="141" customWidth="1"/>
    <col min="8195" max="8195" width="22.25" style="141" customWidth="1"/>
    <col min="8196" max="8196" width="22" style="141" customWidth="1"/>
    <col min="8197" max="8197" width="35.125" style="141" bestFit="1" customWidth="1"/>
    <col min="8198" max="8198" width="15.25" style="141" bestFit="1" customWidth="1"/>
    <col min="8199" max="8199" width="9.5" style="141" bestFit="1" customWidth="1"/>
    <col min="8200" max="8442" width="9" style="141"/>
    <col min="8443" max="8443" width="20.75" style="141" bestFit="1" customWidth="1"/>
    <col min="8444" max="8444" width="10.75" style="141" customWidth="1"/>
    <col min="8445" max="8445" width="25.25" style="141" customWidth="1"/>
    <col min="8446" max="8446" width="14.5" style="141" customWidth="1"/>
    <col min="8447" max="8448" width="14.125" style="141" customWidth="1"/>
    <col min="8449" max="8449" width="14.375" style="141" customWidth="1"/>
    <col min="8450" max="8450" width="15.625" style="141" customWidth="1"/>
    <col min="8451" max="8451" width="22.25" style="141" customWidth="1"/>
    <col min="8452" max="8452" width="22" style="141" customWidth="1"/>
    <col min="8453" max="8453" width="35.125" style="141" bestFit="1" customWidth="1"/>
    <col min="8454" max="8454" width="15.25" style="141" bestFit="1" customWidth="1"/>
    <col min="8455" max="8455" width="9.5" style="141" bestFit="1" customWidth="1"/>
    <col min="8456" max="8698" width="9" style="141"/>
    <col min="8699" max="8699" width="20.75" style="141" bestFit="1" customWidth="1"/>
    <col min="8700" max="8700" width="10.75" style="141" customWidth="1"/>
    <col min="8701" max="8701" width="25.25" style="141" customWidth="1"/>
    <col min="8702" max="8702" width="14.5" style="141" customWidth="1"/>
    <col min="8703" max="8704" width="14.125" style="141" customWidth="1"/>
    <col min="8705" max="8705" width="14.375" style="141" customWidth="1"/>
    <col min="8706" max="8706" width="15.625" style="141" customWidth="1"/>
    <col min="8707" max="8707" width="22.25" style="141" customWidth="1"/>
    <col min="8708" max="8708" width="22" style="141" customWidth="1"/>
    <col min="8709" max="8709" width="35.125" style="141" bestFit="1" customWidth="1"/>
    <col min="8710" max="8710" width="15.25" style="141" bestFit="1" customWidth="1"/>
    <col min="8711" max="8711" width="9.5" style="141" bestFit="1" customWidth="1"/>
    <col min="8712" max="8954" width="9" style="141"/>
    <col min="8955" max="8955" width="20.75" style="141" bestFit="1" customWidth="1"/>
    <col min="8956" max="8956" width="10.75" style="141" customWidth="1"/>
    <col min="8957" max="8957" width="25.25" style="141" customWidth="1"/>
    <col min="8958" max="8958" width="14.5" style="141" customWidth="1"/>
    <col min="8959" max="8960" width="14.125" style="141" customWidth="1"/>
    <col min="8961" max="8961" width="14.375" style="141" customWidth="1"/>
    <col min="8962" max="8962" width="15.625" style="141" customWidth="1"/>
    <col min="8963" max="8963" width="22.25" style="141" customWidth="1"/>
    <col min="8964" max="8964" width="22" style="141" customWidth="1"/>
    <col min="8965" max="8965" width="35.125" style="141" bestFit="1" customWidth="1"/>
    <col min="8966" max="8966" width="15.25" style="141" bestFit="1" customWidth="1"/>
    <col min="8967" max="8967" width="9.5" style="141" bestFit="1" customWidth="1"/>
    <col min="8968" max="9210" width="9" style="141"/>
    <col min="9211" max="9211" width="20.75" style="141" bestFit="1" customWidth="1"/>
    <col min="9212" max="9212" width="10.75" style="141" customWidth="1"/>
    <col min="9213" max="9213" width="25.25" style="141" customWidth="1"/>
    <col min="9214" max="9214" width="14.5" style="141" customWidth="1"/>
    <col min="9215" max="9216" width="14.125" style="141" customWidth="1"/>
    <col min="9217" max="9217" width="14.375" style="141" customWidth="1"/>
    <col min="9218" max="9218" width="15.625" style="141" customWidth="1"/>
    <col min="9219" max="9219" width="22.25" style="141" customWidth="1"/>
    <col min="9220" max="9220" width="22" style="141" customWidth="1"/>
    <col min="9221" max="9221" width="35.125" style="141" bestFit="1" customWidth="1"/>
    <col min="9222" max="9222" width="15.25" style="141" bestFit="1" customWidth="1"/>
    <col min="9223" max="9223" width="9.5" style="141" bestFit="1" customWidth="1"/>
    <col min="9224" max="9466" width="9" style="141"/>
    <col min="9467" max="9467" width="20.75" style="141" bestFit="1" customWidth="1"/>
    <col min="9468" max="9468" width="10.75" style="141" customWidth="1"/>
    <col min="9469" max="9469" width="25.25" style="141" customWidth="1"/>
    <col min="9470" max="9470" width="14.5" style="141" customWidth="1"/>
    <col min="9471" max="9472" width="14.125" style="141" customWidth="1"/>
    <col min="9473" max="9473" width="14.375" style="141" customWidth="1"/>
    <col min="9474" max="9474" width="15.625" style="141" customWidth="1"/>
    <col min="9475" max="9475" width="22.25" style="141" customWidth="1"/>
    <col min="9476" max="9476" width="22" style="141" customWidth="1"/>
    <col min="9477" max="9477" width="35.125" style="141" bestFit="1" customWidth="1"/>
    <col min="9478" max="9478" width="15.25" style="141" bestFit="1" customWidth="1"/>
    <col min="9479" max="9479" width="9.5" style="141" bestFit="1" customWidth="1"/>
    <col min="9480" max="9722" width="9" style="141"/>
    <col min="9723" max="9723" width="20.75" style="141" bestFit="1" customWidth="1"/>
    <col min="9724" max="9724" width="10.75" style="141" customWidth="1"/>
    <col min="9725" max="9725" width="25.25" style="141" customWidth="1"/>
    <col min="9726" max="9726" width="14.5" style="141" customWidth="1"/>
    <col min="9727" max="9728" width="14.125" style="141" customWidth="1"/>
    <col min="9729" max="9729" width="14.375" style="141" customWidth="1"/>
    <col min="9730" max="9730" width="15.625" style="141" customWidth="1"/>
    <col min="9731" max="9731" width="22.25" style="141" customWidth="1"/>
    <col min="9732" max="9732" width="22" style="141" customWidth="1"/>
    <col min="9733" max="9733" width="35.125" style="141" bestFit="1" customWidth="1"/>
    <col min="9734" max="9734" width="15.25" style="141" bestFit="1" customWidth="1"/>
    <col min="9735" max="9735" width="9.5" style="141" bestFit="1" customWidth="1"/>
    <col min="9736" max="9978" width="9" style="141"/>
    <col min="9979" max="9979" width="20.75" style="141" bestFit="1" customWidth="1"/>
    <col min="9980" max="9980" width="10.75" style="141" customWidth="1"/>
    <col min="9981" max="9981" width="25.25" style="141" customWidth="1"/>
    <col min="9982" max="9982" width="14.5" style="141" customWidth="1"/>
    <col min="9983" max="9984" width="14.125" style="141" customWidth="1"/>
    <col min="9985" max="9985" width="14.375" style="141" customWidth="1"/>
    <col min="9986" max="9986" width="15.625" style="141" customWidth="1"/>
    <col min="9987" max="9987" width="22.25" style="141" customWidth="1"/>
    <col min="9988" max="9988" width="22" style="141" customWidth="1"/>
    <col min="9989" max="9989" width="35.125" style="141" bestFit="1" customWidth="1"/>
    <col min="9990" max="9990" width="15.25" style="141" bestFit="1" customWidth="1"/>
    <col min="9991" max="9991" width="9.5" style="141" bestFit="1" customWidth="1"/>
    <col min="9992" max="10234" width="9" style="141"/>
    <col min="10235" max="10235" width="20.75" style="141" bestFit="1" customWidth="1"/>
    <col min="10236" max="10236" width="10.75" style="141" customWidth="1"/>
    <col min="10237" max="10237" width="25.25" style="141" customWidth="1"/>
    <col min="10238" max="10238" width="14.5" style="141" customWidth="1"/>
    <col min="10239" max="10240" width="14.125" style="141" customWidth="1"/>
    <col min="10241" max="10241" width="14.375" style="141" customWidth="1"/>
    <col min="10242" max="10242" width="15.625" style="141" customWidth="1"/>
    <col min="10243" max="10243" width="22.25" style="141" customWidth="1"/>
    <col min="10244" max="10244" width="22" style="141" customWidth="1"/>
    <col min="10245" max="10245" width="35.125" style="141" bestFit="1" customWidth="1"/>
    <col min="10246" max="10246" width="15.25" style="141" bestFit="1" customWidth="1"/>
    <col min="10247" max="10247" width="9.5" style="141" bestFit="1" customWidth="1"/>
    <col min="10248" max="10490" width="9" style="141"/>
    <col min="10491" max="10491" width="20.75" style="141" bestFit="1" customWidth="1"/>
    <col min="10492" max="10492" width="10.75" style="141" customWidth="1"/>
    <col min="10493" max="10493" width="25.25" style="141" customWidth="1"/>
    <col min="10494" max="10494" width="14.5" style="141" customWidth="1"/>
    <col min="10495" max="10496" width="14.125" style="141" customWidth="1"/>
    <col min="10497" max="10497" width="14.375" style="141" customWidth="1"/>
    <col min="10498" max="10498" width="15.625" style="141" customWidth="1"/>
    <col min="10499" max="10499" width="22.25" style="141" customWidth="1"/>
    <col min="10500" max="10500" width="22" style="141" customWidth="1"/>
    <col min="10501" max="10501" width="35.125" style="141" bestFit="1" customWidth="1"/>
    <col min="10502" max="10502" width="15.25" style="141" bestFit="1" customWidth="1"/>
    <col min="10503" max="10503" width="9.5" style="141" bestFit="1" customWidth="1"/>
    <col min="10504" max="10746" width="9" style="141"/>
    <col min="10747" max="10747" width="20.75" style="141" bestFit="1" customWidth="1"/>
    <col min="10748" max="10748" width="10.75" style="141" customWidth="1"/>
    <col min="10749" max="10749" width="25.25" style="141" customWidth="1"/>
    <col min="10750" max="10750" width="14.5" style="141" customWidth="1"/>
    <col min="10751" max="10752" width="14.125" style="141" customWidth="1"/>
    <col min="10753" max="10753" width="14.375" style="141" customWidth="1"/>
    <col min="10754" max="10754" width="15.625" style="141" customWidth="1"/>
    <col min="10755" max="10755" width="22.25" style="141" customWidth="1"/>
    <col min="10756" max="10756" width="22" style="141" customWidth="1"/>
    <col min="10757" max="10757" width="35.125" style="141" bestFit="1" customWidth="1"/>
    <col min="10758" max="10758" width="15.25" style="141" bestFit="1" customWidth="1"/>
    <col min="10759" max="10759" width="9.5" style="141" bestFit="1" customWidth="1"/>
    <col min="10760" max="11002" width="9" style="141"/>
    <col min="11003" max="11003" width="20.75" style="141" bestFit="1" customWidth="1"/>
    <col min="11004" max="11004" width="10.75" style="141" customWidth="1"/>
    <col min="11005" max="11005" width="25.25" style="141" customWidth="1"/>
    <col min="11006" max="11006" width="14.5" style="141" customWidth="1"/>
    <col min="11007" max="11008" width="14.125" style="141" customWidth="1"/>
    <col min="11009" max="11009" width="14.375" style="141" customWidth="1"/>
    <col min="11010" max="11010" width="15.625" style="141" customWidth="1"/>
    <col min="11011" max="11011" width="22.25" style="141" customWidth="1"/>
    <col min="11012" max="11012" width="22" style="141" customWidth="1"/>
    <col min="11013" max="11013" width="35.125" style="141" bestFit="1" customWidth="1"/>
    <col min="11014" max="11014" width="15.25" style="141" bestFit="1" customWidth="1"/>
    <col min="11015" max="11015" width="9.5" style="141" bestFit="1" customWidth="1"/>
    <col min="11016" max="11258" width="9" style="141"/>
    <col min="11259" max="11259" width="20.75" style="141" bestFit="1" customWidth="1"/>
    <col min="11260" max="11260" width="10.75" style="141" customWidth="1"/>
    <col min="11261" max="11261" width="25.25" style="141" customWidth="1"/>
    <col min="11262" max="11262" width="14.5" style="141" customWidth="1"/>
    <col min="11263" max="11264" width="14.125" style="141" customWidth="1"/>
    <col min="11265" max="11265" width="14.375" style="141" customWidth="1"/>
    <col min="11266" max="11266" width="15.625" style="141" customWidth="1"/>
    <col min="11267" max="11267" width="22.25" style="141" customWidth="1"/>
    <col min="11268" max="11268" width="22" style="141" customWidth="1"/>
    <col min="11269" max="11269" width="35.125" style="141" bestFit="1" customWidth="1"/>
    <col min="11270" max="11270" width="15.25" style="141" bestFit="1" customWidth="1"/>
    <col min="11271" max="11271" width="9.5" style="141" bestFit="1" customWidth="1"/>
    <col min="11272" max="11514" width="9" style="141"/>
    <col min="11515" max="11515" width="20.75" style="141" bestFit="1" customWidth="1"/>
    <col min="11516" max="11516" width="10.75" style="141" customWidth="1"/>
    <col min="11517" max="11517" width="25.25" style="141" customWidth="1"/>
    <col min="11518" max="11518" width="14.5" style="141" customWidth="1"/>
    <col min="11519" max="11520" width="14.125" style="141" customWidth="1"/>
    <col min="11521" max="11521" width="14.375" style="141" customWidth="1"/>
    <col min="11522" max="11522" width="15.625" style="141" customWidth="1"/>
    <col min="11523" max="11523" width="22.25" style="141" customWidth="1"/>
    <col min="11524" max="11524" width="22" style="141" customWidth="1"/>
    <col min="11525" max="11525" width="35.125" style="141" bestFit="1" customWidth="1"/>
    <col min="11526" max="11526" width="15.25" style="141" bestFit="1" customWidth="1"/>
    <col min="11527" max="11527" width="9.5" style="141" bestFit="1" customWidth="1"/>
    <col min="11528" max="11770" width="9" style="141"/>
    <col min="11771" max="11771" width="20.75" style="141" bestFit="1" customWidth="1"/>
    <col min="11772" max="11772" width="10.75" style="141" customWidth="1"/>
    <col min="11773" max="11773" width="25.25" style="141" customWidth="1"/>
    <col min="11774" max="11774" width="14.5" style="141" customWidth="1"/>
    <col min="11775" max="11776" width="14.125" style="141" customWidth="1"/>
    <col min="11777" max="11777" width="14.375" style="141" customWidth="1"/>
    <col min="11778" max="11778" width="15.625" style="141" customWidth="1"/>
    <col min="11779" max="11779" width="22.25" style="141" customWidth="1"/>
    <col min="11780" max="11780" width="22" style="141" customWidth="1"/>
    <col min="11781" max="11781" width="35.125" style="141" bestFit="1" customWidth="1"/>
    <col min="11782" max="11782" width="15.25" style="141" bestFit="1" customWidth="1"/>
    <col min="11783" max="11783" width="9.5" style="141" bestFit="1" customWidth="1"/>
    <col min="11784" max="12026" width="9" style="141"/>
    <col min="12027" max="12027" width="20.75" style="141" bestFit="1" customWidth="1"/>
    <col min="12028" max="12028" width="10.75" style="141" customWidth="1"/>
    <col min="12029" max="12029" width="25.25" style="141" customWidth="1"/>
    <col min="12030" max="12030" width="14.5" style="141" customWidth="1"/>
    <col min="12031" max="12032" width="14.125" style="141" customWidth="1"/>
    <col min="12033" max="12033" width="14.375" style="141" customWidth="1"/>
    <col min="12034" max="12034" width="15.625" style="141" customWidth="1"/>
    <col min="12035" max="12035" width="22.25" style="141" customWidth="1"/>
    <col min="12036" max="12036" width="22" style="141" customWidth="1"/>
    <col min="12037" max="12037" width="35.125" style="141" bestFit="1" customWidth="1"/>
    <col min="12038" max="12038" width="15.25" style="141" bestFit="1" customWidth="1"/>
    <col min="12039" max="12039" width="9.5" style="141" bestFit="1" customWidth="1"/>
    <col min="12040" max="12282" width="9" style="141"/>
    <col min="12283" max="12283" width="20.75" style="141" bestFit="1" customWidth="1"/>
    <col min="12284" max="12284" width="10.75" style="141" customWidth="1"/>
    <col min="12285" max="12285" width="25.25" style="141" customWidth="1"/>
    <col min="12286" max="12286" width="14.5" style="141" customWidth="1"/>
    <col min="12287" max="12288" width="14.125" style="141" customWidth="1"/>
    <col min="12289" max="12289" width="14.375" style="141" customWidth="1"/>
    <col min="12290" max="12290" width="15.625" style="141" customWidth="1"/>
    <col min="12291" max="12291" width="22.25" style="141" customWidth="1"/>
    <col min="12292" max="12292" width="22" style="141" customWidth="1"/>
    <col min="12293" max="12293" width="35.125" style="141" bestFit="1" customWidth="1"/>
    <col min="12294" max="12294" width="15.25" style="141" bestFit="1" customWidth="1"/>
    <col min="12295" max="12295" width="9.5" style="141" bestFit="1" customWidth="1"/>
    <col min="12296" max="12538" width="9" style="141"/>
    <col min="12539" max="12539" width="20.75" style="141" bestFit="1" customWidth="1"/>
    <col min="12540" max="12540" width="10.75" style="141" customWidth="1"/>
    <col min="12541" max="12541" width="25.25" style="141" customWidth="1"/>
    <col min="12542" max="12542" width="14.5" style="141" customWidth="1"/>
    <col min="12543" max="12544" width="14.125" style="141" customWidth="1"/>
    <col min="12545" max="12545" width="14.375" style="141" customWidth="1"/>
    <col min="12546" max="12546" width="15.625" style="141" customWidth="1"/>
    <col min="12547" max="12547" width="22.25" style="141" customWidth="1"/>
    <col min="12548" max="12548" width="22" style="141" customWidth="1"/>
    <col min="12549" max="12549" width="35.125" style="141" bestFit="1" customWidth="1"/>
    <col min="12550" max="12550" width="15.25" style="141" bestFit="1" customWidth="1"/>
    <col min="12551" max="12551" width="9.5" style="141" bestFit="1" customWidth="1"/>
    <col min="12552" max="12794" width="9" style="141"/>
    <col min="12795" max="12795" width="20.75" style="141" bestFit="1" customWidth="1"/>
    <col min="12796" max="12796" width="10.75" style="141" customWidth="1"/>
    <col min="12797" max="12797" width="25.25" style="141" customWidth="1"/>
    <col min="12798" max="12798" width="14.5" style="141" customWidth="1"/>
    <col min="12799" max="12800" width="14.125" style="141" customWidth="1"/>
    <col min="12801" max="12801" width="14.375" style="141" customWidth="1"/>
    <col min="12802" max="12802" width="15.625" style="141" customWidth="1"/>
    <col min="12803" max="12803" width="22.25" style="141" customWidth="1"/>
    <col min="12804" max="12804" width="22" style="141" customWidth="1"/>
    <col min="12805" max="12805" width="35.125" style="141" bestFit="1" customWidth="1"/>
    <col min="12806" max="12806" width="15.25" style="141" bestFit="1" customWidth="1"/>
    <col min="12807" max="12807" width="9.5" style="141" bestFit="1" customWidth="1"/>
    <col min="12808" max="13050" width="9" style="141"/>
    <col min="13051" max="13051" width="20.75" style="141" bestFit="1" customWidth="1"/>
    <col min="13052" max="13052" width="10.75" style="141" customWidth="1"/>
    <col min="13053" max="13053" width="25.25" style="141" customWidth="1"/>
    <col min="13054" max="13054" width="14.5" style="141" customWidth="1"/>
    <col min="13055" max="13056" width="14.125" style="141" customWidth="1"/>
    <col min="13057" max="13057" width="14.375" style="141" customWidth="1"/>
    <col min="13058" max="13058" width="15.625" style="141" customWidth="1"/>
    <col min="13059" max="13059" width="22.25" style="141" customWidth="1"/>
    <col min="13060" max="13060" width="22" style="141" customWidth="1"/>
    <col min="13061" max="13061" width="35.125" style="141" bestFit="1" customWidth="1"/>
    <col min="13062" max="13062" width="15.25" style="141" bestFit="1" customWidth="1"/>
    <col min="13063" max="13063" width="9.5" style="141" bestFit="1" customWidth="1"/>
    <col min="13064" max="13306" width="9" style="141"/>
    <col min="13307" max="13307" width="20.75" style="141" bestFit="1" customWidth="1"/>
    <col min="13308" max="13308" width="10.75" style="141" customWidth="1"/>
    <col min="13309" max="13309" width="25.25" style="141" customWidth="1"/>
    <col min="13310" max="13310" width="14.5" style="141" customWidth="1"/>
    <col min="13311" max="13312" width="14.125" style="141" customWidth="1"/>
    <col min="13313" max="13313" width="14.375" style="141" customWidth="1"/>
    <col min="13314" max="13314" width="15.625" style="141" customWidth="1"/>
    <col min="13315" max="13315" width="22.25" style="141" customWidth="1"/>
    <col min="13316" max="13316" width="22" style="141" customWidth="1"/>
    <col min="13317" max="13317" width="35.125" style="141" bestFit="1" customWidth="1"/>
    <col min="13318" max="13318" width="15.25" style="141" bestFit="1" customWidth="1"/>
    <col min="13319" max="13319" width="9.5" style="141" bestFit="1" customWidth="1"/>
    <col min="13320" max="13562" width="9" style="141"/>
    <col min="13563" max="13563" width="20.75" style="141" bestFit="1" customWidth="1"/>
    <col min="13564" max="13564" width="10.75" style="141" customWidth="1"/>
    <col min="13565" max="13565" width="25.25" style="141" customWidth="1"/>
    <col min="13566" max="13566" width="14.5" style="141" customWidth="1"/>
    <col min="13567" max="13568" width="14.125" style="141" customWidth="1"/>
    <col min="13569" max="13569" width="14.375" style="141" customWidth="1"/>
    <col min="13570" max="13570" width="15.625" style="141" customWidth="1"/>
    <col min="13571" max="13571" width="22.25" style="141" customWidth="1"/>
    <col min="13572" max="13572" width="22" style="141" customWidth="1"/>
    <col min="13573" max="13573" width="35.125" style="141" bestFit="1" customWidth="1"/>
    <col min="13574" max="13574" width="15.25" style="141" bestFit="1" customWidth="1"/>
    <col min="13575" max="13575" width="9.5" style="141" bestFit="1" customWidth="1"/>
    <col min="13576" max="13818" width="9" style="141"/>
    <col min="13819" max="13819" width="20.75" style="141" bestFit="1" customWidth="1"/>
    <col min="13820" max="13820" width="10.75" style="141" customWidth="1"/>
    <col min="13821" max="13821" width="25.25" style="141" customWidth="1"/>
    <col min="13822" max="13822" width="14.5" style="141" customWidth="1"/>
    <col min="13823" max="13824" width="14.125" style="141" customWidth="1"/>
    <col min="13825" max="13825" width="14.375" style="141" customWidth="1"/>
    <col min="13826" max="13826" width="15.625" style="141" customWidth="1"/>
    <col min="13827" max="13827" width="22.25" style="141" customWidth="1"/>
    <col min="13828" max="13828" width="22" style="141" customWidth="1"/>
    <col min="13829" max="13829" width="35.125" style="141" bestFit="1" customWidth="1"/>
    <col min="13830" max="13830" width="15.25" style="141" bestFit="1" customWidth="1"/>
    <col min="13831" max="13831" width="9.5" style="141" bestFit="1" customWidth="1"/>
    <col min="13832" max="14074" width="9" style="141"/>
    <col min="14075" max="14075" width="20.75" style="141" bestFit="1" customWidth="1"/>
    <col min="14076" max="14076" width="10.75" style="141" customWidth="1"/>
    <col min="14077" max="14077" width="25.25" style="141" customWidth="1"/>
    <col min="14078" max="14078" width="14.5" style="141" customWidth="1"/>
    <col min="14079" max="14080" width="14.125" style="141" customWidth="1"/>
    <col min="14081" max="14081" width="14.375" style="141" customWidth="1"/>
    <col min="14082" max="14082" width="15.625" style="141" customWidth="1"/>
    <col min="14083" max="14083" width="22.25" style="141" customWidth="1"/>
    <col min="14084" max="14084" width="22" style="141" customWidth="1"/>
    <col min="14085" max="14085" width="35.125" style="141" bestFit="1" customWidth="1"/>
    <col min="14086" max="14086" width="15.25" style="141" bestFit="1" customWidth="1"/>
    <col min="14087" max="14087" width="9.5" style="141" bestFit="1" customWidth="1"/>
    <col min="14088" max="14330" width="9" style="141"/>
    <col min="14331" max="14331" width="20.75" style="141" bestFit="1" customWidth="1"/>
    <col min="14332" max="14332" width="10.75" style="141" customWidth="1"/>
    <col min="14333" max="14333" width="25.25" style="141" customWidth="1"/>
    <col min="14334" max="14334" width="14.5" style="141" customWidth="1"/>
    <col min="14335" max="14336" width="14.125" style="141" customWidth="1"/>
    <col min="14337" max="14337" width="14.375" style="141" customWidth="1"/>
    <col min="14338" max="14338" width="15.625" style="141" customWidth="1"/>
    <col min="14339" max="14339" width="22.25" style="141" customWidth="1"/>
    <col min="14340" max="14340" width="22" style="141" customWidth="1"/>
    <col min="14341" max="14341" width="35.125" style="141" bestFit="1" customWidth="1"/>
    <col min="14342" max="14342" width="15.25" style="141" bestFit="1" customWidth="1"/>
    <col min="14343" max="14343" width="9.5" style="141" bestFit="1" customWidth="1"/>
    <col min="14344" max="14586" width="9" style="141"/>
    <col min="14587" max="14587" width="20.75" style="141" bestFit="1" customWidth="1"/>
    <col min="14588" max="14588" width="10.75" style="141" customWidth="1"/>
    <col min="14589" max="14589" width="25.25" style="141" customWidth="1"/>
    <col min="14590" max="14590" width="14.5" style="141" customWidth="1"/>
    <col min="14591" max="14592" width="14.125" style="141" customWidth="1"/>
    <col min="14593" max="14593" width="14.375" style="141" customWidth="1"/>
    <col min="14594" max="14594" width="15.625" style="141" customWidth="1"/>
    <col min="14595" max="14595" width="22.25" style="141" customWidth="1"/>
    <col min="14596" max="14596" width="22" style="141" customWidth="1"/>
    <col min="14597" max="14597" width="35.125" style="141" bestFit="1" customWidth="1"/>
    <col min="14598" max="14598" width="15.25" style="141" bestFit="1" customWidth="1"/>
    <col min="14599" max="14599" width="9.5" style="141" bestFit="1" customWidth="1"/>
    <col min="14600" max="14842" width="9" style="141"/>
    <col min="14843" max="14843" width="20.75" style="141" bestFit="1" customWidth="1"/>
    <col min="14844" max="14844" width="10.75" style="141" customWidth="1"/>
    <col min="14845" max="14845" width="25.25" style="141" customWidth="1"/>
    <col min="14846" max="14846" width="14.5" style="141" customWidth="1"/>
    <col min="14847" max="14848" width="14.125" style="141" customWidth="1"/>
    <col min="14849" max="14849" width="14.375" style="141" customWidth="1"/>
    <col min="14850" max="14850" width="15.625" style="141" customWidth="1"/>
    <col min="14851" max="14851" width="22.25" style="141" customWidth="1"/>
    <col min="14852" max="14852" width="22" style="141" customWidth="1"/>
    <col min="14853" max="14853" width="35.125" style="141" bestFit="1" customWidth="1"/>
    <col min="14854" max="14854" width="15.25" style="141" bestFit="1" customWidth="1"/>
    <col min="14855" max="14855" width="9.5" style="141" bestFit="1" customWidth="1"/>
    <col min="14856" max="15098" width="9" style="141"/>
    <col min="15099" max="15099" width="20.75" style="141" bestFit="1" customWidth="1"/>
    <col min="15100" max="15100" width="10.75" style="141" customWidth="1"/>
    <col min="15101" max="15101" width="25.25" style="141" customWidth="1"/>
    <col min="15102" max="15102" width="14.5" style="141" customWidth="1"/>
    <col min="15103" max="15104" width="14.125" style="141" customWidth="1"/>
    <col min="15105" max="15105" width="14.375" style="141" customWidth="1"/>
    <col min="15106" max="15106" width="15.625" style="141" customWidth="1"/>
    <col min="15107" max="15107" width="22.25" style="141" customWidth="1"/>
    <col min="15108" max="15108" width="22" style="141" customWidth="1"/>
    <col min="15109" max="15109" width="35.125" style="141" bestFit="1" customWidth="1"/>
    <col min="15110" max="15110" width="15.25" style="141" bestFit="1" customWidth="1"/>
    <col min="15111" max="15111" width="9.5" style="141" bestFit="1" customWidth="1"/>
    <col min="15112" max="15354" width="9" style="141"/>
    <col min="15355" max="15355" width="20.75" style="141" bestFit="1" customWidth="1"/>
    <col min="15356" max="15356" width="10.75" style="141" customWidth="1"/>
    <col min="15357" max="15357" width="25.25" style="141" customWidth="1"/>
    <col min="15358" max="15358" width="14.5" style="141" customWidth="1"/>
    <col min="15359" max="15360" width="14.125" style="141" customWidth="1"/>
    <col min="15361" max="15361" width="14.375" style="141" customWidth="1"/>
    <col min="15362" max="15362" width="15.625" style="141" customWidth="1"/>
    <col min="15363" max="15363" width="22.25" style="141" customWidth="1"/>
    <col min="15364" max="15364" width="22" style="141" customWidth="1"/>
    <col min="15365" max="15365" width="35.125" style="141" bestFit="1" customWidth="1"/>
    <col min="15366" max="15366" width="15.25" style="141" bestFit="1" customWidth="1"/>
    <col min="15367" max="15367" width="9.5" style="141" bestFit="1" customWidth="1"/>
    <col min="15368" max="15610" width="9" style="141"/>
    <col min="15611" max="15611" width="20.75" style="141" bestFit="1" customWidth="1"/>
    <col min="15612" max="15612" width="10.75" style="141" customWidth="1"/>
    <col min="15613" max="15613" width="25.25" style="141" customWidth="1"/>
    <col min="15614" max="15614" width="14.5" style="141" customWidth="1"/>
    <col min="15615" max="15616" width="14.125" style="141" customWidth="1"/>
    <col min="15617" max="15617" width="14.375" style="141" customWidth="1"/>
    <col min="15618" max="15618" width="15.625" style="141" customWidth="1"/>
    <col min="15619" max="15619" width="22.25" style="141" customWidth="1"/>
    <col min="15620" max="15620" width="22" style="141" customWidth="1"/>
    <col min="15621" max="15621" width="35.125" style="141" bestFit="1" customWidth="1"/>
    <col min="15622" max="15622" width="15.25" style="141" bestFit="1" customWidth="1"/>
    <col min="15623" max="15623" width="9.5" style="141" bestFit="1" customWidth="1"/>
    <col min="15624" max="15866" width="9" style="141"/>
    <col min="15867" max="15867" width="20.75" style="141" bestFit="1" customWidth="1"/>
    <col min="15868" max="15868" width="10.75" style="141" customWidth="1"/>
    <col min="15869" max="15869" width="25.25" style="141" customWidth="1"/>
    <col min="15870" max="15870" width="14.5" style="141" customWidth="1"/>
    <col min="15871" max="15872" width="14.125" style="141" customWidth="1"/>
    <col min="15873" max="15873" width="14.375" style="141" customWidth="1"/>
    <col min="15874" max="15874" width="15.625" style="141" customWidth="1"/>
    <col min="15875" max="15875" width="22.25" style="141" customWidth="1"/>
    <col min="15876" max="15876" width="22" style="141" customWidth="1"/>
    <col min="15877" max="15877" width="35.125" style="141" bestFit="1" customWidth="1"/>
    <col min="15878" max="15878" width="15.25" style="141" bestFit="1" customWidth="1"/>
    <col min="15879" max="15879" width="9.5" style="141" bestFit="1" customWidth="1"/>
    <col min="15880" max="16122" width="9" style="141"/>
    <col min="16123" max="16123" width="20.75" style="141" bestFit="1" customWidth="1"/>
    <col min="16124" max="16124" width="10.75" style="141" customWidth="1"/>
    <col min="16125" max="16125" width="25.25" style="141" customWidth="1"/>
    <col min="16126" max="16126" width="14.5" style="141" customWidth="1"/>
    <col min="16127" max="16128" width="14.125" style="141" customWidth="1"/>
    <col min="16129" max="16129" width="14.375" style="141" customWidth="1"/>
    <col min="16130" max="16130" width="15.625" style="141" customWidth="1"/>
    <col min="16131" max="16131" width="22.25" style="141" customWidth="1"/>
    <col min="16132" max="16132" width="22" style="141" customWidth="1"/>
    <col min="16133" max="16133" width="35.125" style="141" bestFit="1" customWidth="1"/>
    <col min="16134" max="16134" width="15.25" style="141" bestFit="1" customWidth="1"/>
    <col min="16135" max="16135" width="9.5" style="141" bestFit="1" customWidth="1"/>
    <col min="16136" max="16384" width="9" style="141"/>
  </cols>
  <sheetData>
    <row r="1" spans="1:10" ht="22.5" x14ac:dyDescent="0.15">
      <c r="A1" s="290" t="s">
        <v>407</v>
      </c>
      <c r="B1" s="291"/>
      <c r="C1" s="291"/>
      <c r="D1" s="291"/>
      <c r="E1" s="291"/>
      <c r="F1" s="291"/>
      <c r="G1" s="291"/>
      <c r="H1" s="291"/>
      <c r="I1" s="291"/>
      <c r="J1" s="291"/>
    </row>
    <row r="2" spans="1:10" ht="15" x14ac:dyDescent="0.15">
      <c r="A2" s="135" t="s">
        <v>255</v>
      </c>
      <c r="B2" s="135" t="s">
        <v>256</v>
      </c>
      <c r="C2" s="135" t="s">
        <v>257</v>
      </c>
      <c r="D2" s="135" t="s">
        <v>258</v>
      </c>
      <c r="E2" s="135" t="s">
        <v>259</v>
      </c>
      <c r="F2" s="135" t="s">
        <v>363</v>
      </c>
      <c r="G2" s="135" t="s">
        <v>364</v>
      </c>
      <c r="H2" s="135" t="s">
        <v>408</v>
      </c>
      <c r="I2" s="135" t="s">
        <v>365</v>
      </c>
      <c r="J2" s="135" t="s">
        <v>409</v>
      </c>
    </row>
    <row r="3" spans="1:10" ht="49.5" x14ac:dyDescent="0.15">
      <c r="A3" s="286" t="s">
        <v>331</v>
      </c>
      <c r="B3" s="138" t="s">
        <v>333</v>
      </c>
      <c r="C3" s="136" t="s">
        <v>334</v>
      </c>
      <c r="D3" s="139" t="s">
        <v>335</v>
      </c>
      <c r="E3" s="136" t="s">
        <v>336</v>
      </c>
      <c r="F3" s="151" t="s">
        <v>410</v>
      </c>
      <c r="G3" s="151" t="s">
        <v>411</v>
      </c>
      <c r="H3" s="292">
        <v>42551</v>
      </c>
      <c r="I3" s="292">
        <v>42556</v>
      </c>
      <c r="J3" s="293">
        <v>3</v>
      </c>
    </row>
    <row r="4" spans="1:10" ht="49.5" x14ac:dyDescent="0.15">
      <c r="A4" s="287"/>
      <c r="B4" s="138" t="s">
        <v>332</v>
      </c>
      <c r="C4" s="136" t="s">
        <v>337</v>
      </c>
      <c r="D4" s="139" t="s">
        <v>338</v>
      </c>
      <c r="E4" s="136" t="s">
        <v>339</v>
      </c>
      <c r="F4" s="151" t="s">
        <v>410</v>
      </c>
      <c r="G4" s="151" t="s">
        <v>412</v>
      </c>
      <c r="H4" s="292"/>
      <c r="I4" s="292"/>
      <c r="J4" s="293"/>
    </row>
    <row r="5" spans="1:10" ht="49.5" x14ac:dyDescent="0.15">
      <c r="A5" s="287"/>
      <c r="B5" s="138" t="s">
        <v>413</v>
      </c>
      <c r="C5" s="136" t="s">
        <v>344</v>
      </c>
      <c r="D5" s="139" t="s">
        <v>340</v>
      </c>
      <c r="E5" s="136" t="s">
        <v>341</v>
      </c>
      <c r="F5" s="152" t="s">
        <v>414</v>
      </c>
      <c r="G5" s="153" t="s">
        <v>415</v>
      </c>
      <c r="H5" s="292"/>
      <c r="I5" s="292"/>
      <c r="J5" s="293"/>
    </row>
    <row r="6" spans="1:10" ht="49.5" x14ac:dyDescent="0.15">
      <c r="A6" s="288"/>
      <c r="B6" s="138" t="s">
        <v>416</v>
      </c>
      <c r="C6" s="136" t="s">
        <v>344</v>
      </c>
      <c r="D6" s="139" t="s">
        <v>340</v>
      </c>
      <c r="E6" s="136" t="s">
        <v>341</v>
      </c>
      <c r="F6" s="157" t="s">
        <v>417</v>
      </c>
      <c r="G6" s="158" t="s">
        <v>418</v>
      </c>
      <c r="H6" s="156">
        <v>42559</v>
      </c>
      <c r="I6" s="156">
        <v>42559</v>
      </c>
      <c r="J6" s="155">
        <v>0</v>
      </c>
    </row>
    <row r="7" spans="1:10" ht="49.5" x14ac:dyDescent="0.15">
      <c r="A7" s="286" t="s">
        <v>343</v>
      </c>
      <c r="B7" s="138" t="s">
        <v>419</v>
      </c>
      <c r="C7" s="136" t="s">
        <v>420</v>
      </c>
      <c r="D7" s="139" t="s">
        <v>354</v>
      </c>
      <c r="E7" s="136" t="s">
        <v>347</v>
      </c>
      <c r="F7" s="152" t="s">
        <v>421</v>
      </c>
      <c r="G7" s="137" t="s">
        <v>480</v>
      </c>
      <c r="H7" s="154">
        <v>42559</v>
      </c>
      <c r="I7" s="154">
        <v>42559</v>
      </c>
      <c r="J7" s="137">
        <v>0</v>
      </c>
    </row>
    <row r="8" spans="1:10" ht="49.5" x14ac:dyDescent="0.15">
      <c r="A8" s="287"/>
      <c r="B8" s="138" t="s">
        <v>422</v>
      </c>
      <c r="C8" s="139" t="s">
        <v>345</v>
      </c>
      <c r="D8" s="139" t="s">
        <v>346</v>
      </c>
      <c r="E8" s="136" t="s">
        <v>423</v>
      </c>
      <c r="F8" s="152" t="s">
        <v>421</v>
      </c>
      <c r="G8" s="137" t="s">
        <v>424</v>
      </c>
      <c r="H8" s="154">
        <v>42559</v>
      </c>
      <c r="I8" s="154">
        <v>42559</v>
      </c>
      <c r="J8" s="137">
        <v>0</v>
      </c>
    </row>
    <row r="9" spans="1:10" ht="99" x14ac:dyDescent="0.15">
      <c r="A9" s="287"/>
      <c r="B9" s="138" t="s">
        <v>342</v>
      </c>
      <c r="C9" s="137" t="s">
        <v>425</v>
      </c>
      <c r="D9" s="139" t="s">
        <v>355</v>
      </c>
      <c r="E9" s="137" t="s">
        <v>360</v>
      </c>
      <c r="F9" s="151" t="s">
        <v>481</v>
      </c>
      <c r="G9" s="137"/>
      <c r="H9" s="137"/>
      <c r="I9" s="137"/>
      <c r="J9" s="137"/>
    </row>
    <row r="10" spans="1:10" ht="66" x14ac:dyDescent="0.15">
      <c r="A10" s="288"/>
      <c r="B10" s="140" t="s">
        <v>426</v>
      </c>
      <c r="C10" s="137" t="s">
        <v>348</v>
      </c>
      <c r="D10" s="139" t="s">
        <v>346</v>
      </c>
      <c r="E10" s="137" t="s">
        <v>427</v>
      </c>
      <c r="F10" s="151"/>
      <c r="G10" s="137"/>
      <c r="H10" s="137"/>
      <c r="I10" s="137"/>
      <c r="J10" s="137"/>
    </row>
    <row r="11" spans="1:10" ht="66" x14ac:dyDescent="0.15">
      <c r="A11" s="289" t="s">
        <v>224</v>
      </c>
      <c r="B11" s="140" t="s">
        <v>349</v>
      </c>
      <c r="C11" s="137" t="s">
        <v>428</v>
      </c>
      <c r="D11" s="139" t="s">
        <v>351</v>
      </c>
      <c r="E11" s="137" t="s">
        <v>361</v>
      </c>
      <c r="F11" s="151"/>
      <c r="G11" s="137"/>
      <c r="H11" s="137"/>
      <c r="I11" s="137"/>
      <c r="J11" s="137"/>
    </row>
    <row r="12" spans="1:10" ht="33" x14ac:dyDescent="0.15">
      <c r="A12" s="289"/>
      <c r="B12" s="140" t="s">
        <v>350</v>
      </c>
      <c r="C12" s="137" t="s">
        <v>352</v>
      </c>
      <c r="D12" s="139" t="s">
        <v>362</v>
      </c>
      <c r="E12" s="137" t="s">
        <v>353</v>
      </c>
      <c r="F12" s="151"/>
      <c r="G12" s="137"/>
      <c r="H12" s="137"/>
      <c r="I12" s="137"/>
      <c r="J12" s="137"/>
    </row>
    <row r="13" spans="1:10" ht="33" x14ac:dyDescent="0.15">
      <c r="A13" s="161" t="s">
        <v>226</v>
      </c>
      <c r="B13" s="140" t="s">
        <v>359</v>
      </c>
      <c r="C13" s="137" t="s">
        <v>356</v>
      </c>
      <c r="D13" s="139" t="s">
        <v>357</v>
      </c>
      <c r="E13" s="137" t="s">
        <v>358</v>
      </c>
      <c r="F13" s="151"/>
      <c r="G13" s="137"/>
      <c r="H13" s="137"/>
      <c r="I13" s="137"/>
      <c r="J13" s="137"/>
    </row>
  </sheetData>
  <mergeCells count="7">
    <mergeCell ref="A3:A6"/>
    <mergeCell ref="A7:A10"/>
    <mergeCell ref="A11:A12"/>
    <mergeCell ref="A1:J1"/>
    <mergeCell ref="H3:H5"/>
    <mergeCell ref="I3:I5"/>
    <mergeCell ref="J3:J5"/>
  </mergeCells>
  <phoneticPr fontId="1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4"/>
  <sheetViews>
    <sheetView topLeftCell="A22" workbookViewId="0">
      <selection activeCell="P51" sqref="P51"/>
    </sheetView>
  </sheetViews>
  <sheetFormatPr defaultRowHeight="13.5" x14ac:dyDescent="0.15"/>
  <cols>
    <col min="1" max="4" width="14.125" customWidth="1"/>
    <col min="5" max="5" width="17.75" customWidth="1"/>
    <col min="6" max="6" width="14.125" customWidth="1"/>
    <col min="7" max="7" width="22.375" customWidth="1"/>
  </cols>
  <sheetData>
    <row r="1" spans="1:2" x14ac:dyDescent="0.15">
      <c r="A1" t="s">
        <v>366</v>
      </c>
      <c r="B1">
        <v>12</v>
      </c>
    </row>
    <row r="2" spans="1:2" x14ac:dyDescent="0.15">
      <c r="A2" t="s">
        <v>367</v>
      </c>
      <c r="B2">
        <v>1</v>
      </c>
    </row>
    <row r="3" spans="1:2" x14ac:dyDescent="0.15">
      <c r="A3" t="s">
        <v>368</v>
      </c>
      <c r="B3">
        <v>5</v>
      </c>
    </row>
    <row r="4" spans="1:2" x14ac:dyDescent="0.15">
      <c r="A4" t="s">
        <v>369</v>
      </c>
      <c r="B4">
        <v>13</v>
      </c>
    </row>
    <row r="5" spans="1:2" x14ac:dyDescent="0.15">
      <c r="A5" t="s">
        <v>370</v>
      </c>
      <c r="B5">
        <v>0</v>
      </c>
    </row>
    <row r="6" spans="1:2" x14ac:dyDescent="0.15">
      <c r="A6" t="s">
        <v>371</v>
      </c>
      <c r="B6">
        <v>0</v>
      </c>
    </row>
    <row r="7" spans="1:2" x14ac:dyDescent="0.15">
      <c r="A7" t="s">
        <v>397</v>
      </c>
      <c r="B7">
        <v>0</v>
      </c>
    </row>
    <row r="11" spans="1:2" x14ac:dyDescent="0.15">
      <c r="A11" t="s">
        <v>398</v>
      </c>
      <c r="B11">
        <v>2</v>
      </c>
    </row>
    <row r="12" spans="1:2" x14ac:dyDescent="0.15">
      <c r="A12" t="s">
        <v>399</v>
      </c>
      <c r="B12">
        <v>4</v>
      </c>
    </row>
    <row r="13" spans="1:2" x14ac:dyDescent="0.15">
      <c r="A13" t="s">
        <v>400</v>
      </c>
      <c r="B13">
        <v>6</v>
      </c>
    </row>
    <row r="14" spans="1:2" x14ac:dyDescent="0.15">
      <c r="A14" t="s">
        <v>401</v>
      </c>
      <c r="B14">
        <v>13</v>
      </c>
    </row>
    <row r="15" spans="1:2" x14ac:dyDescent="0.15">
      <c r="A15" t="s">
        <v>402</v>
      </c>
      <c r="B15">
        <v>11</v>
      </c>
    </row>
    <row r="41" spans="1:7" ht="22.5" x14ac:dyDescent="0.15">
      <c r="A41" s="290" t="s">
        <v>376</v>
      </c>
      <c r="B41" s="291"/>
      <c r="C41" s="291"/>
      <c r="D41" s="291"/>
      <c r="E41" s="291"/>
      <c r="F41" s="291"/>
      <c r="G41" s="291"/>
    </row>
    <row r="42" spans="1:7" ht="15" x14ac:dyDescent="0.15">
      <c r="A42" s="135" t="s">
        <v>377</v>
      </c>
      <c r="B42" s="135" t="s">
        <v>378</v>
      </c>
      <c r="C42" s="135" t="s">
        <v>379</v>
      </c>
      <c r="D42" s="135" t="s">
        <v>380</v>
      </c>
      <c r="E42" s="135" t="s">
        <v>382</v>
      </c>
      <c r="F42" s="135" t="s">
        <v>396</v>
      </c>
      <c r="G42" s="135" t="s">
        <v>381</v>
      </c>
    </row>
    <row r="43" spans="1:7" ht="33" x14ac:dyDescent="0.15">
      <c r="A43" s="136" t="s">
        <v>373</v>
      </c>
      <c r="B43" s="159">
        <v>42551</v>
      </c>
      <c r="C43" s="159">
        <v>42557</v>
      </c>
      <c r="D43" s="159">
        <v>42552</v>
      </c>
      <c r="E43" s="159">
        <v>42559</v>
      </c>
      <c r="F43" s="136" t="s">
        <v>383</v>
      </c>
      <c r="G43" s="136" t="s">
        <v>386</v>
      </c>
    </row>
    <row r="44" spans="1:7" ht="33" x14ac:dyDescent="0.15">
      <c r="A44" s="136" t="s">
        <v>393</v>
      </c>
      <c r="B44" s="159">
        <v>42557</v>
      </c>
      <c r="C44" s="159">
        <v>42562</v>
      </c>
      <c r="D44" s="159">
        <v>42566</v>
      </c>
      <c r="E44" s="159" t="s">
        <v>387</v>
      </c>
      <c r="F44" s="136" t="s">
        <v>388</v>
      </c>
      <c r="G44" s="136" t="s">
        <v>389</v>
      </c>
    </row>
    <row r="45" spans="1:7" ht="33" x14ac:dyDescent="0.15">
      <c r="A45" s="136" t="s">
        <v>394</v>
      </c>
      <c r="B45" s="159">
        <v>42572</v>
      </c>
      <c r="C45" s="136"/>
      <c r="D45" s="159">
        <v>42579</v>
      </c>
      <c r="E45" s="136"/>
      <c r="F45" s="136"/>
      <c r="G45" s="136" t="s">
        <v>395</v>
      </c>
    </row>
    <row r="46" spans="1:7" ht="16.5" x14ac:dyDescent="0.15">
      <c r="A46" s="136" t="s">
        <v>390</v>
      </c>
      <c r="B46" s="136"/>
      <c r="C46" s="136"/>
      <c r="D46" s="136"/>
      <c r="E46" s="136"/>
      <c r="F46" s="136"/>
      <c r="G46" s="136"/>
    </row>
    <row r="47" spans="1:7" ht="16.5" x14ac:dyDescent="0.15">
      <c r="A47" s="136" t="s">
        <v>391</v>
      </c>
      <c r="B47" s="136"/>
      <c r="C47" s="136"/>
      <c r="D47" s="136"/>
      <c r="E47" s="136"/>
      <c r="F47" s="136"/>
      <c r="G47" s="136"/>
    </row>
    <row r="48" spans="1:7" ht="16.5" x14ac:dyDescent="0.15">
      <c r="A48" s="136" t="s">
        <v>392</v>
      </c>
      <c r="B48" s="136"/>
      <c r="C48" s="136"/>
      <c r="D48" s="136"/>
      <c r="E48" s="136"/>
      <c r="F48" s="136"/>
      <c r="G48" s="136"/>
    </row>
    <row r="49" spans="1:7" ht="16.5" x14ac:dyDescent="0.15">
      <c r="A49" s="136"/>
      <c r="B49" s="136"/>
      <c r="C49" s="136"/>
      <c r="D49" s="136"/>
      <c r="E49" s="136"/>
      <c r="F49" s="136"/>
      <c r="G49" s="136"/>
    </row>
    <row r="50" spans="1:7" ht="16.5" x14ac:dyDescent="0.15">
      <c r="A50" s="136"/>
      <c r="B50" s="136"/>
      <c r="C50" s="136"/>
      <c r="D50" s="136"/>
      <c r="E50" s="136"/>
      <c r="F50" s="136"/>
      <c r="G50" s="136"/>
    </row>
    <row r="51" spans="1:7" ht="16.5" x14ac:dyDescent="0.15">
      <c r="A51" s="136"/>
      <c r="B51" s="136"/>
      <c r="C51" s="136"/>
      <c r="D51" s="136"/>
      <c r="E51" s="136"/>
      <c r="F51" s="136"/>
      <c r="G51" s="136"/>
    </row>
    <row r="52" spans="1:7" ht="16.5" x14ac:dyDescent="0.15">
      <c r="A52" s="136"/>
      <c r="B52" s="136"/>
      <c r="C52" s="136"/>
      <c r="D52" s="136"/>
      <c r="E52" s="136"/>
      <c r="F52" s="136"/>
      <c r="G52" s="136"/>
    </row>
    <row r="63" spans="1:7" x14ac:dyDescent="0.15">
      <c r="A63" t="s">
        <v>429</v>
      </c>
      <c r="B63">
        <v>0</v>
      </c>
    </row>
    <row r="64" spans="1:7" x14ac:dyDescent="0.15">
      <c r="A64" t="s">
        <v>430</v>
      </c>
      <c r="B64">
        <v>2</v>
      </c>
    </row>
    <row r="65" spans="1:2" x14ac:dyDescent="0.15">
      <c r="A65" t="s">
        <v>431</v>
      </c>
      <c r="B65">
        <v>14</v>
      </c>
    </row>
    <row r="66" spans="1:2" x14ac:dyDescent="0.15">
      <c r="A66" t="s">
        <v>432</v>
      </c>
      <c r="B66">
        <v>0</v>
      </c>
    </row>
    <row r="67" spans="1:2" x14ac:dyDescent="0.15">
      <c r="A67" t="s">
        <v>433</v>
      </c>
      <c r="B67">
        <v>11</v>
      </c>
    </row>
    <row r="68" spans="1:2" x14ac:dyDescent="0.15">
      <c r="A68" t="s">
        <v>434</v>
      </c>
      <c r="B68">
        <v>0</v>
      </c>
    </row>
    <row r="69" spans="1:2" x14ac:dyDescent="0.15">
      <c r="A69" t="s">
        <v>435</v>
      </c>
      <c r="B69">
        <v>6</v>
      </c>
    </row>
    <row r="70" spans="1:2" x14ac:dyDescent="0.15">
      <c r="A70" t="s">
        <v>436</v>
      </c>
      <c r="B70">
        <v>1</v>
      </c>
    </row>
    <row r="71" spans="1:2" x14ac:dyDescent="0.15">
      <c r="A71" t="s">
        <v>437</v>
      </c>
      <c r="B71">
        <v>1</v>
      </c>
    </row>
    <row r="80" spans="1:2" x14ac:dyDescent="0.15">
      <c r="A80" t="s">
        <v>438</v>
      </c>
      <c r="B80">
        <v>16</v>
      </c>
    </row>
    <row r="81" spans="1:2" x14ac:dyDescent="0.15">
      <c r="A81" t="s">
        <v>439</v>
      </c>
      <c r="B81">
        <v>3</v>
      </c>
    </row>
    <row r="82" spans="1:2" x14ac:dyDescent="0.15">
      <c r="A82" t="s">
        <v>440</v>
      </c>
      <c r="B82">
        <v>7</v>
      </c>
    </row>
    <row r="83" spans="1:2" x14ac:dyDescent="0.15">
      <c r="A83" t="s">
        <v>441</v>
      </c>
      <c r="B83">
        <v>2</v>
      </c>
    </row>
    <row r="84" spans="1:2" x14ac:dyDescent="0.15">
      <c r="A84" t="s">
        <v>442</v>
      </c>
      <c r="B84">
        <v>8</v>
      </c>
    </row>
  </sheetData>
  <mergeCells count="1">
    <mergeCell ref="A41:G41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6"/>
  <sheetViews>
    <sheetView workbookViewId="0">
      <pane xSplit="1" ySplit="2" topLeftCell="F3" activePane="bottomRight" state="frozen"/>
      <selection pane="topRight" activeCell="B1" sqref="B1"/>
      <selection pane="bottomLeft" activeCell="A3" sqref="A3"/>
      <selection pane="bottomRight" activeCell="I10" sqref="I10"/>
    </sheetView>
  </sheetViews>
  <sheetFormatPr defaultRowHeight="16.5" x14ac:dyDescent="0.15"/>
  <cols>
    <col min="1" max="1" width="10.75" style="17" customWidth="1"/>
    <col min="2" max="2" width="12.5" style="17" customWidth="1"/>
    <col min="3" max="3" width="10.875" style="17" customWidth="1"/>
    <col min="4" max="4" width="11.625" style="17" customWidth="1"/>
    <col min="5" max="5" width="30.875" style="33" customWidth="1"/>
    <col min="6" max="6" width="11" style="33" customWidth="1"/>
    <col min="7" max="7" width="13" style="33" customWidth="1"/>
    <col min="8" max="8" width="12.25" style="33" customWidth="1"/>
    <col min="9" max="9" width="52.125" style="33" customWidth="1"/>
    <col min="10" max="10" width="11.25" style="17" customWidth="1"/>
    <col min="11" max="11" width="10.375" style="17" customWidth="1"/>
    <col min="12" max="12" width="11.25" style="17" customWidth="1"/>
    <col min="13" max="13" width="22.5" style="17" customWidth="1"/>
    <col min="14" max="14" width="10.125" style="17" customWidth="1"/>
    <col min="15" max="15" width="16.25" style="17" customWidth="1"/>
    <col min="16" max="255" width="9" style="34"/>
    <col min="256" max="256" width="10.75" style="34" customWidth="1"/>
    <col min="257" max="257" width="10.625" style="34" customWidth="1"/>
    <col min="258" max="258" width="10.875" style="34" customWidth="1"/>
    <col min="259" max="259" width="39.25" style="34" customWidth="1"/>
    <col min="260" max="260" width="20.75" style="34" customWidth="1"/>
    <col min="261" max="261" width="10.375" style="34" customWidth="1"/>
    <col min="262" max="262" width="77.75" style="34" customWidth="1"/>
    <col min="263" max="263" width="58.625" style="34" customWidth="1"/>
    <col min="264" max="264" width="11.25" style="34" customWidth="1"/>
    <col min="265" max="265" width="9.25" style="34" customWidth="1"/>
    <col min="266" max="266" width="11.25" style="34" customWidth="1"/>
    <col min="267" max="267" width="13.25" style="34" customWidth="1"/>
    <col min="268" max="268" width="43.25" style="34" customWidth="1"/>
    <col min="269" max="269" width="22.5" style="34" customWidth="1"/>
    <col min="270" max="270" width="10.125" style="34" customWidth="1"/>
    <col min="271" max="271" width="7.375" style="34" bestFit="1" customWidth="1"/>
    <col min="272" max="511" width="9" style="34"/>
    <col min="512" max="512" width="10.75" style="34" customWidth="1"/>
    <col min="513" max="513" width="10.625" style="34" customWidth="1"/>
    <col min="514" max="514" width="10.875" style="34" customWidth="1"/>
    <col min="515" max="515" width="39.25" style="34" customWidth="1"/>
    <col min="516" max="516" width="20.75" style="34" customWidth="1"/>
    <col min="517" max="517" width="10.375" style="34" customWidth="1"/>
    <col min="518" max="518" width="77.75" style="34" customWidth="1"/>
    <col min="519" max="519" width="58.625" style="34" customWidth="1"/>
    <col min="520" max="520" width="11.25" style="34" customWidth="1"/>
    <col min="521" max="521" width="9.25" style="34" customWidth="1"/>
    <col min="522" max="522" width="11.25" style="34" customWidth="1"/>
    <col min="523" max="523" width="13.25" style="34" customWidth="1"/>
    <col min="524" max="524" width="43.25" style="34" customWidth="1"/>
    <col min="525" max="525" width="22.5" style="34" customWidth="1"/>
    <col min="526" max="526" width="10.125" style="34" customWidth="1"/>
    <col min="527" max="527" width="7.375" style="34" bestFit="1" customWidth="1"/>
    <col min="528" max="767" width="9" style="34"/>
    <col min="768" max="768" width="10.75" style="34" customWidth="1"/>
    <col min="769" max="769" width="10.625" style="34" customWidth="1"/>
    <col min="770" max="770" width="10.875" style="34" customWidth="1"/>
    <col min="771" max="771" width="39.25" style="34" customWidth="1"/>
    <col min="772" max="772" width="20.75" style="34" customWidth="1"/>
    <col min="773" max="773" width="10.375" style="34" customWidth="1"/>
    <col min="774" max="774" width="77.75" style="34" customWidth="1"/>
    <col min="775" max="775" width="58.625" style="34" customWidth="1"/>
    <col min="776" max="776" width="11.25" style="34" customWidth="1"/>
    <col min="777" max="777" width="9.25" style="34" customWidth="1"/>
    <col min="778" max="778" width="11.25" style="34" customWidth="1"/>
    <col min="779" max="779" width="13.25" style="34" customWidth="1"/>
    <col min="780" max="780" width="43.25" style="34" customWidth="1"/>
    <col min="781" max="781" width="22.5" style="34" customWidth="1"/>
    <col min="782" max="782" width="10.125" style="34" customWidth="1"/>
    <col min="783" max="783" width="7.375" style="34" bestFit="1" customWidth="1"/>
    <col min="784" max="1023" width="9" style="34"/>
    <col min="1024" max="1024" width="10.75" style="34" customWidth="1"/>
    <col min="1025" max="1025" width="10.625" style="34" customWidth="1"/>
    <col min="1026" max="1026" width="10.875" style="34" customWidth="1"/>
    <col min="1027" max="1027" width="39.25" style="34" customWidth="1"/>
    <col min="1028" max="1028" width="20.75" style="34" customWidth="1"/>
    <col min="1029" max="1029" width="10.375" style="34" customWidth="1"/>
    <col min="1030" max="1030" width="77.75" style="34" customWidth="1"/>
    <col min="1031" max="1031" width="58.625" style="34" customWidth="1"/>
    <col min="1032" max="1032" width="11.25" style="34" customWidth="1"/>
    <col min="1033" max="1033" width="9.25" style="34" customWidth="1"/>
    <col min="1034" max="1034" width="11.25" style="34" customWidth="1"/>
    <col min="1035" max="1035" width="13.25" style="34" customWidth="1"/>
    <col min="1036" max="1036" width="43.25" style="34" customWidth="1"/>
    <col min="1037" max="1037" width="22.5" style="34" customWidth="1"/>
    <col min="1038" max="1038" width="10.125" style="34" customWidth="1"/>
    <col min="1039" max="1039" width="7.375" style="34" bestFit="1" customWidth="1"/>
    <col min="1040" max="1279" width="9" style="34"/>
    <col min="1280" max="1280" width="10.75" style="34" customWidth="1"/>
    <col min="1281" max="1281" width="10.625" style="34" customWidth="1"/>
    <col min="1282" max="1282" width="10.875" style="34" customWidth="1"/>
    <col min="1283" max="1283" width="39.25" style="34" customWidth="1"/>
    <col min="1284" max="1284" width="20.75" style="34" customWidth="1"/>
    <col min="1285" max="1285" width="10.375" style="34" customWidth="1"/>
    <col min="1286" max="1286" width="77.75" style="34" customWidth="1"/>
    <col min="1287" max="1287" width="58.625" style="34" customWidth="1"/>
    <col min="1288" max="1288" width="11.25" style="34" customWidth="1"/>
    <col min="1289" max="1289" width="9.25" style="34" customWidth="1"/>
    <col min="1290" max="1290" width="11.25" style="34" customWidth="1"/>
    <col min="1291" max="1291" width="13.25" style="34" customWidth="1"/>
    <col min="1292" max="1292" width="43.25" style="34" customWidth="1"/>
    <col min="1293" max="1293" width="22.5" style="34" customWidth="1"/>
    <col min="1294" max="1294" width="10.125" style="34" customWidth="1"/>
    <col min="1295" max="1295" width="7.375" style="34" bestFit="1" customWidth="1"/>
    <col min="1296" max="1535" width="9" style="34"/>
    <col min="1536" max="1536" width="10.75" style="34" customWidth="1"/>
    <col min="1537" max="1537" width="10.625" style="34" customWidth="1"/>
    <col min="1538" max="1538" width="10.875" style="34" customWidth="1"/>
    <col min="1539" max="1539" width="39.25" style="34" customWidth="1"/>
    <col min="1540" max="1540" width="20.75" style="34" customWidth="1"/>
    <col min="1541" max="1541" width="10.375" style="34" customWidth="1"/>
    <col min="1542" max="1542" width="77.75" style="34" customWidth="1"/>
    <col min="1543" max="1543" width="58.625" style="34" customWidth="1"/>
    <col min="1544" max="1544" width="11.25" style="34" customWidth="1"/>
    <col min="1545" max="1545" width="9.25" style="34" customWidth="1"/>
    <col min="1546" max="1546" width="11.25" style="34" customWidth="1"/>
    <col min="1547" max="1547" width="13.25" style="34" customWidth="1"/>
    <col min="1548" max="1548" width="43.25" style="34" customWidth="1"/>
    <col min="1549" max="1549" width="22.5" style="34" customWidth="1"/>
    <col min="1550" max="1550" width="10.125" style="34" customWidth="1"/>
    <col min="1551" max="1551" width="7.375" style="34" bestFit="1" customWidth="1"/>
    <col min="1552" max="1791" width="9" style="34"/>
    <col min="1792" max="1792" width="10.75" style="34" customWidth="1"/>
    <col min="1793" max="1793" width="10.625" style="34" customWidth="1"/>
    <col min="1794" max="1794" width="10.875" style="34" customWidth="1"/>
    <col min="1795" max="1795" width="39.25" style="34" customWidth="1"/>
    <col min="1796" max="1796" width="20.75" style="34" customWidth="1"/>
    <col min="1797" max="1797" width="10.375" style="34" customWidth="1"/>
    <col min="1798" max="1798" width="77.75" style="34" customWidth="1"/>
    <col min="1799" max="1799" width="58.625" style="34" customWidth="1"/>
    <col min="1800" max="1800" width="11.25" style="34" customWidth="1"/>
    <col min="1801" max="1801" width="9.25" style="34" customWidth="1"/>
    <col min="1802" max="1802" width="11.25" style="34" customWidth="1"/>
    <col min="1803" max="1803" width="13.25" style="34" customWidth="1"/>
    <col min="1804" max="1804" width="43.25" style="34" customWidth="1"/>
    <col min="1805" max="1805" width="22.5" style="34" customWidth="1"/>
    <col min="1806" max="1806" width="10.125" style="34" customWidth="1"/>
    <col min="1807" max="1807" width="7.375" style="34" bestFit="1" customWidth="1"/>
    <col min="1808" max="2047" width="9" style="34"/>
    <col min="2048" max="2048" width="10.75" style="34" customWidth="1"/>
    <col min="2049" max="2049" width="10.625" style="34" customWidth="1"/>
    <col min="2050" max="2050" width="10.875" style="34" customWidth="1"/>
    <col min="2051" max="2051" width="39.25" style="34" customWidth="1"/>
    <col min="2052" max="2052" width="20.75" style="34" customWidth="1"/>
    <col min="2053" max="2053" width="10.375" style="34" customWidth="1"/>
    <col min="2054" max="2054" width="77.75" style="34" customWidth="1"/>
    <col min="2055" max="2055" width="58.625" style="34" customWidth="1"/>
    <col min="2056" max="2056" width="11.25" style="34" customWidth="1"/>
    <col min="2057" max="2057" width="9.25" style="34" customWidth="1"/>
    <col min="2058" max="2058" width="11.25" style="34" customWidth="1"/>
    <col min="2059" max="2059" width="13.25" style="34" customWidth="1"/>
    <col min="2060" max="2060" width="43.25" style="34" customWidth="1"/>
    <col min="2061" max="2061" width="22.5" style="34" customWidth="1"/>
    <col min="2062" max="2062" width="10.125" style="34" customWidth="1"/>
    <col min="2063" max="2063" width="7.375" style="34" bestFit="1" customWidth="1"/>
    <col min="2064" max="2303" width="9" style="34"/>
    <col min="2304" max="2304" width="10.75" style="34" customWidth="1"/>
    <col min="2305" max="2305" width="10.625" style="34" customWidth="1"/>
    <col min="2306" max="2306" width="10.875" style="34" customWidth="1"/>
    <col min="2307" max="2307" width="39.25" style="34" customWidth="1"/>
    <col min="2308" max="2308" width="20.75" style="34" customWidth="1"/>
    <col min="2309" max="2309" width="10.375" style="34" customWidth="1"/>
    <col min="2310" max="2310" width="77.75" style="34" customWidth="1"/>
    <col min="2311" max="2311" width="58.625" style="34" customWidth="1"/>
    <col min="2312" max="2312" width="11.25" style="34" customWidth="1"/>
    <col min="2313" max="2313" width="9.25" style="34" customWidth="1"/>
    <col min="2314" max="2314" width="11.25" style="34" customWidth="1"/>
    <col min="2315" max="2315" width="13.25" style="34" customWidth="1"/>
    <col min="2316" max="2316" width="43.25" style="34" customWidth="1"/>
    <col min="2317" max="2317" width="22.5" style="34" customWidth="1"/>
    <col min="2318" max="2318" width="10.125" style="34" customWidth="1"/>
    <col min="2319" max="2319" width="7.375" style="34" bestFit="1" customWidth="1"/>
    <col min="2320" max="2559" width="9" style="34"/>
    <col min="2560" max="2560" width="10.75" style="34" customWidth="1"/>
    <col min="2561" max="2561" width="10.625" style="34" customWidth="1"/>
    <col min="2562" max="2562" width="10.875" style="34" customWidth="1"/>
    <col min="2563" max="2563" width="39.25" style="34" customWidth="1"/>
    <col min="2564" max="2564" width="20.75" style="34" customWidth="1"/>
    <col min="2565" max="2565" width="10.375" style="34" customWidth="1"/>
    <col min="2566" max="2566" width="77.75" style="34" customWidth="1"/>
    <col min="2567" max="2567" width="58.625" style="34" customWidth="1"/>
    <col min="2568" max="2568" width="11.25" style="34" customWidth="1"/>
    <col min="2569" max="2569" width="9.25" style="34" customWidth="1"/>
    <col min="2570" max="2570" width="11.25" style="34" customWidth="1"/>
    <col min="2571" max="2571" width="13.25" style="34" customWidth="1"/>
    <col min="2572" max="2572" width="43.25" style="34" customWidth="1"/>
    <col min="2573" max="2573" width="22.5" style="34" customWidth="1"/>
    <col min="2574" max="2574" width="10.125" style="34" customWidth="1"/>
    <col min="2575" max="2575" width="7.375" style="34" bestFit="1" customWidth="1"/>
    <col min="2576" max="2815" width="9" style="34"/>
    <col min="2816" max="2816" width="10.75" style="34" customWidth="1"/>
    <col min="2817" max="2817" width="10.625" style="34" customWidth="1"/>
    <col min="2818" max="2818" width="10.875" style="34" customWidth="1"/>
    <col min="2819" max="2819" width="39.25" style="34" customWidth="1"/>
    <col min="2820" max="2820" width="20.75" style="34" customWidth="1"/>
    <col min="2821" max="2821" width="10.375" style="34" customWidth="1"/>
    <col min="2822" max="2822" width="77.75" style="34" customWidth="1"/>
    <col min="2823" max="2823" width="58.625" style="34" customWidth="1"/>
    <col min="2824" max="2824" width="11.25" style="34" customWidth="1"/>
    <col min="2825" max="2825" width="9.25" style="34" customWidth="1"/>
    <col min="2826" max="2826" width="11.25" style="34" customWidth="1"/>
    <col min="2827" max="2827" width="13.25" style="34" customWidth="1"/>
    <col min="2828" max="2828" width="43.25" style="34" customWidth="1"/>
    <col min="2829" max="2829" width="22.5" style="34" customWidth="1"/>
    <col min="2830" max="2830" width="10.125" style="34" customWidth="1"/>
    <col min="2831" max="2831" width="7.375" style="34" bestFit="1" customWidth="1"/>
    <col min="2832" max="3071" width="9" style="34"/>
    <col min="3072" max="3072" width="10.75" style="34" customWidth="1"/>
    <col min="3073" max="3073" width="10.625" style="34" customWidth="1"/>
    <col min="3074" max="3074" width="10.875" style="34" customWidth="1"/>
    <col min="3075" max="3075" width="39.25" style="34" customWidth="1"/>
    <col min="3076" max="3076" width="20.75" style="34" customWidth="1"/>
    <col min="3077" max="3077" width="10.375" style="34" customWidth="1"/>
    <col min="3078" max="3078" width="77.75" style="34" customWidth="1"/>
    <col min="3079" max="3079" width="58.625" style="34" customWidth="1"/>
    <col min="3080" max="3080" width="11.25" style="34" customWidth="1"/>
    <col min="3081" max="3081" width="9.25" style="34" customWidth="1"/>
    <col min="3082" max="3082" width="11.25" style="34" customWidth="1"/>
    <col min="3083" max="3083" width="13.25" style="34" customWidth="1"/>
    <col min="3084" max="3084" width="43.25" style="34" customWidth="1"/>
    <col min="3085" max="3085" width="22.5" style="34" customWidth="1"/>
    <col min="3086" max="3086" width="10.125" style="34" customWidth="1"/>
    <col min="3087" max="3087" width="7.375" style="34" bestFit="1" customWidth="1"/>
    <col min="3088" max="3327" width="9" style="34"/>
    <col min="3328" max="3328" width="10.75" style="34" customWidth="1"/>
    <col min="3329" max="3329" width="10.625" style="34" customWidth="1"/>
    <col min="3330" max="3330" width="10.875" style="34" customWidth="1"/>
    <col min="3331" max="3331" width="39.25" style="34" customWidth="1"/>
    <col min="3332" max="3332" width="20.75" style="34" customWidth="1"/>
    <col min="3333" max="3333" width="10.375" style="34" customWidth="1"/>
    <col min="3334" max="3334" width="77.75" style="34" customWidth="1"/>
    <col min="3335" max="3335" width="58.625" style="34" customWidth="1"/>
    <col min="3336" max="3336" width="11.25" style="34" customWidth="1"/>
    <col min="3337" max="3337" width="9.25" style="34" customWidth="1"/>
    <col min="3338" max="3338" width="11.25" style="34" customWidth="1"/>
    <col min="3339" max="3339" width="13.25" style="34" customWidth="1"/>
    <col min="3340" max="3340" width="43.25" style="34" customWidth="1"/>
    <col min="3341" max="3341" width="22.5" style="34" customWidth="1"/>
    <col min="3342" max="3342" width="10.125" style="34" customWidth="1"/>
    <col min="3343" max="3343" width="7.375" style="34" bestFit="1" customWidth="1"/>
    <col min="3344" max="3583" width="9" style="34"/>
    <col min="3584" max="3584" width="10.75" style="34" customWidth="1"/>
    <col min="3585" max="3585" width="10.625" style="34" customWidth="1"/>
    <col min="3586" max="3586" width="10.875" style="34" customWidth="1"/>
    <col min="3587" max="3587" width="39.25" style="34" customWidth="1"/>
    <col min="3588" max="3588" width="20.75" style="34" customWidth="1"/>
    <col min="3589" max="3589" width="10.375" style="34" customWidth="1"/>
    <col min="3590" max="3590" width="77.75" style="34" customWidth="1"/>
    <col min="3591" max="3591" width="58.625" style="34" customWidth="1"/>
    <col min="3592" max="3592" width="11.25" style="34" customWidth="1"/>
    <col min="3593" max="3593" width="9.25" style="34" customWidth="1"/>
    <col min="3594" max="3594" width="11.25" style="34" customWidth="1"/>
    <col min="3595" max="3595" width="13.25" style="34" customWidth="1"/>
    <col min="3596" max="3596" width="43.25" style="34" customWidth="1"/>
    <col min="3597" max="3597" width="22.5" style="34" customWidth="1"/>
    <col min="3598" max="3598" width="10.125" style="34" customWidth="1"/>
    <col min="3599" max="3599" width="7.375" style="34" bestFit="1" customWidth="1"/>
    <col min="3600" max="3839" width="9" style="34"/>
    <col min="3840" max="3840" width="10.75" style="34" customWidth="1"/>
    <col min="3841" max="3841" width="10.625" style="34" customWidth="1"/>
    <col min="3842" max="3842" width="10.875" style="34" customWidth="1"/>
    <col min="3843" max="3843" width="39.25" style="34" customWidth="1"/>
    <col min="3844" max="3844" width="20.75" style="34" customWidth="1"/>
    <col min="3845" max="3845" width="10.375" style="34" customWidth="1"/>
    <col min="3846" max="3846" width="77.75" style="34" customWidth="1"/>
    <col min="3847" max="3847" width="58.625" style="34" customWidth="1"/>
    <col min="3848" max="3848" width="11.25" style="34" customWidth="1"/>
    <col min="3849" max="3849" width="9.25" style="34" customWidth="1"/>
    <col min="3850" max="3850" width="11.25" style="34" customWidth="1"/>
    <col min="3851" max="3851" width="13.25" style="34" customWidth="1"/>
    <col min="3852" max="3852" width="43.25" style="34" customWidth="1"/>
    <col min="3853" max="3853" width="22.5" style="34" customWidth="1"/>
    <col min="3854" max="3854" width="10.125" style="34" customWidth="1"/>
    <col min="3855" max="3855" width="7.375" style="34" bestFit="1" customWidth="1"/>
    <col min="3856" max="4095" width="9" style="34"/>
    <col min="4096" max="4096" width="10.75" style="34" customWidth="1"/>
    <col min="4097" max="4097" width="10.625" style="34" customWidth="1"/>
    <col min="4098" max="4098" width="10.875" style="34" customWidth="1"/>
    <col min="4099" max="4099" width="39.25" style="34" customWidth="1"/>
    <col min="4100" max="4100" width="20.75" style="34" customWidth="1"/>
    <col min="4101" max="4101" width="10.375" style="34" customWidth="1"/>
    <col min="4102" max="4102" width="77.75" style="34" customWidth="1"/>
    <col min="4103" max="4103" width="58.625" style="34" customWidth="1"/>
    <col min="4104" max="4104" width="11.25" style="34" customWidth="1"/>
    <col min="4105" max="4105" width="9.25" style="34" customWidth="1"/>
    <col min="4106" max="4106" width="11.25" style="34" customWidth="1"/>
    <col min="4107" max="4107" width="13.25" style="34" customWidth="1"/>
    <col min="4108" max="4108" width="43.25" style="34" customWidth="1"/>
    <col min="4109" max="4109" width="22.5" style="34" customWidth="1"/>
    <col min="4110" max="4110" width="10.125" style="34" customWidth="1"/>
    <col min="4111" max="4111" width="7.375" style="34" bestFit="1" customWidth="1"/>
    <col min="4112" max="4351" width="9" style="34"/>
    <col min="4352" max="4352" width="10.75" style="34" customWidth="1"/>
    <col min="4353" max="4353" width="10.625" style="34" customWidth="1"/>
    <col min="4354" max="4354" width="10.875" style="34" customWidth="1"/>
    <col min="4355" max="4355" width="39.25" style="34" customWidth="1"/>
    <col min="4356" max="4356" width="20.75" style="34" customWidth="1"/>
    <col min="4357" max="4357" width="10.375" style="34" customWidth="1"/>
    <col min="4358" max="4358" width="77.75" style="34" customWidth="1"/>
    <col min="4359" max="4359" width="58.625" style="34" customWidth="1"/>
    <col min="4360" max="4360" width="11.25" style="34" customWidth="1"/>
    <col min="4361" max="4361" width="9.25" style="34" customWidth="1"/>
    <col min="4362" max="4362" width="11.25" style="34" customWidth="1"/>
    <col min="4363" max="4363" width="13.25" style="34" customWidth="1"/>
    <col min="4364" max="4364" width="43.25" style="34" customWidth="1"/>
    <col min="4365" max="4365" width="22.5" style="34" customWidth="1"/>
    <col min="4366" max="4366" width="10.125" style="34" customWidth="1"/>
    <col min="4367" max="4367" width="7.375" style="34" bestFit="1" customWidth="1"/>
    <col min="4368" max="4607" width="9" style="34"/>
    <col min="4608" max="4608" width="10.75" style="34" customWidth="1"/>
    <col min="4609" max="4609" width="10.625" style="34" customWidth="1"/>
    <col min="4610" max="4610" width="10.875" style="34" customWidth="1"/>
    <col min="4611" max="4611" width="39.25" style="34" customWidth="1"/>
    <col min="4612" max="4612" width="20.75" style="34" customWidth="1"/>
    <col min="4613" max="4613" width="10.375" style="34" customWidth="1"/>
    <col min="4614" max="4614" width="77.75" style="34" customWidth="1"/>
    <col min="4615" max="4615" width="58.625" style="34" customWidth="1"/>
    <col min="4616" max="4616" width="11.25" style="34" customWidth="1"/>
    <col min="4617" max="4617" width="9.25" style="34" customWidth="1"/>
    <col min="4618" max="4618" width="11.25" style="34" customWidth="1"/>
    <col min="4619" max="4619" width="13.25" style="34" customWidth="1"/>
    <col min="4620" max="4620" width="43.25" style="34" customWidth="1"/>
    <col min="4621" max="4621" width="22.5" style="34" customWidth="1"/>
    <col min="4622" max="4622" width="10.125" style="34" customWidth="1"/>
    <col min="4623" max="4623" width="7.375" style="34" bestFit="1" customWidth="1"/>
    <col min="4624" max="4863" width="9" style="34"/>
    <col min="4864" max="4864" width="10.75" style="34" customWidth="1"/>
    <col min="4865" max="4865" width="10.625" style="34" customWidth="1"/>
    <col min="4866" max="4866" width="10.875" style="34" customWidth="1"/>
    <col min="4867" max="4867" width="39.25" style="34" customWidth="1"/>
    <col min="4868" max="4868" width="20.75" style="34" customWidth="1"/>
    <col min="4869" max="4869" width="10.375" style="34" customWidth="1"/>
    <col min="4870" max="4870" width="77.75" style="34" customWidth="1"/>
    <col min="4871" max="4871" width="58.625" style="34" customWidth="1"/>
    <col min="4872" max="4872" width="11.25" style="34" customWidth="1"/>
    <col min="4873" max="4873" width="9.25" style="34" customWidth="1"/>
    <col min="4874" max="4874" width="11.25" style="34" customWidth="1"/>
    <col min="4875" max="4875" width="13.25" style="34" customWidth="1"/>
    <col min="4876" max="4876" width="43.25" style="34" customWidth="1"/>
    <col min="4877" max="4877" width="22.5" style="34" customWidth="1"/>
    <col min="4878" max="4878" width="10.125" style="34" customWidth="1"/>
    <col min="4879" max="4879" width="7.375" style="34" bestFit="1" customWidth="1"/>
    <col min="4880" max="5119" width="9" style="34"/>
    <col min="5120" max="5120" width="10.75" style="34" customWidth="1"/>
    <col min="5121" max="5121" width="10.625" style="34" customWidth="1"/>
    <col min="5122" max="5122" width="10.875" style="34" customWidth="1"/>
    <col min="5123" max="5123" width="39.25" style="34" customWidth="1"/>
    <col min="5124" max="5124" width="20.75" style="34" customWidth="1"/>
    <col min="5125" max="5125" width="10.375" style="34" customWidth="1"/>
    <col min="5126" max="5126" width="77.75" style="34" customWidth="1"/>
    <col min="5127" max="5127" width="58.625" style="34" customWidth="1"/>
    <col min="5128" max="5128" width="11.25" style="34" customWidth="1"/>
    <col min="5129" max="5129" width="9.25" style="34" customWidth="1"/>
    <col min="5130" max="5130" width="11.25" style="34" customWidth="1"/>
    <col min="5131" max="5131" width="13.25" style="34" customWidth="1"/>
    <col min="5132" max="5132" width="43.25" style="34" customWidth="1"/>
    <col min="5133" max="5133" width="22.5" style="34" customWidth="1"/>
    <col min="5134" max="5134" width="10.125" style="34" customWidth="1"/>
    <col min="5135" max="5135" width="7.375" style="34" bestFit="1" customWidth="1"/>
    <col min="5136" max="5375" width="9" style="34"/>
    <col min="5376" max="5376" width="10.75" style="34" customWidth="1"/>
    <col min="5377" max="5377" width="10.625" style="34" customWidth="1"/>
    <col min="5378" max="5378" width="10.875" style="34" customWidth="1"/>
    <col min="5379" max="5379" width="39.25" style="34" customWidth="1"/>
    <col min="5380" max="5380" width="20.75" style="34" customWidth="1"/>
    <col min="5381" max="5381" width="10.375" style="34" customWidth="1"/>
    <col min="5382" max="5382" width="77.75" style="34" customWidth="1"/>
    <col min="5383" max="5383" width="58.625" style="34" customWidth="1"/>
    <col min="5384" max="5384" width="11.25" style="34" customWidth="1"/>
    <col min="5385" max="5385" width="9.25" style="34" customWidth="1"/>
    <col min="5386" max="5386" width="11.25" style="34" customWidth="1"/>
    <col min="5387" max="5387" width="13.25" style="34" customWidth="1"/>
    <col min="5388" max="5388" width="43.25" style="34" customWidth="1"/>
    <col min="5389" max="5389" width="22.5" style="34" customWidth="1"/>
    <col min="5390" max="5390" width="10.125" style="34" customWidth="1"/>
    <col min="5391" max="5391" width="7.375" style="34" bestFit="1" customWidth="1"/>
    <col min="5392" max="5631" width="9" style="34"/>
    <col min="5632" max="5632" width="10.75" style="34" customWidth="1"/>
    <col min="5633" max="5633" width="10.625" style="34" customWidth="1"/>
    <col min="5634" max="5634" width="10.875" style="34" customWidth="1"/>
    <col min="5635" max="5635" width="39.25" style="34" customWidth="1"/>
    <col min="5636" max="5636" width="20.75" style="34" customWidth="1"/>
    <col min="5637" max="5637" width="10.375" style="34" customWidth="1"/>
    <col min="5638" max="5638" width="77.75" style="34" customWidth="1"/>
    <col min="5639" max="5639" width="58.625" style="34" customWidth="1"/>
    <col min="5640" max="5640" width="11.25" style="34" customWidth="1"/>
    <col min="5641" max="5641" width="9.25" style="34" customWidth="1"/>
    <col min="5642" max="5642" width="11.25" style="34" customWidth="1"/>
    <col min="5643" max="5643" width="13.25" style="34" customWidth="1"/>
    <col min="5644" max="5644" width="43.25" style="34" customWidth="1"/>
    <col min="5645" max="5645" width="22.5" style="34" customWidth="1"/>
    <col min="5646" max="5646" width="10.125" style="34" customWidth="1"/>
    <col min="5647" max="5647" width="7.375" style="34" bestFit="1" customWidth="1"/>
    <col min="5648" max="5887" width="9" style="34"/>
    <col min="5888" max="5888" width="10.75" style="34" customWidth="1"/>
    <col min="5889" max="5889" width="10.625" style="34" customWidth="1"/>
    <col min="5890" max="5890" width="10.875" style="34" customWidth="1"/>
    <col min="5891" max="5891" width="39.25" style="34" customWidth="1"/>
    <col min="5892" max="5892" width="20.75" style="34" customWidth="1"/>
    <col min="5893" max="5893" width="10.375" style="34" customWidth="1"/>
    <col min="5894" max="5894" width="77.75" style="34" customWidth="1"/>
    <col min="5895" max="5895" width="58.625" style="34" customWidth="1"/>
    <col min="5896" max="5896" width="11.25" style="34" customWidth="1"/>
    <col min="5897" max="5897" width="9.25" style="34" customWidth="1"/>
    <col min="5898" max="5898" width="11.25" style="34" customWidth="1"/>
    <col min="5899" max="5899" width="13.25" style="34" customWidth="1"/>
    <col min="5900" max="5900" width="43.25" style="34" customWidth="1"/>
    <col min="5901" max="5901" width="22.5" style="34" customWidth="1"/>
    <col min="5902" max="5902" width="10.125" style="34" customWidth="1"/>
    <col min="5903" max="5903" width="7.375" style="34" bestFit="1" customWidth="1"/>
    <col min="5904" max="6143" width="9" style="34"/>
    <col min="6144" max="6144" width="10.75" style="34" customWidth="1"/>
    <col min="6145" max="6145" width="10.625" style="34" customWidth="1"/>
    <col min="6146" max="6146" width="10.875" style="34" customWidth="1"/>
    <col min="6147" max="6147" width="39.25" style="34" customWidth="1"/>
    <col min="6148" max="6148" width="20.75" style="34" customWidth="1"/>
    <col min="6149" max="6149" width="10.375" style="34" customWidth="1"/>
    <col min="6150" max="6150" width="77.75" style="34" customWidth="1"/>
    <col min="6151" max="6151" width="58.625" style="34" customWidth="1"/>
    <col min="6152" max="6152" width="11.25" style="34" customWidth="1"/>
    <col min="6153" max="6153" width="9.25" style="34" customWidth="1"/>
    <col min="6154" max="6154" width="11.25" style="34" customWidth="1"/>
    <col min="6155" max="6155" width="13.25" style="34" customWidth="1"/>
    <col min="6156" max="6156" width="43.25" style="34" customWidth="1"/>
    <col min="6157" max="6157" width="22.5" style="34" customWidth="1"/>
    <col min="6158" max="6158" width="10.125" style="34" customWidth="1"/>
    <col min="6159" max="6159" width="7.375" style="34" bestFit="1" customWidth="1"/>
    <col min="6160" max="6399" width="9" style="34"/>
    <col min="6400" max="6400" width="10.75" style="34" customWidth="1"/>
    <col min="6401" max="6401" width="10.625" style="34" customWidth="1"/>
    <col min="6402" max="6402" width="10.875" style="34" customWidth="1"/>
    <col min="6403" max="6403" width="39.25" style="34" customWidth="1"/>
    <col min="6404" max="6404" width="20.75" style="34" customWidth="1"/>
    <col min="6405" max="6405" width="10.375" style="34" customWidth="1"/>
    <col min="6406" max="6406" width="77.75" style="34" customWidth="1"/>
    <col min="6407" max="6407" width="58.625" style="34" customWidth="1"/>
    <col min="6408" max="6408" width="11.25" style="34" customWidth="1"/>
    <col min="6409" max="6409" width="9.25" style="34" customWidth="1"/>
    <col min="6410" max="6410" width="11.25" style="34" customWidth="1"/>
    <col min="6411" max="6411" width="13.25" style="34" customWidth="1"/>
    <col min="6412" max="6412" width="43.25" style="34" customWidth="1"/>
    <col min="6413" max="6413" width="22.5" style="34" customWidth="1"/>
    <col min="6414" max="6414" width="10.125" style="34" customWidth="1"/>
    <col min="6415" max="6415" width="7.375" style="34" bestFit="1" customWidth="1"/>
    <col min="6416" max="6655" width="9" style="34"/>
    <col min="6656" max="6656" width="10.75" style="34" customWidth="1"/>
    <col min="6657" max="6657" width="10.625" style="34" customWidth="1"/>
    <col min="6658" max="6658" width="10.875" style="34" customWidth="1"/>
    <col min="6659" max="6659" width="39.25" style="34" customWidth="1"/>
    <col min="6660" max="6660" width="20.75" style="34" customWidth="1"/>
    <col min="6661" max="6661" width="10.375" style="34" customWidth="1"/>
    <col min="6662" max="6662" width="77.75" style="34" customWidth="1"/>
    <col min="6663" max="6663" width="58.625" style="34" customWidth="1"/>
    <col min="6664" max="6664" width="11.25" style="34" customWidth="1"/>
    <col min="6665" max="6665" width="9.25" style="34" customWidth="1"/>
    <col min="6666" max="6666" width="11.25" style="34" customWidth="1"/>
    <col min="6667" max="6667" width="13.25" style="34" customWidth="1"/>
    <col min="6668" max="6668" width="43.25" style="34" customWidth="1"/>
    <col min="6669" max="6669" width="22.5" style="34" customWidth="1"/>
    <col min="6670" max="6670" width="10.125" style="34" customWidth="1"/>
    <col min="6671" max="6671" width="7.375" style="34" bestFit="1" customWidth="1"/>
    <col min="6672" max="6911" width="9" style="34"/>
    <col min="6912" max="6912" width="10.75" style="34" customWidth="1"/>
    <col min="6913" max="6913" width="10.625" style="34" customWidth="1"/>
    <col min="6914" max="6914" width="10.875" style="34" customWidth="1"/>
    <col min="6915" max="6915" width="39.25" style="34" customWidth="1"/>
    <col min="6916" max="6916" width="20.75" style="34" customWidth="1"/>
    <col min="6917" max="6917" width="10.375" style="34" customWidth="1"/>
    <col min="6918" max="6918" width="77.75" style="34" customWidth="1"/>
    <col min="6919" max="6919" width="58.625" style="34" customWidth="1"/>
    <col min="6920" max="6920" width="11.25" style="34" customWidth="1"/>
    <col min="6921" max="6921" width="9.25" style="34" customWidth="1"/>
    <col min="6922" max="6922" width="11.25" style="34" customWidth="1"/>
    <col min="6923" max="6923" width="13.25" style="34" customWidth="1"/>
    <col min="6924" max="6924" width="43.25" style="34" customWidth="1"/>
    <col min="6925" max="6925" width="22.5" style="34" customWidth="1"/>
    <col min="6926" max="6926" width="10.125" style="34" customWidth="1"/>
    <col min="6927" max="6927" width="7.375" style="34" bestFit="1" customWidth="1"/>
    <col min="6928" max="7167" width="9" style="34"/>
    <col min="7168" max="7168" width="10.75" style="34" customWidth="1"/>
    <col min="7169" max="7169" width="10.625" style="34" customWidth="1"/>
    <col min="7170" max="7170" width="10.875" style="34" customWidth="1"/>
    <col min="7171" max="7171" width="39.25" style="34" customWidth="1"/>
    <col min="7172" max="7172" width="20.75" style="34" customWidth="1"/>
    <col min="7173" max="7173" width="10.375" style="34" customWidth="1"/>
    <col min="7174" max="7174" width="77.75" style="34" customWidth="1"/>
    <col min="7175" max="7175" width="58.625" style="34" customWidth="1"/>
    <col min="7176" max="7176" width="11.25" style="34" customWidth="1"/>
    <col min="7177" max="7177" width="9.25" style="34" customWidth="1"/>
    <col min="7178" max="7178" width="11.25" style="34" customWidth="1"/>
    <col min="7179" max="7179" width="13.25" style="34" customWidth="1"/>
    <col min="7180" max="7180" width="43.25" style="34" customWidth="1"/>
    <col min="7181" max="7181" width="22.5" style="34" customWidth="1"/>
    <col min="7182" max="7182" width="10.125" style="34" customWidth="1"/>
    <col min="7183" max="7183" width="7.375" style="34" bestFit="1" customWidth="1"/>
    <col min="7184" max="7423" width="9" style="34"/>
    <col min="7424" max="7424" width="10.75" style="34" customWidth="1"/>
    <col min="7425" max="7425" width="10.625" style="34" customWidth="1"/>
    <col min="7426" max="7426" width="10.875" style="34" customWidth="1"/>
    <col min="7427" max="7427" width="39.25" style="34" customWidth="1"/>
    <col min="7428" max="7428" width="20.75" style="34" customWidth="1"/>
    <col min="7429" max="7429" width="10.375" style="34" customWidth="1"/>
    <col min="7430" max="7430" width="77.75" style="34" customWidth="1"/>
    <col min="7431" max="7431" width="58.625" style="34" customWidth="1"/>
    <col min="7432" max="7432" width="11.25" style="34" customWidth="1"/>
    <col min="7433" max="7433" width="9.25" style="34" customWidth="1"/>
    <col min="7434" max="7434" width="11.25" style="34" customWidth="1"/>
    <col min="7435" max="7435" width="13.25" style="34" customWidth="1"/>
    <col min="7436" max="7436" width="43.25" style="34" customWidth="1"/>
    <col min="7437" max="7437" width="22.5" style="34" customWidth="1"/>
    <col min="7438" max="7438" width="10.125" style="34" customWidth="1"/>
    <col min="7439" max="7439" width="7.375" style="34" bestFit="1" customWidth="1"/>
    <col min="7440" max="7679" width="9" style="34"/>
    <col min="7680" max="7680" width="10.75" style="34" customWidth="1"/>
    <col min="7681" max="7681" width="10.625" style="34" customWidth="1"/>
    <col min="7682" max="7682" width="10.875" style="34" customWidth="1"/>
    <col min="7683" max="7683" width="39.25" style="34" customWidth="1"/>
    <col min="7684" max="7684" width="20.75" style="34" customWidth="1"/>
    <col min="7685" max="7685" width="10.375" style="34" customWidth="1"/>
    <col min="7686" max="7686" width="77.75" style="34" customWidth="1"/>
    <col min="7687" max="7687" width="58.625" style="34" customWidth="1"/>
    <col min="7688" max="7688" width="11.25" style="34" customWidth="1"/>
    <col min="7689" max="7689" width="9.25" style="34" customWidth="1"/>
    <col min="7690" max="7690" width="11.25" style="34" customWidth="1"/>
    <col min="7691" max="7691" width="13.25" style="34" customWidth="1"/>
    <col min="7692" max="7692" width="43.25" style="34" customWidth="1"/>
    <col min="7693" max="7693" width="22.5" style="34" customWidth="1"/>
    <col min="7694" max="7694" width="10.125" style="34" customWidth="1"/>
    <col min="7695" max="7695" width="7.375" style="34" bestFit="1" customWidth="1"/>
    <col min="7696" max="7935" width="9" style="34"/>
    <col min="7936" max="7936" width="10.75" style="34" customWidth="1"/>
    <col min="7937" max="7937" width="10.625" style="34" customWidth="1"/>
    <col min="7938" max="7938" width="10.875" style="34" customWidth="1"/>
    <col min="7939" max="7939" width="39.25" style="34" customWidth="1"/>
    <col min="7940" max="7940" width="20.75" style="34" customWidth="1"/>
    <col min="7941" max="7941" width="10.375" style="34" customWidth="1"/>
    <col min="7942" max="7942" width="77.75" style="34" customWidth="1"/>
    <col min="7943" max="7943" width="58.625" style="34" customWidth="1"/>
    <col min="7944" max="7944" width="11.25" style="34" customWidth="1"/>
    <col min="7945" max="7945" width="9.25" style="34" customWidth="1"/>
    <col min="7946" max="7946" width="11.25" style="34" customWidth="1"/>
    <col min="7947" max="7947" width="13.25" style="34" customWidth="1"/>
    <col min="7948" max="7948" width="43.25" style="34" customWidth="1"/>
    <col min="7949" max="7949" width="22.5" style="34" customWidth="1"/>
    <col min="7950" max="7950" width="10.125" style="34" customWidth="1"/>
    <col min="7951" max="7951" width="7.375" style="34" bestFit="1" customWidth="1"/>
    <col min="7952" max="8191" width="9" style="34"/>
    <col min="8192" max="8192" width="10.75" style="34" customWidth="1"/>
    <col min="8193" max="8193" width="10.625" style="34" customWidth="1"/>
    <col min="8194" max="8194" width="10.875" style="34" customWidth="1"/>
    <col min="8195" max="8195" width="39.25" style="34" customWidth="1"/>
    <col min="8196" max="8196" width="20.75" style="34" customWidth="1"/>
    <col min="8197" max="8197" width="10.375" style="34" customWidth="1"/>
    <col min="8198" max="8198" width="77.75" style="34" customWidth="1"/>
    <col min="8199" max="8199" width="58.625" style="34" customWidth="1"/>
    <col min="8200" max="8200" width="11.25" style="34" customWidth="1"/>
    <col min="8201" max="8201" width="9.25" style="34" customWidth="1"/>
    <col min="8202" max="8202" width="11.25" style="34" customWidth="1"/>
    <col min="8203" max="8203" width="13.25" style="34" customWidth="1"/>
    <col min="8204" max="8204" width="43.25" style="34" customWidth="1"/>
    <col min="8205" max="8205" width="22.5" style="34" customWidth="1"/>
    <col min="8206" max="8206" width="10.125" style="34" customWidth="1"/>
    <col min="8207" max="8207" width="7.375" style="34" bestFit="1" customWidth="1"/>
    <col min="8208" max="8447" width="9" style="34"/>
    <col min="8448" max="8448" width="10.75" style="34" customWidth="1"/>
    <col min="8449" max="8449" width="10.625" style="34" customWidth="1"/>
    <col min="8450" max="8450" width="10.875" style="34" customWidth="1"/>
    <col min="8451" max="8451" width="39.25" style="34" customWidth="1"/>
    <col min="8452" max="8452" width="20.75" style="34" customWidth="1"/>
    <col min="8453" max="8453" width="10.375" style="34" customWidth="1"/>
    <col min="8454" max="8454" width="77.75" style="34" customWidth="1"/>
    <col min="8455" max="8455" width="58.625" style="34" customWidth="1"/>
    <col min="8456" max="8456" width="11.25" style="34" customWidth="1"/>
    <col min="8457" max="8457" width="9.25" style="34" customWidth="1"/>
    <col min="8458" max="8458" width="11.25" style="34" customWidth="1"/>
    <col min="8459" max="8459" width="13.25" style="34" customWidth="1"/>
    <col min="8460" max="8460" width="43.25" style="34" customWidth="1"/>
    <col min="8461" max="8461" width="22.5" style="34" customWidth="1"/>
    <col min="8462" max="8462" width="10.125" style="34" customWidth="1"/>
    <col min="8463" max="8463" width="7.375" style="34" bestFit="1" customWidth="1"/>
    <col min="8464" max="8703" width="9" style="34"/>
    <col min="8704" max="8704" width="10.75" style="34" customWidth="1"/>
    <col min="8705" max="8705" width="10.625" style="34" customWidth="1"/>
    <col min="8706" max="8706" width="10.875" style="34" customWidth="1"/>
    <col min="8707" max="8707" width="39.25" style="34" customWidth="1"/>
    <col min="8708" max="8708" width="20.75" style="34" customWidth="1"/>
    <col min="8709" max="8709" width="10.375" style="34" customWidth="1"/>
    <col min="8710" max="8710" width="77.75" style="34" customWidth="1"/>
    <col min="8711" max="8711" width="58.625" style="34" customWidth="1"/>
    <col min="8712" max="8712" width="11.25" style="34" customWidth="1"/>
    <col min="8713" max="8713" width="9.25" style="34" customWidth="1"/>
    <col min="8714" max="8714" width="11.25" style="34" customWidth="1"/>
    <col min="8715" max="8715" width="13.25" style="34" customWidth="1"/>
    <col min="8716" max="8716" width="43.25" style="34" customWidth="1"/>
    <col min="8717" max="8717" width="22.5" style="34" customWidth="1"/>
    <col min="8718" max="8718" width="10.125" style="34" customWidth="1"/>
    <col min="8719" max="8719" width="7.375" style="34" bestFit="1" customWidth="1"/>
    <col min="8720" max="8959" width="9" style="34"/>
    <col min="8960" max="8960" width="10.75" style="34" customWidth="1"/>
    <col min="8961" max="8961" width="10.625" style="34" customWidth="1"/>
    <col min="8962" max="8962" width="10.875" style="34" customWidth="1"/>
    <col min="8963" max="8963" width="39.25" style="34" customWidth="1"/>
    <col min="8964" max="8964" width="20.75" style="34" customWidth="1"/>
    <col min="8965" max="8965" width="10.375" style="34" customWidth="1"/>
    <col min="8966" max="8966" width="77.75" style="34" customWidth="1"/>
    <col min="8967" max="8967" width="58.625" style="34" customWidth="1"/>
    <col min="8968" max="8968" width="11.25" style="34" customWidth="1"/>
    <col min="8969" max="8969" width="9.25" style="34" customWidth="1"/>
    <col min="8970" max="8970" width="11.25" style="34" customWidth="1"/>
    <col min="8971" max="8971" width="13.25" style="34" customWidth="1"/>
    <col min="8972" max="8972" width="43.25" style="34" customWidth="1"/>
    <col min="8973" max="8973" width="22.5" style="34" customWidth="1"/>
    <col min="8974" max="8974" width="10.125" style="34" customWidth="1"/>
    <col min="8975" max="8975" width="7.375" style="34" bestFit="1" customWidth="1"/>
    <col min="8976" max="9215" width="9" style="34"/>
    <col min="9216" max="9216" width="10.75" style="34" customWidth="1"/>
    <col min="9217" max="9217" width="10.625" style="34" customWidth="1"/>
    <col min="9218" max="9218" width="10.875" style="34" customWidth="1"/>
    <col min="9219" max="9219" width="39.25" style="34" customWidth="1"/>
    <col min="9220" max="9220" width="20.75" style="34" customWidth="1"/>
    <col min="9221" max="9221" width="10.375" style="34" customWidth="1"/>
    <col min="9222" max="9222" width="77.75" style="34" customWidth="1"/>
    <col min="9223" max="9223" width="58.625" style="34" customWidth="1"/>
    <col min="9224" max="9224" width="11.25" style="34" customWidth="1"/>
    <col min="9225" max="9225" width="9.25" style="34" customWidth="1"/>
    <col min="9226" max="9226" width="11.25" style="34" customWidth="1"/>
    <col min="9227" max="9227" width="13.25" style="34" customWidth="1"/>
    <col min="9228" max="9228" width="43.25" style="34" customWidth="1"/>
    <col min="9229" max="9229" width="22.5" style="34" customWidth="1"/>
    <col min="9230" max="9230" width="10.125" style="34" customWidth="1"/>
    <col min="9231" max="9231" width="7.375" style="34" bestFit="1" customWidth="1"/>
    <col min="9232" max="9471" width="9" style="34"/>
    <col min="9472" max="9472" width="10.75" style="34" customWidth="1"/>
    <col min="9473" max="9473" width="10.625" style="34" customWidth="1"/>
    <col min="9474" max="9474" width="10.875" style="34" customWidth="1"/>
    <col min="9475" max="9475" width="39.25" style="34" customWidth="1"/>
    <col min="9476" max="9476" width="20.75" style="34" customWidth="1"/>
    <col min="9477" max="9477" width="10.375" style="34" customWidth="1"/>
    <col min="9478" max="9478" width="77.75" style="34" customWidth="1"/>
    <col min="9479" max="9479" width="58.625" style="34" customWidth="1"/>
    <col min="9480" max="9480" width="11.25" style="34" customWidth="1"/>
    <col min="9481" max="9481" width="9.25" style="34" customWidth="1"/>
    <col min="9482" max="9482" width="11.25" style="34" customWidth="1"/>
    <col min="9483" max="9483" width="13.25" style="34" customWidth="1"/>
    <col min="9484" max="9484" width="43.25" style="34" customWidth="1"/>
    <col min="9485" max="9485" width="22.5" style="34" customWidth="1"/>
    <col min="9486" max="9486" width="10.125" style="34" customWidth="1"/>
    <col min="9487" max="9487" width="7.375" style="34" bestFit="1" customWidth="1"/>
    <col min="9488" max="9727" width="9" style="34"/>
    <col min="9728" max="9728" width="10.75" style="34" customWidth="1"/>
    <col min="9729" max="9729" width="10.625" style="34" customWidth="1"/>
    <col min="9730" max="9730" width="10.875" style="34" customWidth="1"/>
    <col min="9731" max="9731" width="39.25" style="34" customWidth="1"/>
    <col min="9732" max="9732" width="20.75" style="34" customWidth="1"/>
    <col min="9733" max="9733" width="10.375" style="34" customWidth="1"/>
    <col min="9734" max="9734" width="77.75" style="34" customWidth="1"/>
    <col min="9735" max="9735" width="58.625" style="34" customWidth="1"/>
    <col min="9736" max="9736" width="11.25" style="34" customWidth="1"/>
    <col min="9737" max="9737" width="9.25" style="34" customWidth="1"/>
    <col min="9738" max="9738" width="11.25" style="34" customWidth="1"/>
    <col min="9739" max="9739" width="13.25" style="34" customWidth="1"/>
    <col min="9740" max="9740" width="43.25" style="34" customWidth="1"/>
    <col min="9741" max="9741" width="22.5" style="34" customWidth="1"/>
    <col min="9742" max="9742" width="10.125" style="34" customWidth="1"/>
    <col min="9743" max="9743" width="7.375" style="34" bestFit="1" customWidth="1"/>
    <col min="9744" max="9983" width="9" style="34"/>
    <col min="9984" max="9984" width="10.75" style="34" customWidth="1"/>
    <col min="9985" max="9985" width="10.625" style="34" customWidth="1"/>
    <col min="9986" max="9986" width="10.875" style="34" customWidth="1"/>
    <col min="9987" max="9987" width="39.25" style="34" customWidth="1"/>
    <col min="9988" max="9988" width="20.75" style="34" customWidth="1"/>
    <col min="9989" max="9989" width="10.375" style="34" customWidth="1"/>
    <col min="9990" max="9990" width="77.75" style="34" customWidth="1"/>
    <col min="9991" max="9991" width="58.625" style="34" customWidth="1"/>
    <col min="9992" max="9992" width="11.25" style="34" customWidth="1"/>
    <col min="9993" max="9993" width="9.25" style="34" customWidth="1"/>
    <col min="9994" max="9994" width="11.25" style="34" customWidth="1"/>
    <col min="9995" max="9995" width="13.25" style="34" customWidth="1"/>
    <col min="9996" max="9996" width="43.25" style="34" customWidth="1"/>
    <col min="9997" max="9997" width="22.5" style="34" customWidth="1"/>
    <col min="9998" max="9998" width="10.125" style="34" customWidth="1"/>
    <col min="9999" max="9999" width="7.375" style="34" bestFit="1" customWidth="1"/>
    <col min="10000" max="10239" width="9" style="34"/>
    <col min="10240" max="10240" width="10.75" style="34" customWidth="1"/>
    <col min="10241" max="10241" width="10.625" style="34" customWidth="1"/>
    <col min="10242" max="10242" width="10.875" style="34" customWidth="1"/>
    <col min="10243" max="10243" width="39.25" style="34" customWidth="1"/>
    <col min="10244" max="10244" width="20.75" style="34" customWidth="1"/>
    <col min="10245" max="10245" width="10.375" style="34" customWidth="1"/>
    <col min="10246" max="10246" width="77.75" style="34" customWidth="1"/>
    <col min="10247" max="10247" width="58.625" style="34" customWidth="1"/>
    <col min="10248" max="10248" width="11.25" style="34" customWidth="1"/>
    <col min="10249" max="10249" width="9.25" style="34" customWidth="1"/>
    <col min="10250" max="10250" width="11.25" style="34" customWidth="1"/>
    <col min="10251" max="10251" width="13.25" style="34" customWidth="1"/>
    <col min="10252" max="10252" width="43.25" style="34" customWidth="1"/>
    <col min="10253" max="10253" width="22.5" style="34" customWidth="1"/>
    <col min="10254" max="10254" width="10.125" style="34" customWidth="1"/>
    <col min="10255" max="10255" width="7.375" style="34" bestFit="1" customWidth="1"/>
    <col min="10256" max="10495" width="9" style="34"/>
    <col min="10496" max="10496" width="10.75" style="34" customWidth="1"/>
    <col min="10497" max="10497" width="10.625" style="34" customWidth="1"/>
    <col min="10498" max="10498" width="10.875" style="34" customWidth="1"/>
    <col min="10499" max="10499" width="39.25" style="34" customWidth="1"/>
    <col min="10500" max="10500" width="20.75" style="34" customWidth="1"/>
    <col min="10501" max="10501" width="10.375" style="34" customWidth="1"/>
    <col min="10502" max="10502" width="77.75" style="34" customWidth="1"/>
    <col min="10503" max="10503" width="58.625" style="34" customWidth="1"/>
    <col min="10504" max="10504" width="11.25" style="34" customWidth="1"/>
    <col min="10505" max="10505" width="9.25" style="34" customWidth="1"/>
    <col min="10506" max="10506" width="11.25" style="34" customWidth="1"/>
    <col min="10507" max="10507" width="13.25" style="34" customWidth="1"/>
    <col min="10508" max="10508" width="43.25" style="34" customWidth="1"/>
    <col min="10509" max="10509" width="22.5" style="34" customWidth="1"/>
    <col min="10510" max="10510" width="10.125" style="34" customWidth="1"/>
    <col min="10511" max="10511" width="7.375" style="34" bestFit="1" customWidth="1"/>
    <col min="10512" max="10751" width="9" style="34"/>
    <col min="10752" max="10752" width="10.75" style="34" customWidth="1"/>
    <col min="10753" max="10753" width="10.625" style="34" customWidth="1"/>
    <col min="10754" max="10754" width="10.875" style="34" customWidth="1"/>
    <col min="10755" max="10755" width="39.25" style="34" customWidth="1"/>
    <col min="10756" max="10756" width="20.75" style="34" customWidth="1"/>
    <col min="10757" max="10757" width="10.375" style="34" customWidth="1"/>
    <col min="10758" max="10758" width="77.75" style="34" customWidth="1"/>
    <col min="10759" max="10759" width="58.625" style="34" customWidth="1"/>
    <col min="10760" max="10760" width="11.25" style="34" customWidth="1"/>
    <col min="10761" max="10761" width="9.25" style="34" customWidth="1"/>
    <col min="10762" max="10762" width="11.25" style="34" customWidth="1"/>
    <col min="10763" max="10763" width="13.25" style="34" customWidth="1"/>
    <col min="10764" max="10764" width="43.25" style="34" customWidth="1"/>
    <col min="10765" max="10765" width="22.5" style="34" customWidth="1"/>
    <col min="10766" max="10766" width="10.125" style="34" customWidth="1"/>
    <col min="10767" max="10767" width="7.375" style="34" bestFit="1" customWidth="1"/>
    <col min="10768" max="11007" width="9" style="34"/>
    <col min="11008" max="11008" width="10.75" style="34" customWidth="1"/>
    <col min="11009" max="11009" width="10.625" style="34" customWidth="1"/>
    <col min="11010" max="11010" width="10.875" style="34" customWidth="1"/>
    <col min="11011" max="11011" width="39.25" style="34" customWidth="1"/>
    <col min="11012" max="11012" width="20.75" style="34" customWidth="1"/>
    <col min="11013" max="11013" width="10.375" style="34" customWidth="1"/>
    <col min="11014" max="11014" width="77.75" style="34" customWidth="1"/>
    <col min="11015" max="11015" width="58.625" style="34" customWidth="1"/>
    <col min="11016" max="11016" width="11.25" style="34" customWidth="1"/>
    <col min="11017" max="11017" width="9.25" style="34" customWidth="1"/>
    <col min="11018" max="11018" width="11.25" style="34" customWidth="1"/>
    <col min="11019" max="11019" width="13.25" style="34" customWidth="1"/>
    <col min="11020" max="11020" width="43.25" style="34" customWidth="1"/>
    <col min="11021" max="11021" width="22.5" style="34" customWidth="1"/>
    <col min="11022" max="11022" width="10.125" style="34" customWidth="1"/>
    <col min="11023" max="11023" width="7.375" style="34" bestFit="1" customWidth="1"/>
    <col min="11024" max="11263" width="9" style="34"/>
    <col min="11264" max="11264" width="10.75" style="34" customWidth="1"/>
    <col min="11265" max="11265" width="10.625" style="34" customWidth="1"/>
    <col min="11266" max="11266" width="10.875" style="34" customWidth="1"/>
    <col min="11267" max="11267" width="39.25" style="34" customWidth="1"/>
    <col min="11268" max="11268" width="20.75" style="34" customWidth="1"/>
    <col min="11269" max="11269" width="10.375" style="34" customWidth="1"/>
    <col min="11270" max="11270" width="77.75" style="34" customWidth="1"/>
    <col min="11271" max="11271" width="58.625" style="34" customWidth="1"/>
    <col min="11272" max="11272" width="11.25" style="34" customWidth="1"/>
    <col min="11273" max="11273" width="9.25" style="34" customWidth="1"/>
    <col min="11274" max="11274" width="11.25" style="34" customWidth="1"/>
    <col min="11275" max="11275" width="13.25" style="34" customWidth="1"/>
    <col min="11276" max="11276" width="43.25" style="34" customWidth="1"/>
    <col min="11277" max="11277" width="22.5" style="34" customWidth="1"/>
    <col min="11278" max="11278" width="10.125" style="34" customWidth="1"/>
    <col min="11279" max="11279" width="7.375" style="34" bestFit="1" customWidth="1"/>
    <col min="11280" max="11519" width="9" style="34"/>
    <col min="11520" max="11520" width="10.75" style="34" customWidth="1"/>
    <col min="11521" max="11521" width="10.625" style="34" customWidth="1"/>
    <col min="11522" max="11522" width="10.875" style="34" customWidth="1"/>
    <col min="11523" max="11523" width="39.25" style="34" customWidth="1"/>
    <col min="11524" max="11524" width="20.75" style="34" customWidth="1"/>
    <col min="11525" max="11525" width="10.375" style="34" customWidth="1"/>
    <col min="11526" max="11526" width="77.75" style="34" customWidth="1"/>
    <col min="11527" max="11527" width="58.625" style="34" customWidth="1"/>
    <col min="11528" max="11528" width="11.25" style="34" customWidth="1"/>
    <col min="11529" max="11529" width="9.25" style="34" customWidth="1"/>
    <col min="11530" max="11530" width="11.25" style="34" customWidth="1"/>
    <col min="11531" max="11531" width="13.25" style="34" customWidth="1"/>
    <col min="11532" max="11532" width="43.25" style="34" customWidth="1"/>
    <col min="11533" max="11533" width="22.5" style="34" customWidth="1"/>
    <col min="11534" max="11534" width="10.125" style="34" customWidth="1"/>
    <col min="11535" max="11535" width="7.375" style="34" bestFit="1" customWidth="1"/>
    <col min="11536" max="11775" width="9" style="34"/>
    <col min="11776" max="11776" width="10.75" style="34" customWidth="1"/>
    <col min="11777" max="11777" width="10.625" style="34" customWidth="1"/>
    <col min="11778" max="11778" width="10.875" style="34" customWidth="1"/>
    <col min="11779" max="11779" width="39.25" style="34" customWidth="1"/>
    <col min="11780" max="11780" width="20.75" style="34" customWidth="1"/>
    <col min="11781" max="11781" width="10.375" style="34" customWidth="1"/>
    <col min="11782" max="11782" width="77.75" style="34" customWidth="1"/>
    <col min="11783" max="11783" width="58.625" style="34" customWidth="1"/>
    <col min="11784" max="11784" width="11.25" style="34" customWidth="1"/>
    <col min="11785" max="11785" width="9.25" style="34" customWidth="1"/>
    <col min="11786" max="11786" width="11.25" style="34" customWidth="1"/>
    <col min="11787" max="11787" width="13.25" style="34" customWidth="1"/>
    <col min="11788" max="11788" width="43.25" style="34" customWidth="1"/>
    <col min="11789" max="11789" width="22.5" style="34" customWidth="1"/>
    <col min="11790" max="11790" width="10.125" style="34" customWidth="1"/>
    <col min="11791" max="11791" width="7.375" style="34" bestFit="1" customWidth="1"/>
    <col min="11792" max="12031" width="9" style="34"/>
    <col min="12032" max="12032" width="10.75" style="34" customWidth="1"/>
    <col min="12033" max="12033" width="10.625" style="34" customWidth="1"/>
    <col min="12034" max="12034" width="10.875" style="34" customWidth="1"/>
    <col min="12035" max="12035" width="39.25" style="34" customWidth="1"/>
    <col min="12036" max="12036" width="20.75" style="34" customWidth="1"/>
    <col min="12037" max="12037" width="10.375" style="34" customWidth="1"/>
    <col min="12038" max="12038" width="77.75" style="34" customWidth="1"/>
    <col min="12039" max="12039" width="58.625" style="34" customWidth="1"/>
    <col min="12040" max="12040" width="11.25" style="34" customWidth="1"/>
    <col min="12041" max="12041" width="9.25" style="34" customWidth="1"/>
    <col min="12042" max="12042" width="11.25" style="34" customWidth="1"/>
    <col min="12043" max="12043" width="13.25" style="34" customWidth="1"/>
    <col min="12044" max="12044" width="43.25" style="34" customWidth="1"/>
    <col min="12045" max="12045" width="22.5" style="34" customWidth="1"/>
    <col min="12046" max="12046" width="10.125" style="34" customWidth="1"/>
    <col min="12047" max="12047" width="7.375" style="34" bestFit="1" customWidth="1"/>
    <col min="12048" max="12287" width="9" style="34"/>
    <col min="12288" max="12288" width="10.75" style="34" customWidth="1"/>
    <col min="12289" max="12289" width="10.625" style="34" customWidth="1"/>
    <col min="12290" max="12290" width="10.875" style="34" customWidth="1"/>
    <col min="12291" max="12291" width="39.25" style="34" customWidth="1"/>
    <col min="12292" max="12292" width="20.75" style="34" customWidth="1"/>
    <col min="12293" max="12293" width="10.375" style="34" customWidth="1"/>
    <col min="12294" max="12294" width="77.75" style="34" customWidth="1"/>
    <col min="12295" max="12295" width="58.625" style="34" customWidth="1"/>
    <col min="12296" max="12296" width="11.25" style="34" customWidth="1"/>
    <col min="12297" max="12297" width="9.25" style="34" customWidth="1"/>
    <col min="12298" max="12298" width="11.25" style="34" customWidth="1"/>
    <col min="12299" max="12299" width="13.25" style="34" customWidth="1"/>
    <col min="12300" max="12300" width="43.25" style="34" customWidth="1"/>
    <col min="12301" max="12301" width="22.5" style="34" customWidth="1"/>
    <col min="12302" max="12302" width="10.125" style="34" customWidth="1"/>
    <col min="12303" max="12303" width="7.375" style="34" bestFit="1" customWidth="1"/>
    <col min="12304" max="12543" width="9" style="34"/>
    <col min="12544" max="12544" width="10.75" style="34" customWidth="1"/>
    <col min="12545" max="12545" width="10.625" style="34" customWidth="1"/>
    <col min="12546" max="12546" width="10.875" style="34" customWidth="1"/>
    <col min="12547" max="12547" width="39.25" style="34" customWidth="1"/>
    <col min="12548" max="12548" width="20.75" style="34" customWidth="1"/>
    <col min="12549" max="12549" width="10.375" style="34" customWidth="1"/>
    <col min="12550" max="12550" width="77.75" style="34" customWidth="1"/>
    <col min="12551" max="12551" width="58.625" style="34" customWidth="1"/>
    <col min="12552" max="12552" width="11.25" style="34" customWidth="1"/>
    <col min="12553" max="12553" width="9.25" style="34" customWidth="1"/>
    <col min="12554" max="12554" width="11.25" style="34" customWidth="1"/>
    <col min="12555" max="12555" width="13.25" style="34" customWidth="1"/>
    <col min="12556" max="12556" width="43.25" style="34" customWidth="1"/>
    <col min="12557" max="12557" width="22.5" style="34" customWidth="1"/>
    <col min="12558" max="12558" width="10.125" style="34" customWidth="1"/>
    <col min="12559" max="12559" width="7.375" style="34" bestFit="1" customWidth="1"/>
    <col min="12560" max="12799" width="9" style="34"/>
    <col min="12800" max="12800" width="10.75" style="34" customWidth="1"/>
    <col min="12801" max="12801" width="10.625" style="34" customWidth="1"/>
    <col min="12802" max="12802" width="10.875" style="34" customWidth="1"/>
    <col min="12803" max="12803" width="39.25" style="34" customWidth="1"/>
    <col min="12804" max="12804" width="20.75" style="34" customWidth="1"/>
    <col min="12805" max="12805" width="10.375" style="34" customWidth="1"/>
    <col min="12806" max="12806" width="77.75" style="34" customWidth="1"/>
    <col min="12807" max="12807" width="58.625" style="34" customWidth="1"/>
    <col min="12808" max="12808" width="11.25" style="34" customWidth="1"/>
    <col min="12809" max="12809" width="9.25" style="34" customWidth="1"/>
    <col min="12810" max="12810" width="11.25" style="34" customWidth="1"/>
    <col min="12811" max="12811" width="13.25" style="34" customWidth="1"/>
    <col min="12812" max="12812" width="43.25" style="34" customWidth="1"/>
    <col min="12813" max="12813" width="22.5" style="34" customWidth="1"/>
    <col min="12814" max="12814" width="10.125" style="34" customWidth="1"/>
    <col min="12815" max="12815" width="7.375" style="34" bestFit="1" customWidth="1"/>
    <col min="12816" max="13055" width="9" style="34"/>
    <col min="13056" max="13056" width="10.75" style="34" customWidth="1"/>
    <col min="13057" max="13057" width="10.625" style="34" customWidth="1"/>
    <col min="13058" max="13058" width="10.875" style="34" customWidth="1"/>
    <col min="13059" max="13059" width="39.25" style="34" customWidth="1"/>
    <col min="13060" max="13060" width="20.75" style="34" customWidth="1"/>
    <col min="13061" max="13061" width="10.375" style="34" customWidth="1"/>
    <col min="13062" max="13062" width="77.75" style="34" customWidth="1"/>
    <col min="13063" max="13063" width="58.625" style="34" customWidth="1"/>
    <col min="13064" max="13064" width="11.25" style="34" customWidth="1"/>
    <col min="13065" max="13065" width="9.25" style="34" customWidth="1"/>
    <col min="13066" max="13066" width="11.25" style="34" customWidth="1"/>
    <col min="13067" max="13067" width="13.25" style="34" customWidth="1"/>
    <col min="13068" max="13068" width="43.25" style="34" customWidth="1"/>
    <col min="13069" max="13069" width="22.5" style="34" customWidth="1"/>
    <col min="13070" max="13070" width="10.125" style="34" customWidth="1"/>
    <col min="13071" max="13071" width="7.375" style="34" bestFit="1" customWidth="1"/>
    <col min="13072" max="13311" width="9" style="34"/>
    <col min="13312" max="13312" width="10.75" style="34" customWidth="1"/>
    <col min="13313" max="13313" width="10.625" style="34" customWidth="1"/>
    <col min="13314" max="13314" width="10.875" style="34" customWidth="1"/>
    <col min="13315" max="13315" width="39.25" style="34" customWidth="1"/>
    <col min="13316" max="13316" width="20.75" style="34" customWidth="1"/>
    <col min="13317" max="13317" width="10.375" style="34" customWidth="1"/>
    <col min="13318" max="13318" width="77.75" style="34" customWidth="1"/>
    <col min="13319" max="13319" width="58.625" style="34" customWidth="1"/>
    <col min="13320" max="13320" width="11.25" style="34" customWidth="1"/>
    <col min="13321" max="13321" width="9.25" style="34" customWidth="1"/>
    <col min="13322" max="13322" width="11.25" style="34" customWidth="1"/>
    <col min="13323" max="13323" width="13.25" style="34" customWidth="1"/>
    <col min="13324" max="13324" width="43.25" style="34" customWidth="1"/>
    <col min="13325" max="13325" width="22.5" style="34" customWidth="1"/>
    <col min="13326" max="13326" width="10.125" style="34" customWidth="1"/>
    <col min="13327" max="13327" width="7.375" style="34" bestFit="1" customWidth="1"/>
    <col min="13328" max="13567" width="9" style="34"/>
    <col min="13568" max="13568" width="10.75" style="34" customWidth="1"/>
    <col min="13569" max="13569" width="10.625" style="34" customWidth="1"/>
    <col min="13570" max="13570" width="10.875" style="34" customWidth="1"/>
    <col min="13571" max="13571" width="39.25" style="34" customWidth="1"/>
    <col min="13572" max="13572" width="20.75" style="34" customWidth="1"/>
    <col min="13573" max="13573" width="10.375" style="34" customWidth="1"/>
    <col min="13574" max="13574" width="77.75" style="34" customWidth="1"/>
    <col min="13575" max="13575" width="58.625" style="34" customWidth="1"/>
    <col min="13576" max="13576" width="11.25" style="34" customWidth="1"/>
    <col min="13577" max="13577" width="9.25" style="34" customWidth="1"/>
    <col min="13578" max="13578" width="11.25" style="34" customWidth="1"/>
    <col min="13579" max="13579" width="13.25" style="34" customWidth="1"/>
    <col min="13580" max="13580" width="43.25" style="34" customWidth="1"/>
    <col min="13581" max="13581" width="22.5" style="34" customWidth="1"/>
    <col min="13582" max="13582" width="10.125" style="34" customWidth="1"/>
    <col min="13583" max="13583" width="7.375" style="34" bestFit="1" customWidth="1"/>
    <col min="13584" max="13823" width="9" style="34"/>
    <col min="13824" max="13824" width="10.75" style="34" customWidth="1"/>
    <col min="13825" max="13825" width="10.625" style="34" customWidth="1"/>
    <col min="13826" max="13826" width="10.875" style="34" customWidth="1"/>
    <col min="13827" max="13827" width="39.25" style="34" customWidth="1"/>
    <col min="13828" max="13828" width="20.75" style="34" customWidth="1"/>
    <col min="13829" max="13829" width="10.375" style="34" customWidth="1"/>
    <col min="13830" max="13830" width="77.75" style="34" customWidth="1"/>
    <col min="13831" max="13831" width="58.625" style="34" customWidth="1"/>
    <col min="13832" max="13832" width="11.25" style="34" customWidth="1"/>
    <col min="13833" max="13833" width="9.25" style="34" customWidth="1"/>
    <col min="13834" max="13834" width="11.25" style="34" customWidth="1"/>
    <col min="13835" max="13835" width="13.25" style="34" customWidth="1"/>
    <col min="13836" max="13836" width="43.25" style="34" customWidth="1"/>
    <col min="13837" max="13837" width="22.5" style="34" customWidth="1"/>
    <col min="13838" max="13838" width="10.125" style="34" customWidth="1"/>
    <col min="13839" max="13839" width="7.375" style="34" bestFit="1" customWidth="1"/>
    <col min="13840" max="14079" width="9" style="34"/>
    <col min="14080" max="14080" width="10.75" style="34" customWidth="1"/>
    <col min="14081" max="14081" width="10.625" style="34" customWidth="1"/>
    <col min="14082" max="14082" width="10.875" style="34" customWidth="1"/>
    <col min="14083" max="14083" width="39.25" style="34" customWidth="1"/>
    <col min="14084" max="14084" width="20.75" style="34" customWidth="1"/>
    <col min="14085" max="14085" width="10.375" style="34" customWidth="1"/>
    <col min="14086" max="14086" width="77.75" style="34" customWidth="1"/>
    <col min="14087" max="14087" width="58.625" style="34" customWidth="1"/>
    <col min="14088" max="14088" width="11.25" style="34" customWidth="1"/>
    <col min="14089" max="14089" width="9.25" style="34" customWidth="1"/>
    <col min="14090" max="14090" width="11.25" style="34" customWidth="1"/>
    <col min="14091" max="14091" width="13.25" style="34" customWidth="1"/>
    <col min="14092" max="14092" width="43.25" style="34" customWidth="1"/>
    <col min="14093" max="14093" width="22.5" style="34" customWidth="1"/>
    <col min="14094" max="14094" width="10.125" style="34" customWidth="1"/>
    <col min="14095" max="14095" width="7.375" style="34" bestFit="1" customWidth="1"/>
    <col min="14096" max="14335" width="9" style="34"/>
    <col min="14336" max="14336" width="10.75" style="34" customWidth="1"/>
    <col min="14337" max="14337" width="10.625" style="34" customWidth="1"/>
    <col min="14338" max="14338" width="10.875" style="34" customWidth="1"/>
    <col min="14339" max="14339" width="39.25" style="34" customWidth="1"/>
    <col min="14340" max="14340" width="20.75" style="34" customWidth="1"/>
    <col min="14341" max="14341" width="10.375" style="34" customWidth="1"/>
    <col min="14342" max="14342" width="77.75" style="34" customWidth="1"/>
    <col min="14343" max="14343" width="58.625" style="34" customWidth="1"/>
    <col min="14344" max="14344" width="11.25" style="34" customWidth="1"/>
    <col min="14345" max="14345" width="9.25" style="34" customWidth="1"/>
    <col min="14346" max="14346" width="11.25" style="34" customWidth="1"/>
    <col min="14347" max="14347" width="13.25" style="34" customWidth="1"/>
    <col min="14348" max="14348" width="43.25" style="34" customWidth="1"/>
    <col min="14349" max="14349" width="22.5" style="34" customWidth="1"/>
    <col min="14350" max="14350" width="10.125" style="34" customWidth="1"/>
    <col min="14351" max="14351" width="7.375" style="34" bestFit="1" customWidth="1"/>
    <col min="14352" max="14591" width="9" style="34"/>
    <col min="14592" max="14592" width="10.75" style="34" customWidth="1"/>
    <col min="14593" max="14593" width="10.625" style="34" customWidth="1"/>
    <col min="14594" max="14594" width="10.875" style="34" customWidth="1"/>
    <col min="14595" max="14595" width="39.25" style="34" customWidth="1"/>
    <col min="14596" max="14596" width="20.75" style="34" customWidth="1"/>
    <col min="14597" max="14597" width="10.375" style="34" customWidth="1"/>
    <col min="14598" max="14598" width="77.75" style="34" customWidth="1"/>
    <col min="14599" max="14599" width="58.625" style="34" customWidth="1"/>
    <col min="14600" max="14600" width="11.25" style="34" customWidth="1"/>
    <col min="14601" max="14601" width="9.25" style="34" customWidth="1"/>
    <col min="14602" max="14602" width="11.25" style="34" customWidth="1"/>
    <col min="14603" max="14603" width="13.25" style="34" customWidth="1"/>
    <col min="14604" max="14604" width="43.25" style="34" customWidth="1"/>
    <col min="14605" max="14605" width="22.5" style="34" customWidth="1"/>
    <col min="14606" max="14606" width="10.125" style="34" customWidth="1"/>
    <col min="14607" max="14607" width="7.375" style="34" bestFit="1" customWidth="1"/>
    <col min="14608" max="14847" width="9" style="34"/>
    <col min="14848" max="14848" width="10.75" style="34" customWidth="1"/>
    <col min="14849" max="14849" width="10.625" style="34" customWidth="1"/>
    <col min="14850" max="14850" width="10.875" style="34" customWidth="1"/>
    <col min="14851" max="14851" width="39.25" style="34" customWidth="1"/>
    <col min="14852" max="14852" width="20.75" style="34" customWidth="1"/>
    <col min="14853" max="14853" width="10.375" style="34" customWidth="1"/>
    <col min="14854" max="14854" width="77.75" style="34" customWidth="1"/>
    <col min="14855" max="14855" width="58.625" style="34" customWidth="1"/>
    <col min="14856" max="14856" width="11.25" style="34" customWidth="1"/>
    <col min="14857" max="14857" width="9.25" style="34" customWidth="1"/>
    <col min="14858" max="14858" width="11.25" style="34" customWidth="1"/>
    <col min="14859" max="14859" width="13.25" style="34" customWidth="1"/>
    <col min="14860" max="14860" width="43.25" style="34" customWidth="1"/>
    <col min="14861" max="14861" width="22.5" style="34" customWidth="1"/>
    <col min="14862" max="14862" width="10.125" style="34" customWidth="1"/>
    <col min="14863" max="14863" width="7.375" style="34" bestFit="1" customWidth="1"/>
    <col min="14864" max="15103" width="9" style="34"/>
    <col min="15104" max="15104" width="10.75" style="34" customWidth="1"/>
    <col min="15105" max="15105" width="10.625" style="34" customWidth="1"/>
    <col min="15106" max="15106" width="10.875" style="34" customWidth="1"/>
    <col min="15107" max="15107" width="39.25" style="34" customWidth="1"/>
    <col min="15108" max="15108" width="20.75" style="34" customWidth="1"/>
    <col min="15109" max="15109" width="10.375" style="34" customWidth="1"/>
    <col min="15110" max="15110" width="77.75" style="34" customWidth="1"/>
    <col min="15111" max="15111" width="58.625" style="34" customWidth="1"/>
    <col min="15112" max="15112" width="11.25" style="34" customWidth="1"/>
    <col min="15113" max="15113" width="9.25" style="34" customWidth="1"/>
    <col min="15114" max="15114" width="11.25" style="34" customWidth="1"/>
    <col min="15115" max="15115" width="13.25" style="34" customWidth="1"/>
    <col min="15116" max="15116" width="43.25" style="34" customWidth="1"/>
    <col min="15117" max="15117" width="22.5" style="34" customWidth="1"/>
    <col min="15118" max="15118" width="10.125" style="34" customWidth="1"/>
    <col min="15119" max="15119" width="7.375" style="34" bestFit="1" customWidth="1"/>
    <col min="15120" max="15359" width="9" style="34"/>
    <col min="15360" max="15360" width="10.75" style="34" customWidth="1"/>
    <col min="15361" max="15361" width="10.625" style="34" customWidth="1"/>
    <col min="15362" max="15362" width="10.875" style="34" customWidth="1"/>
    <col min="15363" max="15363" width="39.25" style="34" customWidth="1"/>
    <col min="15364" max="15364" width="20.75" style="34" customWidth="1"/>
    <col min="15365" max="15365" width="10.375" style="34" customWidth="1"/>
    <col min="15366" max="15366" width="77.75" style="34" customWidth="1"/>
    <col min="15367" max="15367" width="58.625" style="34" customWidth="1"/>
    <col min="15368" max="15368" width="11.25" style="34" customWidth="1"/>
    <col min="15369" max="15369" width="9.25" style="34" customWidth="1"/>
    <col min="15370" max="15370" width="11.25" style="34" customWidth="1"/>
    <col min="15371" max="15371" width="13.25" style="34" customWidth="1"/>
    <col min="15372" max="15372" width="43.25" style="34" customWidth="1"/>
    <col min="15373" max="15373" width="22.5" style="34" customWidth="1"/>
    <col min="15374" max="15374" width="10.125" style="34" customWidth="1"/>
    <col min="15375" max="15375" width="7.375" style="34" bestFit="1" customWidth="1"/>
    <col min="15376" max="15615" width="9" style="34"/>
    <col min="15616" max="15616" width="10.75" style="34" customWidth="1"/>
    <col min="15617" max="15617" width="10.625" style="34" customWidth="1"/>
    <col min="15618" max="15618" width="10.875" style="34" customWidth="1"/>
    <col min="15619" max="15619" width="39.25" style="34" customWidth="1"/>
    <col min="15620" max="15620" width="20.75" style="34" customWidth="1"/>
    <col min="15621" max="15621" width="10.375" style="34" customWidth="1"/>
    <col min="15622" max="15622" width="77.75" style="34" customWidth="1"/>
    <col min="15623" max="15623" width="58.625" style="34" customWidth="1"/>
    <col min="15624" max="15624" width="11.25" style="34" customWidth="1"/>
    <col min="15625" max="15625" width="9.25" style="34" customWidth="1"/>
    <col min="15626" max="15626" width="11.25" style="34" customWidth="1"/>
    <col min="15627" max="15627" width="13.25" style="34" customWidth="1"/>
    <col min="15628" max="15628" width="43.25" style="34" customWidth="1"/>
    <col min="15629" max="15629" width="22.5" style="34" customWidth="1"/>
    <col min="15630" max="15630" width="10.125" style="34" customWidth="1"/>
    <col min="15631" max="15631" width="7.375" style="34" bestFit="1" customWidth="1"/>
    <col min="15632" max="15871" width="9" style="34"/>
    <col min="15872" max="15872" width="10.75" style="34" customWidth="1"/>
    <col min="15873" max="15873" width="10.625" style="34" customWidth="1"/>
    <col min="15874" max="15874" width="10.875" style="34" customWidth="1"/>
    <col min="15875" max="15875" width="39.25" style="34" customWidth="1"/>
    <col min="15876" max="15876" width="20.75" style="34" customWidth="1"/>
    <col min="15877" max="15877" width="10.375" style="34" customWidth="1"/>
    <col min="15878" max="15878" width="77.75" style="34" customWidth="1"/>
    <col min="15879" max="15879" width="58.625" style="34" customWidth="1"/>
    <col min="15880" max="15880" width="11.25" style="34" customWidth="1"/>
    <col min="15881" max="15881" width="9.25" style="34" customWidth="1"/>
    <col min="15882" max="15882" width="11.25" style="34" customWidth="1"/>
    <col min="15883" max="15883" width="13.25" style="34" customWidth="1"/>
    <col min="15884" max="15884" width="43.25" style="34" customWidth="1"/>
    <col min="15885" max="15885" width="22.5" style="34" customWidth="1"/>
    <col min="15886" max="15886" width="10.125" style="34" customWidth="1"/>
    <col min="15887" max="15887" width="7.375" style="34" bestFit="1" customWidth="1"/>
    <col min="15888" max="16127" width="9" style="34"/>
    <col min="16128" max="16128" width="10.75" style="34" customWidth="1"/>
    <col min="16129" max="16129" width="10.625" style="34" customWidth="1"/>
    <col min="16130" max="16130" width="10.875" style="34" customWidth="1"/>
    <col min="16131" max="16131" width="39.25" style="34" customWidth="1"/>
    <col min="16132" max="16132" width="20.75" style="34" customWidth="1"/>
    <col min="16133" max="16133" width="10.375" style="34" customWidth="1"/>
    <col min="16134" max="16134" width="77.75" style="34" customWidth="1"/>
    <col min="16135" max="16135" width="58.625" style="34" customWidth="1"/>
    <col min="16136" max="16136" width="11.25" style="34" customWidth="1"/>
    <col min="16137" max="16137" width="9.25" style="34" customWidth="1"/>
    <col min="16138" max="16138" width="11.25" style="34" customWidth="1"/>
    <col min="16139" max="16139" width="13.25" style="34" customWidth="1"/>
    <col min="16140" max="16140" width="43.25" style="34" customWidth="1"/>
    <col min="16141" max="16141" width="22.5" style="34" customWidth="1"/>
    <col min="16142" max="16142" width="10.125" style="34" customWidth="1"/>
    <col min="16143" max="16143" width="7.375" style="34" bestFit="1" customWidth="1"/>
    <col min="16144" max="16384" width="9" style="34"/>
  </cols>
  <sheetData>
    <row r="1" spans="1:15" s="17" customFormat="1" x14ac:dyDescent="0.15">
      <c r="A1" s="197"/>
      <c r="B1" s="197"/>
      <c r="C1" s="197"/>
      <c r="D1" s="197"/>
      <c r="E1" s="197"/>
      <c r="F1" s="197"/>
      <c r="G1" s="198" t="s">
        <v>22</v>
      </c>
      <c r="H1" s="198" t="s">
        <v>23</v>
      </c>
      <c r="I1" s="197" t="s">
        <v>24</v>
      </c>
      <c r="J1" s="197" t="s">
        <v>25</v>
      </c>
      <c r="K1" s="197" t="s">
        <v>26</v>
      </c>
      <c r="L1" s="197" t="s">
        <v>27</v>
      </c>
      <c r="M1" s="197" t="s">
        <v>28</v>
      </c>
      <c r="N1" s="197" t="s">
        <v>29</v>
      </c>
      <c r="O1" s="197" t="s">
        <v>30</v>
      </c>
    </row>
    <row r="2" spans="1:15" s="17" customFormat="1" x14ac:dyDescent="0.15">
      <c r="A2" s="18" t="s">
        <v>31</v>
      </c>
      <c r="B2" s="18" t="s">
        <v>32</v>
      </c>
      <c r="C2" s="18" t="s">
        <v>33</v>
      </c>
      <c r="D2" s="18" t="s">
        <v>34</v>
      </c>
      <c r="E2" s="19" t="s">
        <v>35</v>
      </c>
      <c r="F2" s="19" t="s">
        <v>36</v>
      </c>
      <c r="G2" s="199"/>
      <c r="H2" s="199"/>
      <c r="I2" s="197"/>
      <c r="J2" s="197"/>
      <c r="K2" s="197"/>
      <c r="L2" s="197"/>
      <c r="M2" s="197"/>
      <c r="N2" s="197"/>
      <c r="O2" s="197"/>
    </row>
    <row r="3" spans="1:15" s="24" customFormat="1" ht="14.25" x14ac:dyDescent="0.15">
      <c r="A3" s="20"/>
      <c r="B3" s="21"/>
      <c r="C3" s="22"/>
      <c r="D3" s="21"/>
      <c r="E3" s="23"/>
      <c r="F3" s="21"/>
      <c r="G3" s="21"/>
      <c r="H3" s="21"/>
      <c r="I3" s="23"/>
      <c r="J3" s="21"/>
      <c r="K3" s="21"/>
      <c r="L3" s="21"/>
      <c r="M3" s="23"/>
      <c r="N3" s="22"/>
      <c r="O3" s="20"/>
    </row>
    <row r="4" spans="1:15" s="24" customFormat="1" ht="14.25" customHeight="1" x14ac:dyDescent="0.15">
      <c r="A4" s="20"/>
      <c r="B4" s="21"/>
      <c r="C4" s="22"/>
      <c r="D4" s="22"/>
      <c r="E4" s="23"/>
      <c r="F4" s="21"/>
      <c r="G4" s="21"/>
      <c r="H4" s="21"/>
      <c r="I4" s="25"/>
      <c r="J4" s="22"/>
      <c r="K4" s="22"/>
      <c r="L4" s="22"/>
      <c r="M4" s="26"/>
      <c r="N4" s="22"/>
      <c r="O4" s="20"/>
    </row>
    <row r="5" spans="1:15" s="24" customFormat="1" x14ac:dyDescent="0.15">
      <c r="A5" s="27"/>
      <c r="B5" s="21"/>
      <c r="C5" s="28"/>
      <c r="D5" s="28"/>
      <c r="E5" s="23"/>
      <c r="F5" s="21"/>
      <c r="G5" s="21"/>
      <c r="H5" s="21"/>
      <c r="I5" s="27"/>
      <c r="J5" s="28"/>
      <c r="K5" s="28"/>
      <c r="L5" s="28"/>
      <c r="M5" s="29"/>
      <c r="N5" s="28"/>
      <c r="O5" s="20"/>
    </row>
    <row r="6" spans="1:15" s="24" customFormat="1" x14ac:dyDescent="0.15">
      <c r="A6" s="27"/>
      <c r="B6" s="21"/>
      <c r="C6" s="28"/>
      <c r="D6" s="28"/>
      <c r="E6" s="23"/>
      <c r="F6" s="21"/>
      <c r="G6" s="21"/>
      <c r="H6" s="21"/>
      <c r="I6" s="27"/>
      <c r="J6" s="28"/>
      <c r="K6" s="28"/>
      <c r="L6" s="28"/>
      <c r="M6" s="29"/>
      <c r="N6" s="28"/>
      <c r="O6" s="20"/>
    </row>
    <row r="7" spans="1:15" s="24" customFormat="1" x14ac:dyDescent="0.15">
      <c r="A7" s="27"/>
      <c r="B7" s="21"/>
      <c r="C7" s="28"/>
      <c r="D7" s="28"/>
      <c r="E7" s="23"/>
      <c r="F7" s="21"/>
      <c r="G7" s="21"/>
      <c r="H7" s="21"/>
      <c r="I7" s="27"/>
      <c r="J7" s="28"/>
      <c r="K7" s="28"/>
      <c r="L7" s="28"/>
      <c r="M7" s="29"/>
      <c r="N7" s="28"/>
      <c r="O7" s="20"/>
    </row>
    <row r="8" spans="1:15" s="24" customFormat="1" x14ac:dyDescent="0.15">
      <c r="A8" s="27"/>
      <c r="B8" s="21"/>
      <c r="C8" s="28"/>
      <c r="D8" s="28"/>
      <c r="E8" s="23"/>
      <c r="F8" s="21"/>
      <c r="G8" s="21"/>
      <c r="H8" s="21"/>
      <c r="I8" s="27"/>
      <c r="J8" s="28"/>
      <c r="K8" s="28"/>
      <c r="L8" s="28"/>
      <c r="M8" s="29"/>
      <c r="N8" s="28"/>
      <c r="O8" s="20"/>
    </row>
    <row r="9" spans="1:15" s="24" customFormat="1" x14ac:dyDescent="0.15">
      <c r="A9" s="27"/>
      <c r="B9" s="21"/>
      <c r="C9" s="28"/>
      <c r="D9" s="28"/>
      <c r="E9" s="23"/>
      <c r="F9" s="21"/>
      <c r="G9" s="21"/>
      <c r="H9" s="21"/>
      <c r="I9" s="27"/>
      <c r="J9" s="28"/>
      <c r="K9" s="28"/>
      <c r="L9" s="28"/>
      <c r="M9" s="29"/>
      <c r="N9" s="28"/>
      <c r="O9" s="20"/>
    </row>
    <row r="10" spans="1:15" s="24" customFormat="1" ht="14.25" customHeight="1" x14ac:dyDescent="0.15">
      <c r="A10" s="27"/>
      <c r="B10" s="21"/>
      <c r="C10" s="28"/>
      <c r="D10" s="28"/>
      <c r="E10" s="23"/>
      <c r="F10" s="21"/>
      <c r="G10" s="21"/>
      <c r="H10" s="21"/>
      <c r="I10" s="27"/>
      <c r="J10" s="28"/>
      <c r="K10" s="28"/>
      <c r="L10" s="28"/>
      <c r="M10" s="29"/>
      <c r="N10" s="28"/>
      <c r="O10" s="20"/>
    </row>
    <row r="11" spans="1:15" s="24" customFormat="1" x14ac:dyDescent="0.15">
      <c r="A11" s="27"/>
      <c r="B11" s="21"/>
      <c r="C11" s="28"/>
      <c r="D11" s="28"/>
      <c r="E11" s="23"/>
      <c r="F11" s="21"/>
      <c r="G11" s="21"/>
      <c r="H11" s="21"/>
      <c r="I11" s="27"/>
      <c r="J11" s="28"/>
      <c r="K11" s="28"/>
      <c r="L11" s="28"/>
      <c r="M11" s="29"/>
      <c r="N11" s="28"/>
      <c r="O11" s="20"/>
    </row>
    <row r="12" spans="1:15" s="24" customFormat="1" x14ac:dyDescent="0.15">
      <c r="A12" s="27"/>
      <c r="B12" s="21"/>
      <c r="C12" s="28"/>
      <c r="D12" s="28"/>
      <c r="E12" s="23"/>
      <c r="F12" s="21"/>
      <c r="G12" s="21"/>
      <c r="H12" s="21"/>
      <c r="I12" s="27"/>
      <c r="J12" s="28"/>
      <c r="K12" s="28"/>
      <c r="L12" s="28"/>
      <c r="M12" s="29"/>
      <c r="N12" s="28"/>
      <c r="O12" s="20"/>
    </row>
    <row r="13" spans="1:15" s="24" customFormat="1" x14ac:dyDescent="0.15">
      <c r="A13" s="27"/>
      <c r="B13" s="21"/>
      <c r="C13" s="28"/>
      <c r="D13" s="28"/>
      <c r="E13" s="23"/>
      <c r="F13" s="21"/>
      <c r="G13" s="21"/>
      <c r="H13" s="21"/>
      <c r="I13" s="27"/>
      <c r="J13" s="28"/>
      <c r="K13" s="28"/>
      <c r="L13" s="28"/>
      <c r="M13" s="29"/>
      <c r="N13" s="28"/>
      <c r="O13" s="20"/>
    </row>
    <row r="14" spans="1:15" s="24" customFormat="1" x14ac:dyDescent="0.15">
      <c r="A14" s="27"/>
      <c r="B14" s="21"/>
      <c r="C14" s="28"/>
      <c r="D14" s="28"/>
      <c r="E14" s="23"/>
      <c r="F14" s="21"/>
      <c r="G14" s="21"/>
      <c r="H14" s="21"/>
      <c r="I14" s="27"/>
      <c r="J14" s="28"/>
      <c r="K14" s="28"/>
      <c r="L14" s="28"/>
      <c r="M14" s="29"/>
      <c r="N14" s="28"/>
      <c r="O14" s="20"/>
    </row>
    <row r="15" spans="1:15" s="30" customFormat="1" x14ac:dyDescent="0.15">
      <c r="A15" s="27"/>
      <c r="B15" s="21"/>
      <c r="C15" s="28"/>
      <c r="D15" s="28"/>
      <c r="E15" s="23"/>
      <c r="F15" s="21"/>
      <c r="G15" s="21"/>
      <c r="H15" s="21"/>
      <c r="I15" s="27"/>
      <c r="J15" s="28"/>
      <c r="K15" s="28"/>
      <c r="L15" s="28"/>
      <c r="M15" s="29"/>
      <c r="N15" s="28"/>
      <c r="O15" s="20"/>
    </row>
    <row r="16" spans="1:15" s="30" customFormat="1" x14ac:dyDescent="0.15">
      <c r="A16" s="27"/>
      <c r="B16" s="21"/>
      <c r="C16" s="28"/>
      <c r="D16" s="28"/>
      <c r="E16" s="23"/>
      <c r="F16" s="21"/>
      <c r="G16" s="21"/>
      <c r="H16" s="21"/>
      <c r="I16" s="27"/>
      <c r="J16" s="28"/>
      <c r="K16" s="28"/>
      <c r="L16" s="28"/>
      <c r="M16" s="29"/>
      <c r="N16" s="28"/>
      <c r="O16" s="20"/>
    </row>
    <row r="17" spans="1:15" s="30" customFormat="1" x14ac:dyDescent="0.15">
      <c r="A17" s="27"/>
      <c r="B17" s="21"/>
      <c r="C17" s="28"/>
      <c r="D17" s="28"/>
      <c r="E17" s="23"/>
      <c r="F17" s="21"/>
      <c r="G17" s="21"/>
      <c r="H17" s="21"/>
      <c r="I17" s="27"/>
      <c r="J17" s="28"/>
      <c r="K17" s="28"/>
      <c r="L17" s="28"/>
      <c r="M17" s="29"/>
      <c r="N17" s="28"/>
      <c r="O17" s="20"/>
    </row>
    <row r="18" spans="1:15" s="30" customFormat="1" x14ac:dyDescent="0.15">
      <c r="A18" s="27"/>
      <c r="B18" s="21"/>
      <c r="C18" s="28"/>
      <c r="D18" s="28"/>
      <c r="E18" s="23"/>
      <c r="F18" s="21"/>
      <c r="G18" s="21"/>
      <c r="H18" s="21"/>
      <c r="I18" s="27"/>
      <c r="J18" s="28"/>
      <c r="K18" s="28"/>
      <c r="L18" s="28"/>
      <c r="M18" s="29"/>
      <c r="N18" s="28"/>
      <c r="O18" s="20"/>
    </row>
    <row r="19" spans="1:15" s="30" customFormat="1" ht="14.25" customHeight="1" x14ac:dyDescent="0.15">
      <c r="A19" s="27"/>
      <c r="B19" s="21"/>
      <c r="C19" s="28"/>
      <c r="D19" s="28"/>
      <c r="E19" s="23"/>
      <c r="F19" s="21"/>
      <c r="G19" s="21"/>
      <c r="H19" s="21"/>
      <c r="I19" s="27"/>
      <c r="J19" s="28"/>
      <c r="K19" s="28"/>
      <c r="L19" s="28"/>
      <c r="M19" s="29"/>
      <c r="N19" s="28"/>
      <c r="O19" s="20"/>
    </row>
    <row r="20" spans="1:15" s="30" customFormat="1" x14ac:dyDescent="0.15">
      <c r="A20" s="27"/>
      <c r="B20" s="21"/>
      <c r="C20" s="28"/>
      <c r="D20" s="28"/>
      <c r="E20" s="23"/>
      <c r="F20" s="28"/>
      <c r="G20" s="21"/>
      <c r="H20" s="21"/>
      <c r="I20" s="27"/>
      <c r="J20" s="28"/>
      <c r="K20" s="28"/>
      <c r="L20" s="28"/>
      <c r="M20" s="29"/>
      <c r="N20" s="28"/>
      <c r="O20" s="20"/>
    </row>
    <row r="21" spans="1:15" s="30" customFormat="1" x14ac:dyDescent="0.15">
      <c r="A21" s="27"/>
      <c r="B21" s="21"/>
      <c r="C21" s="28"/>
      <c r="D21" s="28"/>
      <c r="E21" s="23"/>
      <c r="F21" s="28"/>
      <c r="G21" s="21"/>
      <c r="H21" s="21"/>
      <c r="I21" s="27"/>
      <c r="J21" s="28"/>
      <c r="K21" s="28"/>
      <c r="L21" s="28"/>
      <c r="M21" s="29"/>
      <c r="N21" s="28"/>
      <c r="O21" s="20"/>
    </row>
    <row r="22" spans="1:15" s="30" customFormat="1" x14ac:dyDescent="0.15">
      <c r="A22" s="27"/>
      <c r="B22" s="21"/>
      <c r="C22" s="28"/>
      <c r="D22" s="28"/>
      <c r="E22" s="23"/>
      <c r="F22" s="28"/>
      <c r="G22" s="21"/>
      <c r="H22" s="21"/>
      <c r="I22" s="27"/>
      <c r="J22" s="28"/>
      <c r="K22" s="28"/>
      <c r="L22" s="28"/>
      <c r="M22" s="29"/>
      <c r="N22" s="28"/>
      <c r="O22" s="20"/>
    </row>
    <row r="23" spans="1:15" s="24" customFormat="1" ht="14.25" customHeight="1" x14ac:dyDescent="0.15">
      <c r="A23" s="27"/>
      <c r="B23" s="28"/>
      <c r="C23" s="28"/>
      <c r="D23" s="28"/>
      <c r="E23" s="27"/>
      <c r="F23" s="27"/>
      <c r="G23" s="27"/>
      <c r="H23" s="27"/>
      <c r="I23" s="27"/>
      <c r="J23" s="28"/>
      <c r="K23" s="28"/>
      <c r="L23" s="28"/>
      <c r="M23" s="29"/>
      <c r="N23" s="28"/>
      <c r="O23" s="20">
        <f t="shared" ref="O23:O45" si="0">F23*J23*K23*L23</f>
        <v>0</v>
      </c>
    </row>
    <row r="24" spans="1:15" s="24" customFormat="1" x14ac:dyDescent="0.15">
      <c r="A24" s="27"/>
      <c r="B24" s="28"/>
      <c r="C24" s="28"/>
      <c r="D24" s="28"/>
      <c r="E24" s="27"/>
      <c r="F24" s="27"/>
      <c r="G24" s="27"/>
      <c r="H24" s="27"/>
      <c r="I24" s="27"/>
      <c r="J24" s="28"/>
      <c r="K24" s="28"/>
      <c r="L24" s="28"/>
      <c r="M24" s="29"/>
      <c r="N24" s="28"/>
      <c r="O24" s="20">
        <f t="shared" si="0"/>
        <v>0</v>
      </c>
    </row>
    <row r="25" spans="1:15" s="24" customFormat="1" x14ac:dyDescent="0.15">
      <c r="A25" s="27"/>
      <c r="B25" s="28"/>
      <c r="C25" s="28"/>
      <c r="D25" s="28"/>
      <c r="E25" s="27"/>
      <c r="F25" s="27"/>
      <c r="G25" s="27"/>
      <c r="H25" s="27"/>
      <c r="I25" s="27"/>
      <c r="J25" s="28"/>
      <c r="K25" s="28"/>
      <c r="L25" s="28"/>
      <c r="M25" s="29"/>
      <c r="N25" s="28"/>
      <c r="O25" s="20">
        <f t="shared" si="0"/>
        <v>0</v>
      </c>
    </row>
    <row r="26" spans="1:15" s="24" customFormat="1" x14ac:dyDescent="0.15">
      <c r="A26" s="27"/>
      <c r="B26" s="28"/>
      <c r="C26" s="28"/>
      <c r="D26" s="28"/>
      <c r="E26" s="27"/>
      <c r="F26" s="27"/>
      <c r="G26" s="27"/>
      <c r="H26" s="27"/>
      <c r="I26" s="27"/>
      <c r="J26" s="28"/>
      <c r="K26" s="28"/>
      <c r="L26" s="28"/>
      <c r="M26" s="29"/>
      <c r="N26" s="28"/>
      <c r="O26" s="20">
        <f t="shared" si="0"/>
        <v>0</v>
      </c>
    </row>
    <row r="27" spans="1:15" s="24" customFormat="1" x14ac:dyDescent="0.15">
      <c r="A27" s="27"/>
      <c r="B27" s="28"/>
      <c r="C27" s="28"/>
      <c r="D27" s="28"/>
      <c r="E27" s="27"/>
      <c r="F27" s="27"/>
      <c r="G27" s="27"/>
      <c r="H27" s="27"/>
      <c r="I27" s="27"/>
      <c r="J27" s="28"/>
      <c r="K27" s="28"/>
      <c r="L27" s="28"/>
      <c r="M27" s="29"/>
      <c r="N27" s="28"/>
      <c r="O27" s="20">
        <f t="shared" si="0"/>
        <v>0</v>
      </c>
    </row>
    <row r="28" spans="1:15" s="24" customFormat="1" x14ac:dyDescent="0.15">
      <c r="A28" s="27"/>
      <c r="B28" s="28"/>
      <c r="C28" s="28"/>
      <c r="D28" s="28"/>
      <c r="E28" s="27"/>
      <c r="F28" s="27"/>
      <c r="G28" s="27"/>
      <c r="H28" s="27"/>
      <c r="I28" s="27"/>
      <c r="J28" s="28"/>
      <c r="K28" s="28"/>
      <c r="L28" s="28"/>
      <c r="M28" s="29"/>
      <c r="N28" s="28"/>
      <c r="O28" s="20">
        <f t="shared" si="0"/>
        <v>0</v>
      </c>
    </row>
    <row r="29" spans="1:15" s="30" customFormat="1" ht="14.25" customHeight="1" x14ac:dyDescent="0.15">
      <c r="A29" s="27"/>
      <c r="B29" s="28"/>
      <c r="C29" s="28"/>
      <c r="D29" s="28"/>
      <c r="E29" s="27"/>
      <c r="F29" s="27"/>
      <c r="G29" s="27"/>
      <c r="H29" s="27"/>
      <c r="I29" s="27"/>
      <c r="J29" s="28"/>
      <c r="K29" s="28"/>
      <c r="L29" s="28"/>
      <c r="M29" s="29"/>
      <c r="N29" s="28"/>
      <c r="O29" s="20">
        <f t="shared" si="0"/>
        <v>0</v>
      </c>
    </row>
    <row r="30" spans="1:15" s="30" customFormat="1" ht="17.25" customHeight="1" x14ac:dyDescent="0.15">
      <c r="A30" s="27"/>
      <c r="B30" s="28"/>
      <c r="C30" s="28"/>
      <c r="D30" s="28"/>
      <c r="E30" s="27"/>
      <c r="F30" s="27"/>
      <c r="G30" s="27"/>
      <c r="H30" s="27"/>
      <c r="I30" s="27"/>
      <c r="J30" s="28"/>
      <c r="K30" s="28"/>
      <c r="L30" s="28"/>
      <c r="M30" s="29"/>
      <c r="N30" s="28"/>
      <c r="O30" s="20">
        <f t="shared" si="0"/>
        <v>0</v>
      </c>
    </row>
    <row r="31" spans="1:15" s="30" customFormat="1" ht="14.25" customHeight="1" x14ac:dyDescent="0.15">
      <c r="A31" s="27"/>
      <c r="B31" s="28"/>
      <c r="C31" s="28"/>
      <c r="D31" s="28"/>
      <c r="E31" s="27"/>
      <c r="F31" s="27"/>
      <c r="G31" s="27"/>
      <c r="H31" s="27"/>
      <c r="I31" s="27"/>
      <c r="J31" s="28"/>
      <c r="K31" s="28"/>
      <c r="L31" s="28"/>
      <c r="M31" s="29"/>
      <c r="N31" s="28"/>
      <c r="O31" s="20">
        <f t="shared" si="0"/>
        <v>0</v>
      </c>
    </row>
    <row r="32" spans="1:15" s="30" customFormat="1" x14ac:dyDescent="0.15">
      <c r="A32" s="27"/>
      <c r="B32" s="28"/>
      <c r="C32" s="28"/>
      <c r="D32" s="28"/>
      <c r="E32" s="27"/>
      <c r="F32" s="27"/>
      <c r="G32" s="27"/>
      <c r="H32" s="27"/>
      <c r="I32" s="27"/>
      <c r="J32" s="28"/>
      <c r="K32" s="28"/>
      <c r="L32" s="28"/>
      <c r="M32" s="29"/>
      <c r="N32" s="28"/>
      <c r="O32" s="20">
        <f t="shared" si="0"/>
        <v>0</v>
      </c>
    </row>
    <row r="33" spans="1:15" s="30" customFormat="1" ht="15.75" customHeight="1" x14ac:dyDescent="0.15">
      <c r="A33" s="27"/>
      <c r="B33" s="28"/>
      <c r="C33" s="28"/>
      <c r="D33" s="28"/>
      <c r="E33" s="27"/>
      <c r="F33" s="27"/>
      <c r="G33" s="27"/>
      <c r="H33" s="27"/>
      <c r="I33" s="27"/>
      <c r="J33" s="28"/>
      <c r="K33" s="28"/>
      <c r="L33" s="28"/>
      <c r="M33" s="29"/>
      <c r="N33" s="28"/>
      <c r="O33" s="20">
        <f t="shared" si="0"/>
        <v>0</v>
      </c>
    </row>
    <row r="34" spans="1:15" s="30" customFormat="1" ht="15" customHeight="1" x14ac:dyDescent="0.15">
      <c r="A34" s="27"/>
      <c r="B34" s="28"/>
      <c r="C34" s="28"/>
      <c r="D34" s="28"/>
      <c r="E34" s="27"/>
      <c r="F34" s="27"/>
      <c r="G34" s="27"/>
      <c r="H34" s="27"/>
      <c r="I34" s="27"/>
      <c r="J34" s="28"/>
      <c r="K34" s="28"/>
      <c r="L34" s="28"/>
      <c r="M34" s="29"/>
      <c r="N34" s="28"/>
      <c r="O34" s="20">
        <f t="shared" si="0"/>
        <v>0</v>
      </c>
    </row>
    <row r="35" spans="1:15" s="30" customFormat="1" ht="16.5" customHeight="1" x14ac:dyDescent="0.15">
      <c r="A35" s="27"/>
      <c r="B35" s="28"/>
      <c r="C35" s="28"/>
      <c r="D35" s="28"/>
      <c r="E35" s="27"/>
      <c r="F35" s="27"/>
      <c r="G35" s="27"/>
      <c r="H35" s="27"/>
      <c r="I35" s="27"/>
      <c r="J35" s="28"/>
      <c r="K35" s="28"/>
      <c r="L35" s="28"/>
      <c r="M35" s="29"/>
      <c r="N35" s="28"/>
      <c r="O35" s="20">
        <f t="shared" si="0"/>
        <v>0</v>
      </c>
    </row>
    <row r="36" spans="1:15" s="30" customFormat="1" ht="15" customHeight="1" x14ac:dyDescent="0.15">
      <c r="A36" s="27"/>
      <c r="B36" s="28"/>
      <c r="C36" s="28"/>
      <c r="D36" s="28"/>
      <c r="E36" s="27"/>
      <c r="F36" s="27"/>
      <c r="G36" s="27"/>
      <c r="H36" s="27"/>
      <c r="I36" s="27"/>
      <c r="J36" s="28"/>
      <c r="K36" s="28"/>
      <c r="L36" s="28"/>
      <c r="M36" s="29"/>
      <c r="N36" s="28"/>
      <c r="O36" s="20">
        <f t="shared" si="0"/>
        <v>0</v>
      </c>
    </row>
    <row r="37" spans="1:15" s="30" customFormat="1" ht="14.25" customHeight="1" x14ac:dyDescent="0.15">
      <c r="A37" s="27"/>
      <c r="B37" s="28"/>
      <c r="C37" s="28"/>
      <c r="D37" s="28"/>
      <c r="E37" s="27"/>
      <c r="F37" s="27"/>
      <c r="G37" s="27"/>
      <c r="H37" s="27"/>
      <c r="I37" s="27"/>
      <c r="J37" s="28"/>
      <c r="K37" s="28"/>
      <c r="L37" s="28"/>
      <c r="M37" s="29"/>
      <c r="N37" s="28"/>
      <c r="O37" s="20">
        <f t="shared" si="0"/>
        <v>0</v>
      </c>
    </row>
    <row r="38" spans="1:15" s="30" customFormat="1" x14ac:dyDescent="0.15">
      <c r="A38" s="27"/>
      <c r="B38" s="28"/>
      <c r="C38" s="28"/>
      <c r="D38" s="28"/>
      <c r="E38" s="27"/>
      <c r="F38" s="27"/>
      <c r="G38" s="27"/>
      <c r="H38" s="27"/>
      <c r="I38" s="27"/>
      <c r="J38" s="28"/>
      <c r="K38" s="28"/>
      <c r="L38" s="28"/>
      <c r="M38" s="29"/>
      <c r="N38" s="28"/>
      <c r="O38" s="20">
        <f t="shared" si="0"/>
        <v>0</v>
      </c>
    </row>
    <row r="39" spans="1:15" s="30" customFormat="1" x14ac:dyDescent="0.15">
      <c r="A39" s="27"/>
      <c r="B39" s="28"/>
      <c r="C39" s="28"/>
      <c r="D39" s="28"/>
      <c r="E39" s="27"/>
      <c r="F39" s="27"/>
      <c r="G39" s="27"/>
      <c r="H39" s="27"/>
      <c r="I39" s="27"/>
      <c r="J39" s="28"/>
      <c r="K39" s="28"/>
      <c r="L39" s="28"/>
      <c r="M39" s="29"/>
      <c r="N39" s="28"/>
      <c r="O39" s="20">
        <f t="shared" si="0"/>
        <v>0</v>
      </c>
    </row>
    <row r="40" spans="1:15" s="30" customFormat="1" x14ac:dyDescent="0.15">
      <c r="A40" s="27"/>
      <c r="B40" s="28"/>
      <c r="C40" s="28"/>
      <c r="D40" s="28"/>
      <c r="E40" s="27"/>
      <c r="F40" s="27"/>
      <c r="G40" s="27"/>
      <c r="H40" s="27"/>
      <c r="I40" s="27"/>
      <c r="J40" s="28"/>
      <c r="K40" s="28"/>
      <c r="L40" s="28"/>
      <c r="M40" s="29"/>
      <c r="N40" s="28"/>
      <c r="O40" s="20">
        <f t="shared" si="0"/>
        <v>0</v>
      </c>
    </row>
    <row r="41" spans="1:15" s="24" customFormat="1" ht="14.25" customHeight="1" x14ac:dyDescent="0.15">
      <c r="A41" s="27"/>
      <c r="B41" s="28"/>
      <c r="C41" s="28"/>
      <c r="D41" s="28"/>
      <c r="E41" s="27"/>
      <c r="F41" s="27"/>
      <c r="G41" s="27"/>
      <c r="H41" s="27"/>
      <c r="I41" s="27"/>
      <c r="J41" s="28"/>
      <c r="K41" s="28"/>
      <c r="L41" s="28"/>
      <c r="M41" s="29"/>
      <c r="N41" s="28"/>
      <c r="O41" s="20">
        <f t="shared" si="0"/>
        <v>0</v>
      </c>
    </row>
    <row r="42" spans="1:15" s="24" customFormat="1" x14ac:dyDescent="0.15">
      <c r="A42" s="27"/>
      <c r="B42" s="28"/>
      <c r="C42" s="28"/>
      <c r="D42" s="28"/>
      <c r="E42" s="27"/>
      <c r="F42" s="27"/>
      <c r="G42" s="27"/>
      <c r="H42" s="27"/>
      <c r="I42" s="27"/>
      <c r="J42" s="28"/>
      <c r="K42" s="28"/>
      <c r="L42" s="28"/>
      <c r="M42" s="29"/>
      <c r="N42" s="28"/>
      <c r="O42" s="20">
        <f t="shared" si="0"/>
        <v>0</v>
      </c>
    </row>
    <row r="43" spans="1:15" s="24" customFormat="1" x14ac:dyDescent="0.15">
      <c r="A43" s="27"/>
      <c r="B43" s="28"/>
      <c r="C43" s="28"/>
      <c r="D43" s="28"/>
      <c r="E43" s="27"/>
      <c r="F43" s="27"/>
      <c r="G43" s="27"/>
      <c r="H43" s="27"/>
      <c r="I43" s="27"/>
      <c r="J43" s="28"/>
      <c r="K43" s="28"/>
      <c r="L43" s="28"/>
      <c r="M43" s="29"/>
      <c r="N43" s="28"/>
      <c r="O43" s="20">
        <f t="shared" si="0"/>
        <v>0</v>
      </c>
    </row>
    <row r="44" spans="1:15" s="24" customFormat="1" x14ac:dyDescent="0.15">
      <c r="A44" s="27"/>
      <c r="B44" s="28"/>
      <c r="C44" s="28"/>
      <c r="D44" s="28"/>
      <c r="E44" s="27"/>
      <c r="F44" s="27"/>
      <c r="G44" s="27"/>
      <c r="H44" s="27"/>
      <c r="I44" s="27"/>
      <c r="J44" s="28"/>
      <c r="K44" s="28"/>
      <c r="L44" s="28"/>
      <c r="M44" s="29"/>
      <c r="N44" s="28"/>
      <c r="O44" s="20">
        <f t="shared" si="0"/>
        <v>0</v>
      </c>
    </row>
    <row r="45" spans="1:15" s="24" customFormat="1" x14ac:dyDescent="0.15">
      <c r="A45" s="27"/>
      <c r="B45" s="28"/>
      <c r="C45" s="28"/>
      <c r="D45" s="28"/>
      <c r="E45" s="27"/>
      <c r="F45" s="27"/>
      <c r="G45" s="27"/>
      <c r="H45" s="27"/>
      <c r="I45" s="27"/>
      <c r="J45" s="28"/>
      <c r="K45" s="28"/>
      <c r="L45" s="28"/>
      <c r="M45" s="29"/>
      <c r="N45" s="28"/>
      <c r="O45" s="20">
        <f t="shared" si="0"/>
        <v>0</v>
      </c>
    </row>
    <row r="46" spans="1:15" s="24" customFormat="1" x14ac:dyDescent="0.15">
      <c r="A46" s="28"/>
      <c r="B46" s="28"/>
      <c r="C46" s="28"/>
      <c r="D46" s="28"/>
      <c r="E46" s="27"/>
      <c r="F46" s="27"/>
      <c r="G46" s="27"/>
      <c r="H46" s="27"/>
      <c r="I46" s="27"/>
      <c r="J46" s="28"/>
      <c r="K46" s="28"/>
      <c r="L46" s="28"/>
      <c r="M46" s="28"/>
      <c r="N46" s="28"/>
      <c r="O46" s="28"/>
    </row>
    <row r="47" spans="1:15" s="30" customFormat="1" x14ac:dyDescent="0.15">
      <c r="A47" s="28"/>
      <c r="B47" s="28"/>
      <c r="C47" s="28"/>
      <c r="D47" s="28"/>
      <c r="E47" s="27"/>
      <c r="F47" s="27"/>
      <c r="G47" s="27"/>
      <c r="H47" s="27"/>
      <c r="I47" s="27"/>
      <c r="J47" s="28"/>
      <c r="K47" s="28"/>
      <c r="L47" s="28"/>
      <c r="M47" s="28"/>
      <c r="N47" s="28"/>
      <c r="O47" s="28"/>
    </row>
    <row r="48" spans="1:15" s="30" customFormat="1" x14ac:dyDescent="0.15">
      <c r="A48" s="28"/>
      <c r="B48" s="28"/>
      <c r="C48" s="28"/>
      <c r="D48" s="28"/>
      <c r="E48" s="27"/>
      <c r="F48" s="27"/>
      <c r="G48" s="27"/>
      <c r="H48" s="27"/>
      <c r="I48" s="27"/>
      <c r="J48" s="28"/>
      <c r="K48" s="28"/>
      <c r="L48" s="28"/>
      <c r="M48" s="28"/>
      <c r="N48" s="28"/>
      <c r="O48" s="28"/>
    </row>
    <row r="49" spans="1:15" s="30" customFormat="1" x14ac:dyDescent="0.15">
      <c r="A49" s="28"/>
      <c r="B49" s="28"/>
      <c r="C49" s="28"/>
      <c r="D49" s="28"/>
      <c r="E49" s="27"/>
      <c r="F49" s="27"/>
      <c r="G49" s="27"/>
      <c r="H49" s="27"/>
      <c r="I49" s="27"/>
      <c r="J49" s="28"/>
      <c r="K49" s="28"/>
      <c r="L49" s="28"/>
      <c r="M49" s="28"/>
      <c r="N49" s="28"/>
      <c r="O49" s="28"/>
    </row>
    <row r="50" spans="1:15" s="30" customFormat="1" x14ac:dyDescent="0.15">
      <c r="A50" s="28"/>
      <c r="B50" s="28"/>
      <c r="C50" s="28"/>
      <c r="D50" s="28"/>
      <c r="E50" s="27"/>
      <c r="F50" s="27"/>
      <c r="G50" s="27"/>
      <c r="H50" s="27"/>
      <c r="I50" s="27"/>
      <c r="J50" s="28"/>
      <c r="K50" s="28"/>
      <c r="L50" s="28"/>
      <c r="M50" s="28"/>
      <c r="N50" s="28"/>
      <c r="O50" s="28"/>
    </row>
    <row r="51" spans="1:15" s="30" customFormat="1" ht="14.25" customHeight="1" x14ac:dyDescent="0.15">
      <c r="A51" s="28"/>
      <c r="B51" s="28"/>
      <c r="C51" s="28"/>
      <c r="D51" s="28"/>
      <c r="E51" s="27"/>
      <c r="F51" s="27"/>
      <c r="G51" s="27"/>
      <c r="H51" s="27"/>
      <c r="I51" s="27"/>
      <c r="J51" s="28"/>
      <c r="K51" s="28"/>
      <c r="L51" s="28"/>
      <c r="M51" s="28"/>
      <c r="N51" s="28"/>
      <c r="O51" s="28"/>
    </row>
    <row r="52" spans="1:15" s="31" customFormat="1" ht="14.25" customHeight="1" x14ac:dyDescent="0.15">
      <c r="A52" s="28"/>
      <c r="B52" s="28"/>
      <c r="C52" s="28"/>
      <c r="D52" s="28"/>
      <c r="E52" s="27"/>
      <c r="F52" s="27"/>
      <c r="G52" s="27"/>
      <c r="H52" s="27"/>
      <c r="I52" s="27"/>
      <c r="J52" s="28"/>
      <c r="K52" s="28"/>
      <c r="L52" s="28"/>
      <c r="M52" s="28"/>
      <c r="N52" s="28"/>
      <c r="O52" s="28"/>
    </row>
    <row r="53" spans="1:15" s="31" customFormat="1" x14ac:dyDescent="0.15">
      <c r="A53" s="28"/>
      <c r="B53" s="28"/>
      <c r="C53" s="28"/>
      <c r="D53" s="28"/>
      <c r="E53" s="27"/>
      <c r="F53" s="27"/>
      <c r="G53" s="27"/>
      <c r="H53" s="27"/>
      <c r="I53" s="27"/>
      <c r="J53" s="28"/>
      <c r="K53" s="28"/>
      <c r="L53" s="28"/>
      <c r="M53" s="28"/>
      <c r="N53" s="28"/>
      <c r="O53" s="28"/>
    </row>
    <row r="54" spans="1:15" s="31" customFormat="1" x14ac:dyDescent="0.15">
      <c r="A54" s="28"/>
      <c r="B54" s="28"/>
      <c r="C54" s="28"/>
      <c r="D54" s="28"/>
      <c r="E54" s="27"/>
      <c r="F54" s="27"/>
      <c r="G54" s="27"/>
      <c r="H54" s="27"/>
      <c r="I54" s="27"/>
      <c r="J54" s="28"/>
      <c r="K54" s="28"/>
      <c r="L54" s="28"/>
      <c r="M54" s="28"/>
      <c r="N54" s="28"/>
      <c r="O54" s="28"/>
    </row>
    <row r="55" spans="1:15" s="31" customFormat="1" x14ac:dyDescent="0.15">
      <c r="A55" s="28"/>
      <c r="B55" s="28"/>
      <c r="C55" s="28"/>
      <c r="D55" s="28"/>
      <c r="E55" s="27"/>
      <c r="F55" s="27"/>
      <c r="G55" s="27"/>
      <c r="H55" s="27"/>
      <c r="I55" s="27"/>
      <c r="J55" s="28"/>
      <c r="K55" s="28"/>
      <c r="L55" s="28"/>
      <c r="M55" s="28"/>
      <c r="N55" s="28"/>
      <c r="O55" s="28"/>
    </row>
    <row r="56" spans="1:15" s="31" customFormat="1" ht="14.25" customHeight="1" x14ac:dyDescent="0.15">
      <c r="A56" s="28"/>
      <c r="B56" s="28"/>
      <c r="C56" s="28"/>
      <c r="D56" s="28"/>
      <c r="E56" s="27"/>
      <c r="F56" s="27"/>
      <c r="G56" s="27"/>
      <c r="H56" s="27"/>
      <c r="I56" s="27"/>
      <c r="J56" s="28"/>
      <c r="K56" s="28"/>
      <c r="L56" s="28"/>
      <c r="M56" s="28"/>
      <c r="N56" s="28"/>
      <c r="O56" s="28"/>
    </row>
    <row r="57" spans="1:15" s="31" customFormat="1" x14ac:dyDescent="0.15">
      <c r="A57" s="28"/>
      <c r="B57" s="28"/>
      <c r="C57" s="28"/>
      <c r="D57" s="28"/>
      <c r="E57" s="27"/>
      <c r="F57" s="27"/>
      <c r="G57" s="27"/>
      <c r="H57" s="27"/>
      <c r="I57" s="27"/>
      <c r="J57" s="28"/>
      <c r="K57" s="28"/>
      <c r="L57" s="28"/>
      <c r="M57" s="28"/>
      <c r="N57" s="28"/>
      <c r="O57" s="28"/>
    </row>
    <row r="58" spans="1:15" s="31" customFormat="1" x14ac:dyDescent="0.15">
      <c r="A58" s="28"/>
      <c r="B58" s="28"/>
      <c r="C58" s="28"/>
      <c r="D58" s="28"/>
      <c r="E58" s="27"/>
      <c r="F58" s="27"/>
      <c r="G58" s="27"/>
      <c r="H58" s="27"/>
      <c r="I58" s="27"/>
      <c r="J58" s="28"/>
      <c r="K58" s="28"/>
      <c r="L58" s="28"/>
      <c r="M58" s="28"/>
      <c r="N58" s="28"/>
      <c r="O58" s="28"/>
    </row>
    <row r="59" spans="1:15" s="30" customFormat="1" ht="14.25" customHeight="1" x14ac:dyDescent="0.15">
      <c r="A59" s="28"/>
      <c r="B59" s="28"/>
      <c r="C59" s="28"/>
      <c r="D59" s="28"/>
      <c r="E59" s="27"/>
      <c r="F59" s="27"/>
      <c r="G59" s="27"/>
      <c r="H59" s="27"/>
      <c r="I59" s="27"/>
      <c r="J59" s="28"/>
      <c r="K59" s="28"/>
      <c r="L59" s="28"/>
      <c r="M59" s="28"/>
      <c r="N59" s="28"/>
      <c r="O59" s="28"/>
    </row>
    <row r="60" spans="1:15" s="30" customFormat="1" x14ac:dyDescent="0.15">
      <c r="A60" s="28"/>
      <c r="B60" s="28"/>
      <c r="C60" s="28"/>
      <c r="D60" s="28"/>
      <c r="E60" s="27"/>
      <c r="F60" s="27"/>
      <c r="G60" s="27"/>
      <c r="H60" s="27"/>
      <c r="I60" s="27"/>
      <c r="J60" s="28"/>
      <c r="K60" s="28"/>
      <c r="L60" s="28"/>
      <c r="M60" s="28"/>
      <c r="N60" s="28"/>
      <c r="O60" s="28"/>
    </row>
    <row r="61" spans="1:15" s="30" customFormat="1" x14ac:dyDescent="0.15">
      <c r="A61" s="28"/>
      <c r="B61" s="28"/>
      <c r="C61" s="28"/>
      <c r="D61" s="28"/>
      <c r="E61" s="27"/>
      <c r="F61" s="27"/>
      <c r="G61" s="27"/>
      <c r="H61" s="27"/>
      <c r="I61" s="27"/>
      <c r="J61" s="28"/>
      <c r="K61" s="28"/>
      <c r="L61" s="28"/>
      <c r="M61" s="28"/>
      <c r="N61" s="28"/>
      <c r="O61" s="28"/>
    </row>
    <row r="62" spans="1:15" s="30" customFormat="1" x14ac:dyDescent="0.15">
      <c r="A62" s="28"/>
      <c r="B62" s="28"/>
      <c r="C62" s="28"/>
      <c r="D62" s="28"/>
      <c r="E62" s="27"/>
      <c r="F62" s="27"/>
      <c r="G62" s="27"/>
      <c r="H62" s="27"/>
      <c r="I62" s="27"/>
      <c r="J62" s="28"/>
      <c r="K62" s="28"/>
      <c r="L62" s="28"/>
      <c r="M62" s="28"/>
      <c r="N62" s="28"/>
      <c r="O62" s="28"/>
    </row>
    <row r="63" spans="1:15" s="30" customFormat="1" ht="14.25" customHeight="1" x14ac:dyDescent="0.15">
      <c r="A63" s="28"/>
      <c r="B63" s="28"/>
      <c r="C63" s="28"/>
      <c r="D63" s="28"/>
      <c r="E63" s="27"/>
      <c r="F63" s="27"/>
      <c r="G63" s="27"/>
      <c r="H63" s="27"/>
      <c r="I63" s="27"/>
      <c r="J63" s="28"/>
      <c r="K63" s="28"/>
      <c r="L63" s="28"/>
      <c r="M63" s="28"/>
      <c r="N63" s="28"/>
      <c r="O63" s="28"/>
    </row>
    <row r="64" spans="1:15" s="30" customFormat="1" x14ac:dyDescent="0.15">
      <c r="A64" s="28"/>
      <c r="B64" s="28"/>
      <c r="C64" s="28"/>
      <c r="D64" s="28"/>
      <c r="E64" s="27"/>
      <c r="F64" s="27"/>
      <c r="G64" s="27"/>
      <c r="H64" s="27"/>
      <c r="I64" s="27"/>
      <c r="J64" s="28"/>
      <c r="K64" s="28"/>
      <c r="L64" s="28"/>
      <c r="M64" s="28"/>
      <c r="N64" s="28"/>
      <c r="O64" s="28"/>
    </row>
    <row r="65" spans="1:15" s="30" customFormat="1" x14ac:dyDescent="0.15">
      <c r="A65" s="28"/>
      <c r="B65" s="28"/>
      <c r="C65" s="28"/>
      <c r="D65" s="28"/>
      <c r="E65" s="27"/>
      <c r="F65" s="27"/>
      <c r="G65" s="27"/>
      <c r="H65" s="27"/>
      <c r="I65" s="27"/>
      <c r="J65" s="28"/>
      <c r="K65" s="28"/>
      <c r="L65" s="28"/>
      <c r="M65" s="28"/>
      <c r="N65" s="28"/>
      <c r="O65" s="28"/>
    </row>
    <row r="66" spans="1:15" s="31" customFormat="1" ht="14.25" customHeight="1" x14ac:dyDescent="0.15">
      <c r="A66" s="28"/>
      <c r="B66" s="28"/>
      <c r="C66" s="28"/>
      <c r="D66" s="28"/>
      <c r="E66" s="27"/>
      <c r="F66" s="27"/>
      <c r="G66" s="27"/>
      <c r="H66" s="27"/>
      <c r="I66" s="27"/>
      <c r="J66" s="28"/>
      <c r="K66" s="28"/>
      <c r="L66" s="28"/>
      <c r="M66" s="28"/>
      <c r="N66" s="28"/>
      <c r="O66" s="28"/>
    </row>
    <row r="67" spans="1:15" s="31" customFormat="1" x14ac:dyDescent="0.15">
      <c r="A67" s="28"/>
      <c r="B67" s="28"/>
      <c r="C67" s="28"/>
      <c r="D67" s="28"/>
      <c r="E67" s="27"/>
      <c r="F67" s="27"/>
      <c r="G67" s="27"/>
      <c r="H67" s="27"/>
      <c r="I67" s="27"/>
      <c r="J67" s="28"/>
      <c r="K67" s="28"/>
      <c r="L67" s="28"/>
      <c r="M67" s="28"/>
      <c r="N67" s="28"/>
      <c r="O67" s="28"/>
    </row>
    <row r="68" spans="1:15" s="31" customFormat="1" x14ac:dyDescent="0.15">
      <c r="A68" s="28"/>
      <c r="B68" s="28"/>
      <c r="C68" s="28"/>
      <c r="D68" s="28"/>
      <c r="E68" s="27"/>
      <c r="F68" s="27"/>
      <c r="G68" s="27"/>
      <c r="H68" s="27"/>
      <c r="I68" s="27"/>
      <c r="J68" s="28"/>
      <c r="K68" s="28"/>
      <c r="L68" s="28"/>
      <c r="M68" s="28"/>
      <c r="N68" s="28"/>
      <c r="O68" s="28"/>
    </row>
    <row r="69" spans="1:15" s="30" customFormat="1" ht="14.25" customHeight="1" x14ac:dyDescent="0.15">
      <c r="A69" s="28"/>
      <c r="B69" s="28"/>
      <c r="C69" s="28"/>
      <c r="D69" s="28"/>
      <c r="E69" s="27"/>
      <c r="F69" s="27"/>
      <c r="G69" s="27"/>
      <c r="H69" s="27"/>
      <c r="I69" s="27"/>
      <c r="J69" s="28"/>
      <c r="K69" s="28"/>
      <c r="L69" s="28"/>
      <c r="M69" s="28"/>
      <c r="N69" s="28"/>
      <c r="O69" s="28"/>
    </row>
    <row r="70" spans="1:15" s="30" customFormat="1" x14ac:dyDescent="0.15">
      <c r="A70" s="28"/>
      <c r="B70" s="28"/>
      <c r="C70" s="28"/>
      <c r="D70" s="28"/>
      <c r="E70" s="27"/>
      <c r="F70" s="27"/>
      <c r="G70" s="27"/>
      <c r="H70" s="27"/>
      <c r="I70" s="27"/>
      <c r="J70" s="28"/>
      <c r="K70" s="28"/>
      <c r="L70" s="28"/>
      <c r="M70" s="28"/>
      <c r="N70" s="28"/>
      <c r="O70" s="28"/>
    </row>
    <row r="71" spans="1:15" s="30" customFormat="1" x14ac:dyDescent="0.15">
      <c r="A71" s="28"/>
      <c r="B71" s="28"/>
      <c r="C71" s="28"/>
      <c r="D71" s="28"/>
      <c r="E71" s="27"/>
      <c r="F71" s="27"/>
      <c r="G71" s="27"/>
      <c r="H71" s="27"/>
      <c r="I71" s="27"/>
      <c r="J71" s="28"/>
      <c r="K71" s="28"/>
      <c r="L71" s="28"/>
      <c r="M71" s="28"/>
      <c r="N71" s="28"/>
      <c r="O71" s="28"/>
    </row>
    <row r="72" spans="1:15" s="31" customFormat="1" ht="14.25" customHeight="1" x14ac:dyDescent="0.15">
      <c r="A72" s="28"/>
      <c r="B72" s="28"/>
      <c r="C72" s="28"/>
      <c r="D72" s="28"/>
      <c r="E72" s="27"/>
      <c r="F72" s="27"/>
      <c r="G72" s="27"/>
      <c r="H72" s="27"/>
      <c r="I72" s="27"/>
      <c r="J72" s="28"/>
      <c r="K72" s="28"/>
      <c r="L72" s="28"/>
      <c r="M72" s="28"/>
      <c r="N72" s="28"/>
      <c r="O72" s="28"/>
    </row>
    <row r="73" spans="1:15" s="31" customFormat="1" ht="14.25" customHeight="1" x14ac:dyDescent="0.15">
      <c r="A73" s="28"/>
      <c r="B73" s="28"/>
      <c r="C73" s="28"/>
      <c r="D73" s="28"/>
      <c r="E73" s="27"/>
      <c r="F73" s="27"/>
      <c r="G73" s="27"/>
      <c r="H73" s="27"/>
      <c r="I73" s="27"/>
      <c r="J73" s="28"/>
      <c r="K73" s="28"/>
      <c r="L73" s="28"/>
      <c r="M73" s="28"/>
      <c r="N73" s="28"/>
      <c r="O73" s="28"/>
    </row>
    <row r="74" spans="1:15" s="31" customFormat="1" ht="14.25" customHeight="1" x14ac:dyDescent="0.15">
      <c r="A74" s="28"/>
      <c r="B74" s="28"/>
      <c r="C74" s="28"/>
      <c r="D74" s="28"/>
      <c r="E74" s="27"/>
      <c r="F74" s="27"/>
      <c r="G74" s="27"/>
      <c r="H74" s="27"/>
      <c r="I74" s="27"/>
      <c r="J74" s="28"/>
      <c r="K74" s="28"/>
      <c r="L74" s="28"/>
      <c r="M74" s="28"/>
      <c r="N74" s="28"/>
      <c r="O74" s="28"/>
    </row>
    <row r="75" spans="1:15" s="32" customFormat="1" ht="14.25" customHeight="1" x14ac:dyDescent="0.15">
      <c r="A75" s="28"/>
      <c r="B75" s="28"/>
      <c r="C75" s="28"/>
      <c r="D75" s="28"/>
      <c r="E75" s="27"/>
      <c r="F75" s="27"/>
      <c r="G75" s="27"/>
      <c r="H75" s="27"/>
      <c r="I75" s="27"/>
      <c r="J75" s="28"/>
      <c r="K75" s="28"/>
      <c r="L75" s="28"/>
      <c r="M75" s="28"/>
      <c r="N75" s="28"/>
      <c r="O75" s="28"/>
    </row>
    <row r="76" spans="1:15" s="32" customFormat="1" x14ac:dyDescent="0.15">
      <c r="A76" s="28"/>
      <c r="B76" s="28"/>
      <c r="C76" s="28"/>
      <c r="D76" s="28"/>
      <c r="E76" s="27"/>
      <c r="F76" s="27"/>
      <c r="G76" s="27"/>
      <c r="H76" s="27"/>
      <c r="I76" s="27"/>
      <c r="J76" s="28"/>
      <c r="K76" s="28"/>
      <c r="L76" s="28"/>
      <c r="M76" s="28"/>
      <c r="N76" s="28"/>
      <c r="O76" s="28"/>
    </row>
    <row r="77" spans="1:15" s="32" customFormat="1" x14ac:dyDescent="0.15">
      <c r="A77" s="28"/>
      <c r="B77" s="28"/>
      <c r="C77" s="28"/>
      <c r="D77" s="28"/>
      <c r="E77" s="27"/>
      <c r="F77" s="27"/>
      <c r="G77" s="27"/>
      <c r="H77" s="27"/>
      <c r="I77" s="27"/>
      <c r="J77" s="28"/>
      <c r="K77" s="28"/>
      <c r="L77" s="28"/>
      <c r="M77" s="28"/>
      <c r="N77" s="28"/>
      <c r="O77" s="28"/>
    </row>
    <row r="78" spans="1:15" s="32" customFormat="1" x14ac:dyDescent="0.15">
      <c r="A78" s="28"/>
      <c r="B78" s="28"/>
      <c r="C78" s="28"/>
      <c r="D78" s="28"/>
      <c r="E78" s="27"/>
      <c r="F78" s="27"/>
      <c r="G78" s="27"/>
      <c r="H78" s="27"/>
      <c r="I78" s="27"/>
      <c r="J78" s="28"/>
      <c r="K78" s="28"/>
      <c r="L78" s="28"/>
      <c r="M78" s="28"/>
      <c r="N78" s="28"/>
      <c r="O78" s="28"/>
    </row>
    <row r="79" spans="1:15" s="32" customFormat="1" x14ac:dyDescent="0.15">
      <c r="A79" s="28"/>
      <c r="B79" s="28"/>
      <c r="C79" s="28"/>
      <c r="D79" s="28"/>
      <c r="E79" s="27"/>
      <c r="F79" s="27"/>
      <c r="G79" s="27"/>
      <c r="H79" s="27"/>
      <c r="I79" s="27"/>
      <c r="J79" s="28"/>
      <c r="K79" s="28"/>
      <c r="L79" s="28"/>
      <c r="M79" s="28"/>
      <c r="N79" s="28"/>
      <c r="O79" s="28"/>
    </row>
    <row r="80" spans="1:15" s="32" customFormat="1" x14ac:dyDescent="0.15">
      <c r="A80" s="28"/>
      <c r="B80" s="28"/>
      <c r="C80" s="28"/>
      <c r="D80" s="28"/>
      <c r="E80" s="27"/>
      <c r="F80" s="27"/>
      <c r="G80" s="27"/>
      <c r="H80" s="27"/>
      <c r="I80" s="27"/>
      <c r="J80" s="28"/>
      <c r="K80" s="28"/>
      <c r="L80" s="28"/>
      <c r="M80" s="28"/>
      <c r="N80" s="28"/>
      <c r="O80" s="28"/>
    </row>
    <row r="81" spans="1:15" s="24" customFormat="1" ht="14.25" customHeight="1" x14ac:dyDescent="0.15">
      <c r="A81" s="28"/>
      <c r="B81" s="28"/>
      <c r="C81" s="28"/>
      <c r="D81" s="28"/>
      <c r="E81" s="27"/>
      <c r="F81" s="27"/>
      <c r="G81" s="27"/>
      <c r="H81" s="27"/>
      <c r="I81" s="27"/>
      <c r="J81" s="28"/>
      <c r="K81" s="28"/>
      <c r="L81" s="28"/>
      <c r="M81" s="28"/>
      <c r="N81" s="28"/>
      <c r="O81" s="28"/>
    </row>
    <row r="82" spans="1:15" s="24" customFormat="1" x14ac:dyDescent="0.15">
      <c r="A82" s="28"/>
      <c r="B82" s="28"/>
      <c r="C82" s="28"/>
      <c r="D82" s="28"/>
      <c r="E82" s="27"/>
      <c r="F82" s="27"/>
      <c r="G82" s="27"/>
      <c r="H82" s="27"/>
      <c r="I82" s="27"/>
      <c r="J82" s="28"/>
      <c r="K82" s="28"/>
      <c r="L82" s="28"/>
      <c r="M82" s="28"/>
      <c r="N82" s="28"/>
      <c r="O82" s="28"/>
    </row>
    <row r="83" spans="1:15" s="24" customFormat="1" x14ac:dyDescent="0.15">
      <c r="A83" s="28"/>
      <c r="B83" s="28"/>
      <c r="C83" s="28"/>
      <c r="D83" s="28"/>
      <c r="E83" s="27"/>
      <c r="F83" s="27"/>
      <c r="G83" s="27"/>
      <c r="H83" s="27"/>
      <c r="I83" s="27"/>
      <c r="J83" s="28"/>
      <c r="K83" s="28"/>
      <c r="L83" s="28"/>
      <c r="M83" s="28"/>
      <c r="N83" s="28"/>
      <c r="O83" s="28"/>
    </row>
    <row r="84" spans="1:15" s="24" customFormat="1" x14ac:dyDescent="0.15">
      <c r="A84" s="28"/>
      <c r="B84" s="28"/>
      <c r="C84" s="28"/>
      <c r="D84" s="28"/>
      <c r="E84" s="27"/>
      <c r="F84" s="27"/>
      <c r="G84" s="27"/>
      <c r="H84" s="27"/>
      <c r="I84" s="27"/>
      <c r="J84" s="28"/>
      <c r="K84" s="28"/>
      <c r="L84" s="28"/>
      <c r="M84" s="28"/>
      <c r="N84" s="28"/>
      <c r="O84" s="28"/>
    </row>
    <row r="85" spans="1:15" s="24" customFormat="1" x14ac:dyDescent="0.15">
      <c r="A85" s="28"/>
      <c r="B85" s="28"/>
      <c r="C85" s="28"/>
      <c r="D85" s="28"/>
      <c r="E85" s="27"/>
      <c r="F85" s="27"/>
      <c r="G85" s="27"/>
      <c r="H85" s="27"/>
      <c r="I85" s="27"/>
      <c r="J85" s="28"/>
      <c r="K85" s="28"/>
      <c r="L85" s="28"/>
      <c r="M85" s="28"/>
      <c r="N85" s="28"/>
      <c r="O85" s="28"/>
    </row>
    <row r="86" spans="1:15" s="24" customFormat="1" x14ac:dyDescent="0.15">
      <c r="A86" s="28"/>
      <c r="B86" s="28"/>
      <c r="C86" s="28"/>
      <c r="D86" s="28"/>
      <c r="E86" s="27"/>
      <c r="F86" s="27"/>
      <c r="G86" s="27"/>
      <c r="H86" s="27"/>
      <c r="I86" s="27"/>
      <c r="J86" s="28"/>
      <c r="K86" s="28"/>
      <c r="L86" s="28"/>
      <c r="M86" s="28"/>
      <c r="N86" s="28"/>
      <c r="O86" s="28"/>
    </row>
    <row r="87" spans="1:15" s="24" customFormat="1" x14ac:dyDescent="0.15">
      <c r="A87" s="28"/>
      <c r="B87" s="28"/>
      <c r="C87" s="28"/>
      <c r="D87" s="28"/>
      <c r="E87" s="27"/>
      <c r="F87" s="27"/>
      <c r="G87" s="27"/>
      <c r="H87" s="27"/>
      <c r="I87" s="27"/>
      <c r="J87" s="28"/>
      <c r="K87" s="28"/>
      <c r="L87" s="28"/>
      <c r="M87" s="28"/>
      <c r="N87" s="28"/>
      <c r="O87" s="28"/>
    </row>
    <row r="88" spans="1:15" s="24" customFormat="1" x14ac:dyDescent="0.15">
      <c r="A88" s="28"/>
      <c r="B88" s="28"/>
      <c r="C88" s="28"/>
      <c r="D88" s="28"/>
      <c r="E88" s="27"/>
      <c r="F88" s="27"/>
      <c r="G88" s="27"/>
      <c r="H88" s="27"/>
      <c r="I88" s="27"/>
      <c r="J88" s="28"/>
      <c r="K88" s="28"/>
      <c r="L88" s="28"/>
      <c r="M88" s="28"/>
      <c r="N88" s="28"/>
      <c r="O88" s="28"/>
    </row>
    <row r="89" spans="1:15" s="24" customFormat="1" x14ac:dyDescent="0.15">
      <c r="A89" s="28"/>
      <c r="B89" s="28"/>
      <c r="C89" s="28"/>
      <c r="D89" s="28"/>
      <c r="E89" s="27"/>
      <c r="F89" s="27"/>
      <c r="G89" s="27"/>
      <c r="H89" s="27"/>
      <c r="I89" s="27"/>
      <c r="J89" s="28"/>
      <c r="K89" s="28"/>
      <c r="L89" s="28"/>
      <c r="M89" s="28"/>
      <c r="N89" s="28"/>
      <c r="O89" s="28"/>
    </row>
    <row r="90" spans="1:15" s="24" customFormat="1" x14ac:dyDescent="0.15">
      <c r="A90" s="28"/>
      <c r="B90" s="28"/>
      <c r="C90" s="28"/>
      <c r="D90" s="28"/>
      <c r="E90" s="27"/>
      <c r="F90" s="27"/>
      <c r="G90" s="27"/>
      <c r="H90" s="27"/>
      <c r="I90" s="27"/>
      <c r="J90" s="28"/>
      <c r="K90" s="28"/>
      <c r="L90" s="28"/>
      <c r="M90" s="28"/>
      <c r="N90" s="28"/>
      <c r="O90" s="28"/>
    </row>
    <row r="91" spans="1:15" s="24" customFormat="1" x14ac:dyDescent="0.15">
      <c r="A91" s="28"/>
      <c r="B91" s="28"/>
      <c r="C91" s="28"/>
      <c r="D91" s="28"/>
      <c r="E91" s="27"/>
      <c r="F91" s="27"/>
      <c r="G91" s="27"/>
      <c r="H91" s="27"/>
      <c r="I91" s="27"/>
      <c r="J91" s="28"/>
      <c r="K91" s="28"/>
      <c r="L91" s="28"/>
      <c r="M91" s="28"/>
      <c r="N91" s="28"/>
      <c r="O91" s="28"/>
    </row>
    <row r="92" spans="1:15" s="24" customFormat="1" x14ac:dyDescent="0.15">
      <c r="A92" s="28"/>
      <c r="B92" s="28"/>
      <c r="C92" s="28"/>
      <c r="D92" s="28"/>
      <c r="E92" s="27"/>
      <c r="F92" s="27"/>
      <c r="G92" s="27"/>
      <c r="H92" s="27"/>
      <c r="I92" s="27"/>
      <c r="J92" s="28"/>
      <c r="K92" s="28"/>
      <c r="L92" s="28"/>
      <c r="M92" s="28"/>
      <c r="N92" s="28"/>
      <c r="O92" s="28"/>
    </row>
    <row r="93" spans="1:15" s="24" customFormat="1" x14ac:dyDescent="0.15">
      <c r="A93" s="28"/>
      <c r="B93" s="28"/>
      <c r="C93" s="28"/>
      <c r="D93" s="28"/>
      <c r="E93" s="27"/>
      <c r="F93" s="27"/>
      <c r="G93" s="27"/>
      <c r="H93" s="27"/>
      <c r="I93" s="27"/>
      <c r="J93" s="28"/>
      <c r="K93" s="28"/>
      <c r="L93" s="28"/>
      <c r="M93" s="28"/>
      <c r="N93" s="28"/>
      <c r="O93" s="28"/>
    </row>
    <row r="94" spans="1:15" s="24" customFormat="1" ht="17.25" customHeight="1" x14ac:dyDescent="0.15">
      <c r="A94" s="28"/>
      <c r="B94" s="28"/>
      <c r="C94" s="28"/>
      <c r="D94" s="28"/>
      <c r="E94" s="27"/>
      <c r="F94" s="27"/>
      <c r="G94" s="27"/>
      <c r="H94" s="27"/>
      <c r="I94" s="27"/>
      <c r="J94" s="28"/>
      <c r="K94" s="28"/>
      <c r="L94" s="28"/>
      <c r="M94" s="28"/>
      <c r="N94" s="28"/>
      <c r="O94" s="28"/>
    </row>
    <row r="95" spans="1:15" s="24" customFormat="1" x14ac:dyDescent="0.15">
      <c r="A95" s="28"/>
      <c r="B95" s="28"/>
      <c r="C95" s="28"/>
      <c r="D95" s="28"/>
      <c r="E95" s="27"/>
      <c r="F95" s="27"/>
      <c r="G95" s="27"/>
      <c r="H95" s="27"/>
      <c r="I95" s="27"/>
      <c r="J95" s="28"/>
      <c r="K95" s="28"/>
      <c r="L95" s="28"/>
      <c r="M95" s="28"/>
      <c r="N95" s="28"/>
      <c r="O95" s="28"/>
    </row>
    <row r="96" spans="1:15" s="24" customFormat="1" x14ac:dyDescent="0.15">
      <c r="A96" s="28"/>
      <c r="B96" s="28"/>
      <c r="C96" s="28"/>
      <c r="D96" s="28"/>
      <c r="E96" s="27"/>
      <c r="F96" s="27"/>
      <c r="G96" s="27"/>
      <c r="H96" s="27"/>
      <c r="I96" s="27"/>
      <c r="J96" s="28"/>
      <c r="K96" s="28"/>
      <c r="L96" s="28"/>
      <c r="M96" s="28"/>
      <c r="N96" s="28"/>
      <c r="O96" s="28"/>
    </row>
    <row r="97" spans="1:15" s="24" customFormat="1" x14ac:dyDescent="0.15">
      <c r="A97" s="28"/>
      <c r="B97" s="28"/>
      <c r="C97" s="28"/>
      <c r="D97" s="28"/>
      <c r="E97" s="27"/>
      <c r="F97" s="27"/>
      <c r="G97" s="27"/>
      <c r="H97" s="27"/>
      <c r="I97" s="27"/>
      <c r="J97" s="28"/>
      <c r="K97" s="28"/>
      <c r="L97" s="28"/>
      <c r="M97" s="28"/>
      <c r="N97" s="28"/>
      <c r="O97" s="28"/>
    </row>
    <row r="98" spans="1:15" s="24" customFormat="1" x14ac:dyDescent="0.15">
      <c r="A98" s="28"/>
      <c r="B98" s="28"/>
      <c r="C98" s="28"/>
      <c r="D98" s="28"/>
      <c r="E98" s="27"/>
      <c r="F98" s="27"/>
      <c r="G98" s="27"/>
      <c r="H98" s="27"/>
      <c r="I98" s="27"/>
      <c r="J98" s="28"/>
      <c r="K98" s="28"/>
      <c r="L98" s="28"/>
      <c r="M98" s="28"/>
      <c r="N98" s="28"/>
      <c r="O98" s="28"/>
    </row>
    <row r="99" spans="1:15" s="24" customFormat="1" ht="14.25" customHeight="1" x14ac:dyDescent="0.15">
      <c r="A99" s="28"/>
      <c r="B99" s="28"/>
      <c r="C99" s="28"/>
      <c r="D99" s="28"/>
      <c r="E99" s="27"/>
      <c r="F99" s="27"/>
      <c r="G99" s="27"/>
      <c r="H99" s="27"/>
      <c r="I99" s="27"/>
      <c r="J99" s="28"/>
      <c r="K99" s="28"/>
      <c r="L99" s="28"/>
      <c r="M99" s="28"/>
      <c r="N99" s="28"/>
      <c r="O99" s="28"/>
    </row>
    <row r="100" spans="1:15" s="24" customFormat="1" x14ac:dyDescent="0.15">
      <c r="A100" s="28"/>
      <c r="B100" s="28"/>
      <c r="C100" s="28"/>
      <c r="D100" s="28"/>
      <c r="E100" s="27"/>
      <c r="F100" s="27"/>
      <c r="G100" s="27"/>
      <c r="H100" s="27"/>
      <c r="I100" s="27"/>
      <c r="J100" s="28"/>
      <c r="K100" s="28"/>
      <c r="L100" s="28"/>
      <c r="M100" s="28"/>
      <c r="N100" s="28"/>
      <c r="O100" s="28"/>
    </row>
    <row r="101" spans="1:15" s="24" customFormat="1" x14ac:dyDescent="0.15">
      <c r="A101" s="28"/>
      <c r="B101" s="28"/>
      <c r="C101" s="28"/>
      <c r="D101" s="28"/>
      <c r="E101" s="27"/>
      <c r="F101" s="27"/>
      <c r="G101" s="27"/>
      <c r="H101" s="27"/>
      <c r="I101" s="27"/>
      <c r="J101" s="28"/>
      <c r="K101" s="28"/>
      <c r="L101" s="28"/>
      <c r="M101" s="28"/>
      <c r="N101" s="28"/>
      <c r="O101" s="28"/>
    </row>
    <row r="102" spans="1:15" s="24" customFormat="1" x14ac:dyDescent="0.15">
      <c r="A102" s="28"/>
      <c r="B102" s="28"/>
      <c r="C102" s="28"/>
      <c r="D102" s="28"/>
      <c r="E102" s="27"/>
      <c r="F102" s="27"/>
      <c r="G102" s="27"/>
      <c r="H102" s="27"/>
      <c r="I102" s="27"/>
      <c r="J102" s="28"/>
      <c r="K102" s="28"/>
      <c r="L102" s="28"/>
      <c r="M102" s="28"/>
      <c r="N102" s="28"/>
      <c r="O102" s="28"/>
    </row>
    <row r="103" spans="1:15" s="24" customFormat="1" ht="14.25" customHeight="1" x14ac:dyDescent="0.15">
      <c r="A103" s="28"/>
      <c r="B103" s="28"/>
      <c r="C103" s="28"/>
      <c r="D103" s="28"/>
      <c r="E103" s="27"/>
      <c r="F103" s="27"/>
      <c r="G103" s="27"/>
      <c r="H103" s="27"/>
      <c r="I103" s="27"/>
      <c r="J103" s="28"/>
      <c r="K103" s="28"/>
      <c r="L103" s="28"/>
      <c r="M103" s="28"/>
      <c r="N103" s="28"/>
      <c r="O103" s="28"/>
    </row>
    <row r="104" spans="1:15" s="24" customFormat="1" x14ac:dyDescent="0.15">
      <c r="A104" s="28"/>
      <c r="B104" s="28"/>
      <c r="C104" s="28"/>
      <c r="D104" s="28"/>
      <c r="E104" s="27"/>
      <c r="F104" s="27"/>
      <c r="G104" s="27"/>
      <c r="H104" s="27"/>
      <c r="I104" s="27"/>
      <c r="J104" s="28"/>
      <c r="K104" s="28"/>
      <c r="L104" s="28"/>
      <c r="M104" s="28"/>
      <c r="N104" s="28"/>
      <c r="O104" s="28"/>
    </row>
    <row r="105" spans="1:15" s="24" customFormat="1" x14ac:dyDescent="0.15">
      <c r="A105" s="28"/>
      <c r="B105" s="28"/>
      <c r="C105" s="28"/>
      <c r="D105" s="28"/>
      <c r="E105" s="27"/>
      <c r="F105" s="27"/>
      <c r="G105" s="27"/>
      <c r="H105" s="27"/>
      <c r="I105" s="27"/>
      <c r="J105" s="28"/>
      <c r="K105" s="28"/>
      <c r="L105" s="28"/>
      <c r="M105" s="28"/>
      <c r="N105" s="28"/>
      <c r="O105" s="28"/>
    </row>
    <row r="106" spans="1:15" s="24" customFormat="1" x14ac:dyDescent="0.15">
      <c r="A106" s="28"/>
      <c r="B106" s="28"/>
      <c r="C106" s="28"/>
      <c r="D106" s="28"/>
      <c r="E106" s="27"/>
      <c r="F106" s="27"/>
      <c r="G106" s="27"/>
      <c r="H106" s="27"/>
      <c r="I106" s="27"/>
      <c r="J106" s="28"/>
      <c r="K106" s="28"/>
      <c r="L106" s="28"/>
      <c r="M106" s="28"/>
      <c r="N106" s="28"/>
      <c r="O106" s="28"/>
    </row>
    <row r="107" spans="1:15" s="24" customFormat="1" x14ac:dyDescent="0.15">
      <c r="A107" s="28"/>
      <c r="B107" s="28"/>
      <c r="C107" s="28"/>
      <c r="D107" s="28"/>
      <c r="E107" s="27"/>
      <c r="F107" s="27"/>
      <c r="G107" s="27"/>
      <c r="H107" s="27"/>
      <c r="I107" s="27"/>
      <c r="J107" s="28"/>
      <c r="K107" s="28"/>
      <c r="L107" s="28"/>
      <c r="M107" s="28"/>
      <c r="N107" s="28"/>
      <c r="O107" s="28"/>
    </row>
    <row r="108" spans="1:15" s="24" customFormat="1" x14ac:dyDescent="0.15">
      <c r="A108" s="28"/>
      <c r="B108" s="28"/>
      <c r="C108" s="28"/>
      <c r="D108" s="28"/>
      <c r="E108" s="27"/>
      <c r="F108" s="27"/>
      <c r="G108" s="27"/>
      <c r="H108" s="27"/>
      <c r="I108" s="27"/>
      <c r="J108" s="28"/>
      <c r="K108" s="28"/>
      <c r="L108" s="28"/>
      <c r="M108" s="28"/>
      <c r="N108" s="28"/>
      <c r="O108" s="28"/>
    </row>
    <row r="109" spans="1:15" s="24" customFormat="1" x14ac:dyDescent="0.15">
      <c r="A109" s="28"/>
      <c r="B109" s="28"/>
      <c r="C109" s="28"/>
      <c r="D109" s="28"/>
      <c r="E109" s="27"/>
      <c r="F109" s="27"/>
      <c r="G109" s="27"/>
      <c r="H109" s="27"/>
      <c r="I109" s="27"/>
      <c r="J109" s="28"/>
      <c r="K109" s="28"/>
      <c r="L109" s="28"/>
      <c r="M109" s="28"/>
      <c r="N109" s="28"/>
      <c r="O109" s="28"/>
    </row>
    <row r="110" spans="1:15" s="24" customFormat="1" ht="14.25" customHeight="1" x14ac:dyDescent="0.15">
      <c r="A110" s="28"/>
      <c r="B110" s="28"/>
      <c r="C110" s="28"/>
      <c r="D110" s="28"/>
      <c r="E110" s="27"/>
      <c r="F110" s="27"/>
      <c r="G110" s="27"/>
      <c r="H110" s="27"/>
      <c r="I110" s="27"/>
      <c r="J110" s="28"/>
      <c r="K110" s="28"/>
      <c r="L110" s="28"/>
      <c r="M110" s="28"/>
      <c r="N110" s="28"/>
      <c r="O110" s="28"/>
    </row>
    <row r="111" spans="1:15" s="24" customFormat="1" x14ac:dyDescent="0.15">
      <c r="A111" s="28"/>
      <c r="B111" s="28"/>
      <c r="C111" s="28"/>
      <c r="D111" s="28"/>
      <c r="E111" s="27"/>
      <c r="F111" s="27"/>
      <c r="G111" s="27"/>
      <c r="H111" s="27"/>
      <c r="I111" s="27"/>
      <c r="J111" s="28"/>
      <c r="K111" s="28"/>
      <c r="L111" s="28"/>
      <c r="M111" s="28"/>
      <c r="N111" s="28"/>
      <c r="O111" s="28"/>
    </row>
    <row r="112" spans="1:15" s="24" customFormat="1" ht="14.25" customHeight="1" x14ac:dyDescent="0.15">
      <c r="A112" s="28"/>
      <c r="B112" s="28"/>
      <c r="C112" s="28"/>
      <c r="D112" s="28"/>
      <c r="E112" s="27"/>
      <c r="F112" s="27"/>
      <c r="G112" s="27"/>
      <c r="H112" s="27"/>
      <c r="I112" s="27"/>
      <c r="J112" s="28"/>
      <c r="K112" s="28"/>
      <c r="L112" s="28"/>
      <c r="M112" s="28"/>
      <c r="N112" s="28"/>
      <c r="O112" s="28"/>
    </row>
    <row r="113" spans="1:15" s="24" customFormat="1" x14ac:dyDescent="0.15">
      <c r="A113" s="28"/>
      <c r="B113" s="28"/>
      <c r="C113" s="28"/>
      <c r="D113" s="28"/>
      <c r="E113" s="27"/>
      <c r="F113" s="27"/>
      <c r="G113" s="27"/>
      <c r="H113" s="27"/>
      <c r="I113" s="27"/>
      <c r="J113" s="28"/>
      <c r="K113" s="28"/>
      <c r="L113" s="28"/>
      <c r="M113" s="28"/>
      <c r="N113" s="28"/>
      <c r="O113" s="28"/>
    </row>
    <row r="114" spans="1:15" s="24" customFormat="1" x14ac:dyDescent="0.15">
      <c r="A114" s="28"/>
      <c r="B114" s="28"/>
      <c r="C114" s="28"/>
      <c r="D114" s="28"/>
      <c r="E114" s="27"/>
      <c r="F114" s="27"/>
      <c r="G114" s="27"/>
      <c r="H114" s="27"/>
      <c r="I114" s="27"/>
      <c r="J114" s="28"/>
      <c r="K114" s="28"/>
      <c r="L114" s="28"/>
      <c r="M114" s="28"/>
      <c r="N114" s="28"/>
      <c r="O114" s="28"/>
    </row>
    <row r="115" spans="1:15" s="24" customFormat="1" x14ac:dyDescent="0.15">
      <c r="A115" s="28"/>
      <c r="B115" s="28"/>
      <c r="C115" s="28"/>
      <c r="D115" s="28"/>
      <c r="E115" s="27"/>
      <c r="F115" s="27"/>
      <c r="G115" s="27"/>
      <c r="H115" s="27"/>
      <c r="I115" s="27"/>
      <c r="J115" s="28"/>
      <c r="K115" s="28"/>
      <c r="L115" s="28"/>
      <c r="M115" s="28"/>
      <c r="N115" s="28"/>
      <c r="O115" s="28"/>
    </row>
    <row r="116" spans="1:15" s="24" customFormat="1" x14ac:dyDescent="0.15">
      <c r="A116" s="28"/>
      <c r="B116" s="28"/>
      <c r="C116" s="28"/>
      <c r="D116" s="28"/>
      <c r="E116" s="27"/>
      <c r="F116" s="27"/>
      <c r="G116" s="27"/>
      <c r="H116" s="27"/>
      <c r="I116" s="27"/>
      <c r="J116" s="28"/>
      <c r="K116" s="28"/>
      <c r="L116" s="28"/>
      <c r="M116" s="28"/>
      <c r="N116" s="28"/>
      <c r="O116" s="28"/>
    </row>
    <row r="117" spans="1:15" s="24" customFormat="1" ht="14.25" customHeight="1" x14ac:dyDescent="0.15">
      <c r="A117" s="28"/>
      <c r="B117" s="28"/>
      <c r="C117" s="28"/>
      <c r="D117" s="28"/>
      <c r="E117" s="27"/>
      <c r="F117" s="27"/>
      <c r="G117" s="27"/>
      <c r="H117" s="27"/>
      <c r="I117" s="27"/>
      <c r="J117" s="28"/>
      <c r="K117" s="28"/>
      <c r="L117" s="28"/>
      <c r="M117" s="28"/>
      <c r="N117" s="28"/>
      <c r="O117" s="28"/>
    </row>
    <row r="118" spans="1:15" s="24" customFormat="1" x14ac:dyDescent="0.15">
      <c r="A118" s="28"/>
      <c r="B118" s="28"/>
      <c r="C118" s="28"/>
      <c r="D118" s="28"/>
      <c r="E118" s="27"/>
      <c r="F118" s="27"/>
      <c r="G118" s="27"/>
      <c r="H118" s="27"/>
      <c r="I118" s="27"/>
      <c r="J118" s="28"/>
      <c r="K118" s="28"/>
      <c r="L118" s="28"/>
      <c r="M118" s="28"/>
      <c r="N118" s="28"/>
      <c r="O118" s="28"/>
    </row>
    <row r="119" spans="1:15" s="24" customFormat="1" x14ac:dyDescent="0.15">
      <c r="A119" s="28"/>
      <c r="B119" s="28"/>
      <c r="C119" s="28"/>
      <c r="D119" s="28"/>
      <c r="E119" s="27"/>
      <c r="F119" s="27"/>
      <c r="G119" s="27"/>
      <c r="H119" s="27"/>
      <c r="I119" s="27"/>
      <c r="J119" s="28"/>
      <c r="K119" s="28"/>
      <c r="L119" s="28"/>
      <c r="M119" s="28"/>
      <c r="N119" s="28"/>
      <c r="O119" s="28"/>
    </row>
    <row r="120" spans="1:15" s="24" customFormat="1" x14ac:dyDescent="0.15">
      <c r="A120" s="28"/>
      <c r="B120" s="28"/>
      <c r="C120" s="28"/>
      <c r="D120" s="28"/>
      <c r="E120" s="27"/>
      <c r="F120" s="27"/>
      <c r="G120" s="27"/>
      <c r="H120" s="27"/>
      <c r="I120" s="27"/>
      <c r="J120" s="28"/>
      <c r="K120" s="28"/>
      <c r="L120" s="28"/>
      <c r="M120" s="28"/>
      <c r="N120" s="28"/>
      <c r="O120" s="28"/>
    </row>
    <row r="121" spans="1:15" s="24" customFormat="1" x14ac:dyDescent="0.15">
      <c r="A121" s="28"/>
      <c r="B121" s="28"/>
      <c r="C121" s="28"/>
      <c r="D121" s="28"/>
      <c r="E121" s="27"/>
      <c r="F121" s="27"/>
      <c r="G121" s="27"/>
      <c r="H121" s="27"/>
      <c r="I121" s="27"/>
      <c r="J121" s="28"/>
      <c r="K121" s="28"/>
      <c r="L121" s="28"/>
      <c r="M121" s="28"/>
      <c r="N121" s="28"/>
      <c r="O121" s="28"/>
    </row>
    <row r="122" spans="1:15" s="24" customFormat="1" x14ac:dyDescent="0.15">
      <c r="A122" s="28"/>
      <c r="B122" s="28"/>
      <c r="C122" s="28"/>
      <c r="D122" s="28"/>
      <c r="E122" s="27"/>
      <c r="F122" s="27"/>
      <c r="G122" s="27"/>
      <c r="H122" s="27"/>
      <c r="I122" s="27"/>
      <c r="J122" s="28"/>
      <c r="K122" s="28"/>
      <c r="L122" s="28"/>
      <c r="M122" s="28"/>
      <c r="N122" s="28"/>
      <c r="O122" s="28"/>
    </row>
    <row r="123" spans="1:15" s="24" customFormat="1" x14ac:dyDescent="0.15">
      <c r="A123" s="28"/>
      <c r="B123" s="28"/>
      <c r="C123" s="28"/>
      <c r="D123" s="28"/>
      <c r="E123" s="27"/>
      <c r="F123" s="27"/>
      <c r="G123" s="27"/>
      <c r="H123" s="27"/>
      <c r="I123" s="27"/>
      <c r="J123" s="28"/>
      <c r="K123" s="28"/>
      <c r="L123" s="28"/>
      <c r="M123" s="28"/>
      <c r="N123" s="28"/>
      <c r="O123" s="28"/>
    </row>
    <row r="124" spans="1:15" s="24" customFormat="1" x14ac:dyDescent="0.15">
      <c r="A124" s="28"/>
      <c r="B124" s="28"/>
      <c r="C124" s="28"/>
      <c r="D124" s="28"/>
      <c r="E124" s="27"/>
      <c r="F124" s="27"/>
      <c r="G124" s="27"/>
      <c r="H124" s="27"/>
      <c r="I124" s="27"/>
      <c r="J124" s="28"/>
      <c r="K124" s="28"/>
      <c r="L124" s="28"/>
      <c r="M124" s="28"/>
      <c r="N124" s="28"/>
      <c r="O124" s="28"/>
    </row>
    <row r="125" spans="1:15" s="24" customFormat="1" x14ac:dyDescent="0.15">
      <c r="A125" s="28"/>
      <c r="B125" s="28"/>
      <c r="C125" s="28"/>
      <c r="D125" s="28"/>
      <c r="E125" s="27"/>
      <c r="F125" s="27"/>
      <c r="G125" s="27"/>
      <c r="H125" s="27"/>
      <c r="I125" s="27"/>
      <c r="J125" s="28"/>
      <c r="K125" s="28"/>
      <c r="L125" s="28"/>
      <c r="M125" s="28"/>
      <c r="N125" s="28"/>
      <c r="O125" s="28"/>
    </row>
    <row r="126" spans="1:15" s="24" customFormat="1" ht="16.5" customHeight="1" x14ac:dyDescent="0.15">
      <c r="A126" s="28"/>
      <c r="B126" s="28"/>
      <c r="C126" s="28"/>
      <c r="D126" s="28"/>
      <c r="E126" s="27"/>
      <c r="F126" s="27"/>
      <c r="G126" s="27"/>
      <c r="H126" s="27"/>
      <c r="I126" s="27"/>
      <c r="J126" s="28"/>
      <c r="K126" s="28"/>
      <c r="L126" s="28"/>
      <c r="M126" s="28"/>
      <c r="N126" s="28"/>
      <c r="O126" s="28"/>
    </row>
    <row r="127" spans="1:15" s="24" customFormat="1" x14ac:dyDescent="0.15">
      <c r="A127" s="28"/>
      <c r="B127" s="28"/>
      <c r="C127" s="28"/>
      <c r="D127" s="28"/>
      <c r="E127" s="27"/>
      <c r="F127" s="27"/>
      <c r="G127" s="27"/>
      <c r="H127" s="27"/>
      <c r="I127" s="27"/>
      <c r="J127" s="28"/>
      <c r="K127" s="28"/>
      <c r="L127" s="28"/>
      <c r="M127" s="28"/>
      <c r="N127" s="28"/>
      <c r="O127" s="28"/>
    </row>
    <row r="128" spans="1:15" s="24" customFormat="1" x14ac:dyDescent="0.15">
      <c r="A128" s="28"/>
      <c r="B128" s="28"/>
      <c r="C128" s="28"/>
      <c r="D128" s="28"/>
      <c r="E128" s="27"/>
      <c r="F128" s="27"/>
      <c r="G128" s="27"/>
      <c r="H128" s="27"/>
      <c r="I128" s="27"/>
      <c r="J128" s="28"/>
      <c r="K128" s="28"/>
      <c r="L128" s="28"/>
      <c r="M128" s="28"/>
      <c r="N128" s="28"/>
      <c r="O128" s="28"/>
    </row>
    <row r="129" spans="1:15" s="24" customFormat="1" x14ac:dyDescent="0.15">
      <c r="A129" s="28"/>
      <c r="B129" s="28"/>
      <c r="C129" s="28"/>
      <c r="D129" s="28"/>
      <c r="E129" s="27"/>
      <c r="F129" s="27"/>
      <c r="G129" s="27"/>
      <c r="H129" s="27"/>
      <c r="I129" s="27"/>
      <c r="J129" s="28"/>
      <c r="K129" s="28"/>
      <c r="L129" s="28"/>
      <c r="M129" s="28"/>
      <c r="N129" s="28"/>
      <c r="O129" s="28"/>
    </row>
    <row r="130" spans="1:15" s="24" customFormat="1" x14ac:dyDescent="0.15">
      <c r="A130" s="28"/>
      <c r="B130" s="28"/>
      <c r="C130" s="28"/>
      <c r="D130" s="28"/>
      <c r="E130" s="27"/>
      <c r="F130" s="27"/>
      <c r="G130" s="27"/>
      <c r="H130" s="27"/>
      <c r="I130" s="27"/>
      <c r="J130" s="28"/>
      <c r="K130" s="28"/>
      <c r="L130" s="28"/>
      <c r="M130" s="28"/>
      <c r="N130" s="28"/>
      <c r="O130" s="28"/>
    </row>
    <row r="131" spans="1:15" s="24" customFormat="1" ht="14.25" customHeight="1" x14ac:dyDescent="0.15">
      <c r="A131" s="28"/>
      <c r="B131" s="28"/>
      <c r="C131" s="28"/>
      <c r="D131" s="28"/>
      <c r="E131" s="27"/>
      <c r="F131" s="27"/>
      <c r="G131" s="27"/>
      <c r="H131" s="27"/>
      <c r="I131" s="27"/>
      <c r="J131" s="28"/>
      <c r="K131" s="28"/>
      <c r="L131" s="28"/>
      <c r="M131" s="28"/>
      <c r="N131" s="28"/>
      <c r="O131" s="28"/>
    </row>
    <row r="132" spans="1:15" s="24" customFormat="1" x14ac:dyDescent="0.15">
      <c r="A132" s="28"/>
      <c r="B132" s="28"/>
      <c r="C132" s="28"/>
      <c r="D132" s="28"/>
      <c r="E132" s="27"/>
      <c r="F132" s="27"/>
      <c r="G132" s="27"/>
      <c r="H132" s="27"/>
      <c r="I132" s="27"/>
      <c r="J132" s="28"/>
      <c r="K132" s="28"/>
      <c r="L132" s="28"/>
      <c r="M132" s="28"/>
      <c r="N132" s="28"/>
      <c r="O132" s="28"/>
    </row>
    <row r="133" spans="1:15" s="24" customFormat="1" x14ac:dyDescent="0.15">
      <c r="A133" s="28"/>
      <c r="B133" s="28"/>
      <c r="C133" s="28"/>
      <c r="D133" s="28"/>
      <c r="E133" s="27"/>
      <c r="F133" s="27"/>
      <c r="G133" s="27"/>
      <c r="H133" s="27"/>
      <c r="I133" s="27"/>
      <c r="J133" s="28"/>
      <c r="K133" s="28"/>
      <c r="L133" s="28"/>
      <c r="M133" s="28"/>
      <c r="N133" s="28"/>
      <c r="O133" s="28"/>
    </row>
    <row r="134" spans="1:15" s="24" customFormat="1" x14ac:dyDescent="0.15">
      <c r="A134" s="28"/>
      <c r="B134" s="28"/>
      <c r="C134" s="28"/>
      <c r="D134" s="28"/>
      <c r="E134" s="27"/>
      <c r="F134" s="27"/>
      <c r="G134" s="27"/>
      <c r="H134" s="27"/>
      <c r="I134" s="27"/>
      <c r="J134" s="28"/>
      <c r="K134" s="28"/>
      <c r="L134" s="28"/>
      <c r="M134" s="28"/>
      <c r="N134" s="28"/>
      <c r="O134" s="28"/>
    </row>
    <row r="135" spans="1:15" s="24" customFormat="1" x14ac:dyDescent="0.15">
      <c r="A135" s="28"/>
      <c r="B135" s="28"/>
      <c r="C135" s="28"/>
      <c r="D135" s="28"/>
      <c r="E135" s="27"/>
      <c r="F135" s="27"/>
      <c r="G135" s="27"/>
      <c r="H135" s="27"/>
      <c r="I135" s="27"/>
      <c r="J135" s="28"/>
      <c r="K135" s="28"/>
      <c r="L135" s="28"/>
      <c r="M135" s="28"/>
      <c r="N135" s="28"/>
      <c r="O135" s="28"/>
    </row>
    <row r="136" spans="1:15" s="24" customFormat="1" x14ac:dyDescent="0.15">
      <c r="A136" s="28"/>
      <c r="B136" s="28"/>
      <c r="C136" s="28"/>
      <c r="D136" s="28"/>
      <c r="E136" s="27"/>
      <c r="F136" s="27"/>
      <c r="G136" s="27"/>
      <c r="H136" s="27"/>
      <c r="I136" s="27"/>
      <c r="J136" s="28"/>
      <c r="K136" s="28"/>
      <c r="L136" s="28"/>
      <c r="M136" s="28"/>
      <c r="N136" s="28"/>
      <c r="O136" s="28"/>
    </row>
    <row r="137" spans="1:15" s="24" customFormat="1" x14ac:dyDescent="0.15">
      <c r="A137" s="28"/>
      <c r="B137" s="28"/>
      <c r="C137" s="28"/>
      <c r="D137" s="28"/>
      <c r="E137" s="27"/>
      <c r="F137" s="27"/>
      <c r="G137" s="27"/>
      <c r="H137" s="27"/>
      <c r="I137" s="27"/>
      <c r="J137" s="28"/>
      <c r="K137" s="28"/>
      <c r="L137" s="28"/>
      <c r="M137" s="28"/>
      <c r="N137" s="28"/>
      <c r="O137" s="28"/>
    </row>
    <row r="138" spans="1:15" s="24" customFormat="1" x14ac:dyDescent="0.15">
      <c r="A138" s="28"/>
      <c r="B138" s="28"/>
      <c r="C138" s="28"/>
      <c r="D138" s="28"/>
      <c r="E138" s="27"/>
      <c r="F138" s="27"/>
      <c r="G138" s="27"/>
      <c r="H138" s="27"/>
      <c r="I138" s="27"/>
      <c r="J138" s="28"/>
      <c r="K138" s="28"/>
      <c r="L138" s="28"/>
      <c r="M138" s="28"/>
      <c r="N138" s="28"/>
      <c r="O138" s="28"/>
    </row>
    <row r="139" spans="1:15" s="24" customFormat="1" x14ac:dyDescent="0.15">
      <c r="A139" s="28"/>
      <c r="B139" s="28"/>
      <c r="C139" s="28"/>
      <c r="D139" s="28"/>
      <c r="E139" s="27"/>
      <c r="F139" s="27"/>
      <c r="G139" s="27"/>
      <c r="H139" s="27"/>
      <c r="I139" s="27"/>
      <c r="J139" s="28"/>
      <c r="K139" s="28"/>
      <c r="L139" s="28"/>
      <c r="M139" s="28"/>
      <c r="N139" s="28"/>
      <c r="O139" s="28"/>
    </row>
    <row r="140" spans="1:15" s="24" customFormat="1" x14ac:dyDescent="0.15">
      <c r="A140" s="28"/>
      <c r="B140" s="28"/>
      <c r="C140" s="28"/>
      <c r="D140" s="28"/>
      <c r="E140" s="27"/>
      <c r="F140" s="27"/>
      <c r="G140" s="27"/>
      <c r="H140" s="27"/>
      <c r="I140" s="27"/>
      <c r="J140" s="28"/>
      <c r="K140" s="28"/>
      <c r="L140" s="28"/>
      <c r="M140" s="28"/>
      <c r="N140" s="28"/>
      <c r="O140" s="28"/>
    </row>
    <row r="141" spans="1:15" s="24" customFormat="1" ht="14.25" customHeight="1" x14ac:dyDescent="0.15">
      <c r="A141" s="28"/>
      <c r="B141" s="28"/>
      <c r="C141" s="28"/>
      <c r="D141" s="28"/>
      <c r="E141" s="27"/>
      <c r="F141" s="27"/>
      <c r="G141" s="27"/>
      <c r="H141" s="27"/>
      <c r="I141" s="27"/>
      <c r="J141" s="28"/>
      <c r="K141" s="28"/>
      <c r="L141" s="28"/>
      <c r="M141" s="28"/>
      <c r="N141" s="28"/>
      <c r="O141" s="28"/>
    </row>
    <row r="142" spans="1:15" s="24" customFormat="1" x14ac:dyDescent="0.15">
      <c r="A142" s="28"/>
      <c r="B142" s="28"/>
      <c r="C142" s="28"/>
      <c r="D142" s="28"/>
      <c r="E142" s="27"/>
      <c r="F142" s="27"/>
      <c r="G142" s="27"/>
      <c r="H142" s="27"/>
      <c r="I142" s="27"/>
      <c r="J142" s="28"/>
      <c r="K142" s="28"/>
      <c r="L142" s="28"/>
      <c r="M142" s="28"/>
      <c r="N142" s="28"/>
      <c r="O142" s="28"/>
    </row>
    <row r="143" spans="1:15" s="24" customFormat="1" x14ac:dyDescent="0.15">
      <c r="A143" s="28"/>
      <c r="B143" s="28"/>
      <c r="C143" s="28"/>
      <c r="D143" s="28"/>
      <c r="E143" s="27"/>
      <c r="F143" s="27"/>
      <c r="G143" s="27"/>
      <c r="H143" s="27"/>
      <c r="I143" s="27"/>
      <c r="J143" s="28"/>
      <c r="K143" s="28"/>
      <c r="L143" s="28"/>
      <c r="M143" s="28"/>
      <c r="N143" s="28"/>
      <c r="O143" s="28"/>
    </row>
    <row r="144" spans="1:15" s="24" customFormat="1" x14ac:dyDescent="0.15">
      <c r="A144" s="28"/>
      <c r="B144" s="28"/>
      <c r="C144" s="28"/>
      <c r="D144" s="28"/>
      <c r="E144" s="27"/>
      <c r="F144" s="27"/>
      <c r="G144" s="27"/>
      <c r="H144" s="27"/>
      <c r="I144" s="27"/>
      <c r="J144" s="28"/>
      <c r="K144" s="28"/>
      <c r="L144" s="28"/>
      <c r="M144" s="28"/>
      <c r="N144" s="28"/>
      <c r="O144" s="28"/>
    </row>
    <row r="145" spans="1:15" s="24" customFormat="1" ht="14.25" customHeight="1" x14ac:dyDescent="0.15">
      <c r="A145" s="28"/>
      <c r="B145" s="28"/>
      <c r="C145" s="28"/>
      <c r="D145" s="28"/>
      <c r="E145" s="27"/>
      <c r="F145" s="27"/>
      <c r="G145" s="27"/>
      <c r="H145" s="27"/>
      <c r="I145" s="27"/>
      <c r="J145" s="28"/>
      <c r="K145" s="28"/>
      <c r="L145" s="28"/>
      <c r="M145" s="28"/>
      <c r="N145" s="28"/>
      <c r="O145" s="28"/>
    </row>
    <row r="146" spans="1:15" s="24" customFormat="1" x14ac:dyDescent="0.15">
      <c r="A146" s="28"/>
      <c r="B146" s="28"/>
      <c r="C146" s="28"/>
      <c r="D146" s="28"/>
      <c r="E146" s="27"/>
      <c r="F146" s="27"/>
      <c r="G146" s="27"/>
      <c r="H146" s="27"/>
      <c r="I146" s="27"/>
      <c r="J146" s="28"/>
      <c r="K146" s="28"/>
      <c r="L146" s="28"/>
      <c r="M146" s="28"/>
      <c r="N146" s="28"/>
      <c r="O146" s="28"/>
    </row>
    <row r="147" spans="1:15" s="24" customFormat="1" x14ac:dyDescent="0.15">
      <c r="A147" s="28"/>
      <c r="B147" s="28"/>
      <c r="C147" s="28"/>
      <c r="D147" s="28"/>
      <c r="E147" s="27"/>
      <c r="F147" s="27"/>
      <c r="G147" s="27"/>
      <c r="H147" s="27"/>
      <c r="I147" s="27"/>
      <c r="J147" s="28"/>
      <c r="K147" s="28"/>
      <c r="L147" s="28"/>
      <c r="M147" s="28"/>
      <c r="N147" s="28"/>
      <c r="O147" s="28"/>
    </row>
    <row r="148" spans="1:15" s="24" customFormat="1" x14ac:dyDescent="0.15">
      <c r="A148" s="28"/>
      <c r="B148" s="28"/>
      <c r="C148" s="28"/>
      <c r="D148" s="28"/>
      <c r="E148" s="27"/>
      <c r="F148" s="27"/>
      <c r="G148" s="27"/>
      <c r="H148" s="27"/>
      <c r="I148" s="27"/>
      <c r="J148" s="28"/>
      <c r="K148" s="28"/>
      <c r="L148" s="28"/>
      <c r="M148" s="28"/>
      <c r="N148" s="28"/>
      <c r="O148" s="28"/>
    </row>
    <row r="149" spans="1:15" s="24" customFormat="1" x14ac:dyDescent="0.15">
      <c r="A149" s="28"/>
      <c r="B149" s="28"/>
      <c r="C149" s="28"/>
      <c r="D149" s="28"/>
      <c r="E149" s="27"/>
      <c r="F149" s="27"/>
      <c r="G149" s="27"/>
      <c r="H149" s="27"/>
      <c r="I149" s="27"/>
      <c r="J149" s="28"/>
      <c r="K149" s="28"/>
      <c r="L149" s="28"/>
      <c r="M149" s="28"/>
      <c r="N149" s="28"/>
      <c r="O149" s="28"/>
    </row>
    <row r="150" spans="1:15" s="24" customFormat="1" x14ac:dyDescent="0.15">
      <c r="A150" s="28"/>
      <c r="B150" s="28"/>
      <c r="C150" s="28"/>
      <c r="D150" s="28"/>
      <c r="E150" s="27"/>
      <c r="F150" s="27"/>
      <c r="G150" s="27"/>
      <c r="H150" s="27"/>
      <c r="I150" s="27"/>
      <c r="J150" s="28"/>
      <c r="K150" s="28"/>
      <c r="L150" s="28"/>
      <c r="M150" s="28"/>
      <c r="N150" s="28"/>
      <c r="O150" s="28"/>
    </row>
    <row r="151" spans="1:15" s="24" customFormat="1" x14ac:dyDescent="0.15">
      <c r="A151" s="28"/>
      <c r="B151" s="28"/>
      <c r="C151" s="28"/>
      <c r="D151" s="28"/>
      <c r="E151" s="27"/>
      <c r="F151" s="27"/>
      <c r="G151" s="27"/>
      <c r="H151" s="27"/>
      <c r="I151" s="27"/>
      <c r="J151" s="28"/>
      <c r="K151" s="28"/>
      <c r="L151" s="28"/>
      <c r="M151" s="28"/>
      <c r="N151" s="28"/>
      <c r="O151" s="28"/>
    </row>
    <row r="152" spans="1:15" s="24" customFormat="1" ht="28.5" customHeight="1" x14ac:dyDescent="0.15">
      <c r="A152" s="28"/>
      <c r="B152" s="28"/>
      <c r="C152" s="28"/>
      <c r="D152" s="28"/>
      <c r="E152" s="27"/>
      <c r="F152" s="27"/>
      <c r="G152" s="27"/>
      <c r="H152" s="27"/>
      <c r="I152" s="27"/>
      <c r="J152" s="28"/>
      <c r="K152" s="28"/>
      <c r="L152" s="28"/>
      <c r="M152" s="28"/>
      <c r="N152" s="28"/>
      <c r="O152" s="28"/>
    </row>
    <row r="153" spans="1:15" s="24" customFormat="1" x14ac:dyDescent="0.15">
      <c r="A153" s="28"/>
      <c r="B153" s="28"/>
      <c r="C153" s="28"/>
      <c r="D153" s="28"/>
      <c r="E153" s="27"/>
      <c r="F153" s="27"/>
      <c r="G153" s="27"/>
      <c r="H153" s="27"/>
      <c r="I153" s="27"/>
      <c r="J153" s="28"/>
      <c r="K153" s="28"/>
      <c r="L153" s="28"/>
      <c r="M153" s="28"/>
      <c r="N153" s="28"/>
      <c r="O153" s="28"/>
    </row>
    <row r="154" spans="1:15" s="24" customFormat="1" x14ac:dyDescent="0.15">
      <c r="A154" s="28"/>
      <c r="B154" s="28"/>
      <c r="C154" s="28"/>
      <c r="D154" s="28"/>
      <c r="E154" s="27"/>
      <c r="F154" s="27"/>
      <c r="G154" s="27"/>
      <c r="H154" s="27"/>
      <c r="I154" s="27"/>
      <c r="J154" s="28"/>
      <c r="K154" s="28"/>
      <c r="L154" s="28"/>
      <c r="M154" s="28"/>
      <c r="N154" s="28"/>
      <c r="O154" s="28"/>
    </row>
    <row r="155" spans="1:15" s="24" customFormat="1" x14ac:dyDescent="0.15">
      <c r="A155" s="28"/>
      <c r="B155" s="28"/>
      <c r="C155" s="28"/>
      <c r="D155" s="28"/>
      <c r="E155" s="27"/>
      <c r="F155" s="27"/>
      <c r="G155" s="27"/>
      <c r="H155" s="27"/>
      <c r="I155" s="27"/>
      <c r="J155" s="28"/>
      <c r="K155" s="28"/>
      <c r="L155" s="28"/>
      <c r="M155" s="28"/>
      <c r="N155" s="28"/>
      <c r="O155" s="28"/>
    </row>
    <row r="156" spans="1:15" s="24" customFormat="1" x14ac:dyDescent="0.15">
      <c r="A156" s="28"/>
      <c r="B156" s="28"/>
      <c r="C156" s="28"/>
      <c r="D156" s="28"/>
      <c r="E156" s="27"/>
      <c r="F156" s="27"/>
      <c r="G156" s="27"/>
      <c r="H156" s="27"/>
      <c r="I156" s="27"/>
      <c r="J156" s="28"/>
      <c r="K156" s="28"/>
      <c r="L156" s="28"/>
      <c r="M156" s="28"/>
      <c r="N156" s="28"/>
      <c r="O156" s="28"/>
    </row>
    <row r="157" spans="1:15" s="24" customFormat="1" x14ac:dyDescent="0.15">
      <c r="A157" s="28"/>
      <c r="B157" s="28"/>
      <c r="C157" s="28"/>
      <c r="D157" s="28"/>
      <c r="E157" s="27"/>
      <c r="F157" s="27"/>
      <c r="G157" s="27"/>
      <c r="H157" s="27"/>
      <c r="I157" s="27"/>
      <c r="J157" s="28"/>
      <c r="K157" s="28"/>
      <c r="L157" s="28"/>
      <c r="M157" s="28"/>
      <c r="N157" s="28"/>
      <c r="O157" s="28"/>
    </row>
    <row r="158" spans="1:15" s="24" customFormat="1" x14ac:dyDescent="0.15">
      <c r="A158" s="28"/>
      <c r="B158" s="28"/>
      <c r="C158" s="28"/>
      <c r="D158" s="28"/>
      <c r="E158" s="27"/>
      <c r="F158" s="27"/>
      <c r="G158" s="27"/>
      <c r="H158" s="27"/>
      <c r="I158" s="27"/>
      <c r="J158" s="28"/>
      <c r="K158" s="28"/>
      <c r="L158" s="28"/>
      <c r="M158" s="28"/>
      <c r="N158" s="28"/>
      <c r="O158" s="28"/>
    </row>
    <row r="159" spans="1:15" s="24" customFormat="1" ht="14.25" customHeight="1" x14ac:dyDescent="0.15">
      <c r="A159" s="28"/>
      <c r="B159" s="28"/>
      <c r="C159" s="28"/>
      <c r="D159" s="28"/>
      <c r="E159" s="27"/>
      <c r="F159" s="27"/>
      <c r="G159" s="27"/>
      <c r="H159" s="27"/>
      <c r="I159" s="27"/>
      <c r="J159" s="28"/>
      <c r="K159" s="28"/>
      <c r="L159" s="28"/>
      <c r="M159" s="28"/>
      <c r="N159" s="28"/>
      <c r="O159" s="28"/>
    </row>
    <row r="160" spans="1:15" s="24" customFormat="1" x14ac:dyDescent="0.15">
      <c r="A160" s="28"/>
      <c r="B160" s="28"/>
      <c r="C160" s="28"/>
      <c r="D160" s="28"/>
      <c r="E160" s="27"/>
      <c r="F160" s="27"/>
      <c r="G160" s="27"/>
      <c r="H160" s="27"/>
      <c r="I160" s="27"/>
      <c r="J160" s="28"/>
      <c r="K160" s="28"/>
      <c r="L160" s="28"/>
      <c r="M160" s="28"/>
      <c r="N160" s="28"/>
      <c r="O160" s="28"/>
    </row>
    <row r="161" spans="1:15" s="24" customFormat="1" x14ac:dyDescent="0.15">
      <c r="A161" s="28"/>
      <c r="B161" s="28"/>
      <c r="C161" s="28"/>
      <c r="D161" s="28"/>
      <c r="E161" s="27"/>
      <c r="F161" s="27"/>
      <c r="G161" s="27"/>
      <c r="H161" s="27"/>
      <c r="I161" s="27"/>
      <c r="J161" s="28"/>
      <c r="K161" s="28"/>
      <c r="L161" s="28"/>
      <c r="M161" s="28"/>
      <c r="N161" s="28"/>
      <c r="O161" s="28"/>
    </row>
    <row r="162" spans="1:15" s="24" customFormat="1" x14ac:dyDescent="0.15">
      <c r="A162" s="28"/>
      <c r="B162" s="28"/>
      <c r="C162" s="28"/>
      <c r="D162" s="28"/>
      <c r="E162" s="27"/>
      <c r="F162" s="27"/>
      <c r="G162" s="27"/>
      <c r="H162" s="27"/>
      <c r="I162" s="27"/>
      <c r="J162" s="28"/>
      <c r="K162" s="28"/>
      <c r="L162" s="28"/>
      <c r="M162" s="28"/>
      <c r="N162" s="28"/>
      <c r="O162" s="28"/>
    </row>
    <row r="163" spans="1:15" s="24" customFormat="1" x14ac:dyDescent="0.15">
      <c r="A163" s="28"/>
      <c r="B163" s="28"/>
      <c r="C163" s="28"/>
      <c r="D163" s="28"/>
      <c r="E163" s="27"/>
      <c r="F163" s="27"/>
      <c r="G163" s="27"/>
      <c r="H163" s="27"/>
      <c r="I163" s="27"/>
      <c r="J163" s="28"/>
      <c r="K163" s="28"/>
      <c r="L163" s="28"/>
      <c r="M163" s="28"/>
      <c r="N163" s="28"/>
      <c r="O163" s="28"/>
    </row>
    <row r="164" spans="1:15" s="24" customFormat="1" ht="14.25" customHeight="1" x14ac:dyDescent="0.15">
      <c r="A164" s="28"/>
      <c r="B164" s="28"/>
      <c r="C164" s="28"/>
      <c r="D164" s="28"/>
      <c r="E164" s="27"/>
      <c r="F164" s="27"/>
      <c r="G164" s="27"/>
      <c r="H164" s="27"/>
      <c r="I164" s="27"/>
      <c r="J164" s="28"/>
      <c r="K164" s="28"/>
      <c r="L164" s="28"/>
      <c r="M164" s="28"/>
      <c r="N164" s="28"/>
      <c r="O164" s="28"/>
    </row>
    <row r="165" spans="1:15" s="24" customFormat="1" x14ac:dyDescent="0.15">
      <c r="A165" s="28"/>
      <c r="B165" s="28"/>
      <c r="C165" s="28"/>
      <c r="D165" s="28"/>
      <c r="E165" s="27"/>
      <c r="F165" s="27"/>
      <c r="G165" s="27"/>
      <c r="H165" s="27"/>
      <c r="I165" s="27"/>
      <c r="J165" s="28"/>
      <c r="K165" s="28"/>
      <c r="L165" s="28"/>
      <c r="M165" s="28"/>
      <c r="N165" s="28"/>
      <c r="O165" s="28"/>
    </row>
    <row r="166" spans="1:15" s="24" customFormat="1" x14ac:dyDescent="0.15">
      <c r="A166" s="28"/>
      <c r="B166" s="28"/>
      <c r="C166" s="28"/>
      <c r="D166" s="28"/>
      <c r="E166" s="27"/>
      <c r="F166" s="27"/>
      <c r="G166" s="27"/>
      <c r="H166" s="27"/>
      <c r="I166" s="27"/>
      <c r="J166" s="28"/>
      <c r="K166" s="28"/>
      <c r="L166" s="28"/>
      <c r="M166" s="28"/>
      <c r="N166" s="28"/>
      <c r="O166" s="28"/>
    </row>
    <row r="167" spans="1:15" s="24" customFormat="1" x14ac:dyDescent="0.15">
      <c r="A167" s="28"/>
      <c r="B167" s="28"/>
      <c r="C167" s="28"/>
      <c r="D167" s="28"/>
      <c r="E167" s="27"/>
      <c r="F167" s="27"/>
      <c r="G167" s="27"/>
      <c r="H167" s="27"/>
      <c r="I167" s="27"/>
      <c r="J167" s="28"/>
      <c r="K167" s="28"/>
      <c r="L167" s="28"/>
      <c r="M167" s="28"/>
      <c r="N167" s="28"/>
      <c r="O167" s="28"/>
    </row>
    <row r="168" spans="1:15" s="24" customFormat="1" x14ac:dyDescent="0.15">
      <c r="A168" s="28"/>
      <c r="B168" s="28"/>
      <c r="C168" s="28"/>
      <c r="D168" s="28"/>
      <c r="E168" s="27"/>
      <c r="F168" s="27"/>
      <c r="G168" s="27"/>
      <c r="H168" s="27"/>
      <c r="I168" s="27"/>
      <c r="J168" s="28"/>
      <c r="K168" s="28"/>
      <c r="L168" s="28"/>
      <c r="M168" s="28"/>
      <c r="N168" s="28"/>
      <c r="O168" s="28"/>
    </row>
    <row r="169" spans="1:15" s="24" customFormat="1" ht="14.25" customHeight="1" x14ac:dyDescent="0.15">
      <c r="A169" s="28"/>
      <c r="B169" s="28"/>
      <c r="C169" s="28"/>
      <c r="D169" s="28"/>
      <c r="E169" s="27"/>
      <c r="F169" s="27"/>
      <c r="G169" s="27"/>
      <c r="H169" s="27"/>
      <c r="I169" s="27"/>
      <c r="J169" s="28"/>
      <c r="K169" s="28"/>
      <c r="L169" s="28"/>
      <c r="M169" s="28"/>
      <c r="N169" s="28"/>
      <c r="O169" s="28"/>
    </row>
    <row r="170" spans="1:15" s="24" customFormat="1" x14ac:dyDescent="0.15">
      <c r="A170" s="28"/>
      <c r="B170" s="28"/>
      <c r="C170" s="28"/>
      <c r="D170" s="28"/>
      <c r="E170" s="27"/>
      <c r="F170" s="27"/>
      <c r="G170" s="27"/>
      <c r="H170" s="27"/>
      <c r="I170" s="27"/>
      <c r="J170" s="28"/>
      <c r="K170" s="28"/>
      <c r="L170" s="28"/>
      <c r="M170" s="28"/>
      <c r="N170" s="28"/>
      <c r="O170" s="28"/>
    </row>
    <row r="171" spans="1:15" s="24" customFormat="1" x14ac:dyDescent="0.15">
      <c r="A171" s="28"/>
      <c r="B171" s="28"/>
      <c r="C171" s="28"/>
      <c r="D171" s="28"/>
      <c r="E171" s="27"/>
      <c r="F171" s="27"/>
      <c r="G171" s="27"/>
      <c r="H171" s="27"/>
      <c r="I171" s="27"/>
      <c r="J171" s="28"/>
      <c r="K171" s="28"/>
      <c r="L171" s="28"/>
      <c r="M171" s="28"/>
      <c r="N171" s="28"/>
      <c r="O171" s="28"/>
    </row>
    <row r="172" spans="1:15" s="24" customFormat="1" x14ac:dyDescent="0.15">
      <c r="A172" s="28"/>
      <c r="B172" s="28"/>
      <c r="C172" s="28"/>
      <c r="D172" s="28"/>
      <c r="E172" s="27"/>
      <c r="F172" s="27"/>
      <c r="G172" s="27"/>
      <c r="H172" s="27"/>
      <c r="I172" s="27"/>
      <c r="J172" s="28"/>
      <c r="K172" s="28"/>
      <c r="L172" s="28"/>
      <c r="M172" s="28"/>
      <c r="N172" s="28"/>
      <c r="O172" s="28"/>
    </row>
    <row r="173" spans="1:15" s="24" customFormat="1" ht="14.25" customHeight="1" x14ac:dyDescent="0.15">
      <c r="A173" s="28"/>
      <c r="B173" s="28"/>
      <c r="C173" s="28"/>
      <c r="D173" s="28"/>
      <c r="E173" s="27"/>
      <c r="F173" s="27"/>
      <c r="G173" s="27"/>
      <c r="H173" s="27"/>
      <c r="I173" s="27"/>
      <c r="J173" s="28"/>
      <c r="K173" s="28"/>
      <c r="L173" s="28"/>
      <c r="M173" s="28"/>
      <c r="N173" s="28"/>
      <c r="O173" s="28"/>
    </row>
    <row r="174" spans="1:15" s="24" customFormat="1" x14ac:dyDescent="0.15">
      <c r="A174" s="28"/>
      <c r="B174" s="28"/>
      <c r="C174" s="28"/>
      <c r="D174" s="28"/>
      <c r="E174" s="27"/>
      <c r="F174" s="27"/>
      <c r="G174" s="27"/>
      <c r="H174" s="27"/>
      <c r="I174" s="27"/>
      <c r="J174" s="28"/>
      <c r="K174" s="28"/>
      <c r="L174" s="28"/>
      <c r="M174" s="28"/>
      <c r="N174" s="28"/>
      <c r="O174" s="28"/>
    </row>
    <row r="175" spans="1:15" s="24" customFormat="1" ht="14.25" customHeight="1" x14ac:dyDescent="0.15">
      <c r="A175" s="28"/>
      <c r="B175" s="28"/>
      <c r="C175" s="28"/>
      <c r="D175" s="28"/>
      <c r="E175" s="27"/>
      <c r="F175" s="27"/>
      <c r="G175" s="27"/>
      <c r="H175" s="27"/>
      <c r="I175" s="27"/>
      <c r="J175" s="28"/>
      <c r="K175" s="28"/>
      <c r="L175" s="28"/>
      <c r="M175" s="28"/>
      <c r="N175" s="28"/>
      <c r="O175" s="28"/>
    </row>
    <row r="176" spans="1:15" s="24" customFormat="1" x14ac:dyDescent="0.15">
      <c r="A176" s="28"/>
      <c r="B176" s="28"/>
      <c r="C176" s="28"/>
      <c r="D176" s="28"/>
      <c r="E176" s="27"/>
      <c r="F176" s="27"/>
      <c r="G176" s="27"/>
      <c r="H176" s="27"/>
      <c r="I176" s="27"/>
      <c r="J176" s="28"/>
      <c r="K176" s="28"/>
      <c r="L176" s="28"/>
      <c r="M176" s="28"/>
      <c r="N176" s="28"/>
      <c r="O176" s="28"/>
    </row>
    <row r="177" spans="1:15" s="24" customFormat="1" x14ac:dyDescent="0.15">
      <c r="A177" s="28"/>
      <c r="B177" s="28"/>
      <c r="C177" s="28"/>
      <c r="D177" s="28"/>
      <c r="E177" s="27"/>
      <c r="F177" s="27"/>
      <c r="G177" s="27"/>
      <c r="H177" s="27"/>
      <c r="I177" s="27"/>
      <c r="J177" s="28"/>
      <c r="K177" s="28"/>
      <c r="L177" s="28"/>
      <c r="M177" s="28"/>
      <c r="N177" s="28"/>
      <c r="O177" s="28"/>
    </row>
    <row r="178" spans="1:15" s="24" customFormat="1" ht="14.25" customHeight="1" x14ac:dyDescent="0.15">
      <c r="A178" s="28"/>
      <c r="B178" s="28"/>
      <c r="C178" s="28"/>
      <c r="D178" s="28"/>
      <c r="E178" s="27"/>
      <c r="F178" s="27"/>
      <c r="G178" s="27"/>
      <c r="H178" s="27"/>
      <c r="I178" s="27"/>
      <c r="J178" s="28"/>
      <c r="K178" s="28"/>
      <c r="L178" s="28"/>
      <c r="M178" s="28"/>
      <c r="N178" s="28"/>
      <c r="O178" s="28"/>
    </row>
    <row r="179" spans="1:15" s="24" customFormat="1" x14ac:dyDescent="0.15">
      <c r="A179" s="28"/>
      <c r="B179" s="28"/>
      <c r="C179" s="28"/>
      <c r="D179" s="28"/>
      <c r="E179" s="27"/>
      <c r="F179" s="27"/>
      <c r="G179" s="27"/>
      <c r="H179" s="27"/>
      <c r="I179" s="27"/>
      <c r="J179" s="28"/>
      <c r="K179" s="28"/>
      <c r="L179" s="28"/>
      <c r="M179" s="28"/>
      <c r="N179" s="28"/>
      <c r="O179" s="28"/>
    </row>
    <row r="180" spans="1:15" s="24" customFormat="1" x14ac:dyDescent="0.15">
      <c r="A180" s="28"/>
      <c r="B180" s="28"/>
      <c r="C180" s="28"/>
      <c r="D180" s="28"/>
      <c r="E180" s="27"/>
      <c r="F180" s="27"/>
      <c r="G180" s="27"/>
      <c r="H180" s="27"/>
      <c r="I180" s="27"/>
      <c r="J180" s="28"/>
      <c r="K180" s="28"/>
      <c r="L180" s="28"/>
      <c r="M180" s="28"/>
      <c r="N180" s="28"/>
      <c r="O180" s="28"/>
    </row>
    <row r="181" spans="1:15" s="24" customFormat="1" x14ac:dyDescent="0.15">
      <c r="A181" s="28"/>
      <c r="B181" s="28"/>
      <c r="C181" s="28"/>
      <c r="D181" s="28"/>
      <c r="E181" s="27"/>
      <c r="F181" s="27"/>
      <c r="G181" s="27"/>
      <c r="H181" s="27"/>
      <c r="I181" s="27"/>
      <c r="J181" s="28"/>
      <c r="K181" s="28"/>
      <c r="L181" s="28"/>
      <c r="M181" s="28"/>
      <c r="N181" s="28"/>
      <c r="O181" s="28"/>
    </row>
    <row r="182" spans="1:15" s="24" customFormat="1" x14ac:dyDescent="0.15">
      <c r="A182" s="28"/>
      <c r="B182" s="28"/>
      <c r="C182" s="28"/>
      <c r="D182" s="28"/>
      <c r="E182" s="27"/>
      <c r="F182" s="27"/>
      <c r="G182" s="27"/>
      <c r="H182" s="27"/>
      <c r="I182" s="27"/>
      <c r="J182" s="28"/>
      <c r="K182" s="28"/>
      <c r="L182" s="28"/>
      <c r="M182" s="28"/>
      <c r="N182" s="28"/>
      <c r="O182" s="28"/>
    </row>
    <row r="183" spans="1:15" s="24" customFormat="1" x14ac:dyDescent="0.15">
      <c r="A183" s="28"/>
      <c r="B183" s="28"/>
      <c r="C183" s="28"/>
      <c r="D183" s="28"/>
      <c r="E183" s="27"/>
      <c r="F183" s="27"/>
      <c r="G183" s="27"/>
      <c r="H183" s="27"/>
      <c r="I183" s="27"/>
      <c r="J183" s="28"/>
      <c r="K183" s="28"/>
      <c r="L183" s="28"/>
      <c r="M183" s="28"/>
      <c r="N183" s="28"/>
      <c r="O183" s="28"/>
    </row>
    <row r="184" spans="1:15" s="24" customFormat="1" x14ac:dyDescent="0.15">
      <c r="A184" s="28"/>
      <c r="B184" s="28"/>
      <c r="C184" s="28"/>
      <c r="D184" s="28"/>
      <c r="E184" s="27"/>
      <c r="F184" s="27"/>
      <c r="G184" s="27"/>
      <c r="H184" s="27"/>
      <c r="I184" s="27"/>
      <c r="J184" s="28"/>
      <c r="K184" s="28"/>
      <c r="L184" s="28"/>
      <c r="M184" s="28"/>
      <c r="N184" s="28"/>
      <c r="O184" s="28"/>
    </row>
    <row r="185" spans="1:15" s="24" customFormat="1" x14ac:dyDescent="0.15">
      <c r="A185" s="28"/>
      <c r="B185" s="28"/>
      <c r="C185" s="28"/>
      <c r="D185" s="28"/>
      <c r="E185" s="27"/>
      <c r="F185" s="27"/>
      <c r="G185" s="27"/>
      <c r="H185" s="27"/>
      <c r="I185" s="27"/>
      <c r="J185" s="28"/>
      <c r="K185" s="28"/>
      <c r="L185" s="28"/>
      <c r="M185" s="28"/>
      <c r="N185" s="28"/>
      <c r="O185" s="28"/>
    </row>
    <row r="186" spans="1:15" s="24" customFormat="1" x14ac:dyDescent="0.15">
      <c r="A186" s="28"/>
      <c r="B186" s="28"/>
      <c r="C186" s="28"/>
      <c r="D186" s="28"/>
      <c r="E186" s="27"/>
      <c r="F186" s="27"/>
      <c r="G186" s="27"/>
      <c r="H186" s="27"/>
      <c r="I186" s="27"/>
      <c r="J186" s="28"/>
      <c r="K186" s="28"/>
      <c r="L186" s="28"/>
      <c r="M186" s="28"/>
      <c r="N186" s="28"/>
      <c r="O186" s="28"/>
    </row>
    <row r="187" spans="1:15" s="24" customFormat="1" x14ac:dyDescent="0.15">
      <c r="A187" s="28"/>
      <c r="B187" s="28"/>
      <c r="C187" s="28"/>
      <c r="D187" s="28"/>
      <c r="E187" s="27"/>
      <c r="F187" s="27"/>
      <c r="G187" s="27"/>
      <c r="H187" s="27"/>
      <c r="I187" s="27"/>
      <c r="J187" s="28"/>
      <c r="K187" s="28"/>
      <c r="L187" s="28"/>
      <c r="M187" s="28"/>
      <c r="N187" s="28"/>
      <c r="O187" s="28"/>
    </row>
    <row r="188" spans="1:15" s="24" customFormat="1" x14ac:dyDescent="0.15">
      <c r="A188" s="28"/>
      <c r="B188" s="28"/>
      <c r="C188" s="28"/>
      <c r="D188" s="28"/>
      <c r="E188" s="27"/>
      <c r="F188" s="27"/>
      <c r="G188" s="27"/>
      <c r="H188" s="27"/>
      <c r="I188" s="27"/>
      <c r="J188" s="28"/>
      <c r="K188" s="28"/>
      <c r="L188" s="28"/>
      <c r="M188" s="28"/>
      <c r="N188" s="28"/>
      <c r="O188" s="28"/>
    </row>
    <row r="189" spans="1:15" s="24" customFormat="1" x14ac:dyDescent="0.15">
      <c r="A189" s="28"/>
      <c r="B189" s="28"/>
      <c r="C189" s="28"/>
      <c r="D189" s="28"/>
      <c r="E189" s="27"/>
      <c r="F189" s="27"/>
      <c r="G189" s="27"/>
      <c r="H189" s="27"/>
      <c r="I189" s="27"/>
      <c r="J189" s="28"/>
      <c r="K189" s="28"/>
      <c r="L189" s="28"/>
      <c r="M189" s="28"/>
      <c r="N189" s="28"/>
      <c r="O189" s="28"/>
    </row>
    <row r="190" spans="1:15" s="24" customFormat="1" x14ac:dyDescent="0.15">
      <c r="A190" s="28"/>
      <c r="B190" s="28"/>
      <c r="C190" s="28"/>
      <c r="D190" s="28"/>
      <c r="E190" s="27"/>
      <c r="F190" s="27"/>
      <c r="G190" s="27"/>
      <c r="H190" s="27"/>
      <c r="I190" s="27"/>
      <c r="J190" s="28"/>
      <c r="K190" s="28"/>
      <c r="L190" s="28"/>
      <c r="M190" s="28"/>
      <c r="N190" s="28"/>
      <c r="O190" s="28"/>
    </row>
    <row r="191" spans="1:15" s="24" customFormat="1" x14ac:dyDescent="0.15">
      <c r="A191" s="28"/>
      <c r="B191" s="28"/>
      <c r="C191" s="28"/>
      <c r="D191" s="28"/>
      <c r="E191" s="27"/>
      <c r="F191" s="27"/>
      <c r="G191" s="27"/>
      <c r="H191" s="27"/>
      <c r="I191" s="27"/>
      <c r="J191" s="28"/>
      <c r="K191" s="28"/>
      <c r="L191" s="28"/>
      <c r="M191" s="28"/>
      <c r="N191" s="28"/>
      <c r="O191" s="28"/>
    </row>
    <row r="192" spans="1:15" s="24" customFormat="1" x14ac:dyDescent="0.15">
      <c r="A192" s="28"/>
      <c r="B192" s="28"/>
      <c r="C192" s="28"/>
      <c r="D192" s="28"/>
      <c r="E192" s="27"/>
      <c r="F192" s="27"/>
      <c r="G192" s="27"/>
      <c r="H192" s="27"/>
      <c r="I192" s="27"/>
      <c r="J192" s="28"/>
      <c r="K192" s="28"/>
      <c r="L192" s="28"/>
      <c r="M192" s="28"/>
      <c r="N192" s="28"/>
      <c r="O192" s="28"/>
    </row>
    <row r="193" spans="1:15" s="24" customFormat="1" x14ac:dyDescent="0.15">
      <c r="A193" s="28"/>
      <c r="B193" s="28"/>
      <c r="C193" s="28"/>
      <c r="D193" s="28"/>
      <c r="E193" s="27"/>
      <c r="F193" s="27"/>
      <c r="G193" s="27"/>
      <c r="H193" s="27"/>
      <c r="I193" s="27"/>
      <c r="J193" s="28"/>
      <c r="K193" s="28"/>
      <c r="L193" s="28"/>
      <c r="M193" s="28"/>
      <c r="N193" s="28"/>
      <c r="O193" s="28"/>
    </row>
    <row r="194" spans="1:15" s="24" customFormat="1" x14ac:dyDescent="0.15">
      <c r="A194" s="28"/>
      <c r="B194" s="28"/>
      <c r="C194" s="28"/>
      <c r="D194" s="28"/>
      <c r="E194" s="27"/>
      <c r="F194" s="27"/>
      <c r="G194" s="27"/>
      <c r="H194" s="27"/>
      <c r="I194" s="27"/>
      <c r="J194" s="28"/>
      <c r="K194" s="28"/>
      <c r="L194" s="28"/>
      <c r="M194" s="28"/>
      <c r="N194" s="28"/>
      <c r="O194" s="28"/>
    </row>
    <row r="195" spans="1:15" s="24" customFormat="1" ht="14.25" customHeight="1" x14ac:dyDescent="0.15">
      <c r="A195" s="28"/>
      <c r="B195" s="28"/>
      <c r="C195" s="28"/>
      <c r="D195" s="28"/>
      <c r="E195" s="27"/>
      <c r="F195" s="27"/>
      <c r="G195" s="27"/>
      <c r="H195" s="27"/>
      <c r="I195" s="27"/>
      <c r="J195" s="28"/>
      <c r="K195" s="28"/>
      <c r="L195" s="28"/>
      <c r="M195" s="28"/>
      <c r="N195" s="28"/>
      <c r="O195" s="28"/>
    </row>
    <row r="196" spans="1:15" s="24" customFormat="1" x14ac:dyDescent="0.15">
      <c r="A196" s="28"/>
      <c r="B196" s="28"/>
      <c r="C196" s="28"/>
      <c r="D196" s="28"/>
      <c r="E196" s="27"/>
      <c r="F196" s="27"/>
      <c r="G196" s="27"/>
      <c r="H196" s="27"/>
      <c r="I196" s="27"/>
      <c r="J196" s="28"/>
      <c r="K196" s="28"/>
      <c r="L196" s="28"/>
      <c r="M196" s="28"/>
      <c r="N196" s="28"/>
      <c r="O196" s="28"/>
    </row>
    <row r="197" spans="1:15" s="24" customFormat="1" x14ac:dyDescent="0.15">
      <c r="A197" s="28"/>
      <c r="B197" s="28"/>
      <c r="C197" s="28"/>
      <c r="D197" s="28"/>
      <c r="E197" s="27"/>
      <c r="F197" s="27"/>
      <c r="G197" s="27"/>
      <c r="H197" s="27"/>
      <c r="I197" s="27"/>
      <c r="J197" s="28"/>
      <c r="K197" s="28"/>
      <c r="L197" s="28"/>
      <c r="M197" s="28"/>
      <c r="N197" s="28"/>
      <c r="O197" s="28"/>
    </row>
    <row r="198" spans="1:15" s="24" customFormat="1" x14ac:dyDescent="0.15">
      <c r="A198" s="28"/>
      <c r="B198" s="28"/>
      <c r="C198" s="28"/>
      <c r="D198" s="28"/>
      <c r="E198" s="27"/>
      <c r="F198" s="27"/>
      <c r="G198" s="27"/>
      <c r="H198" s="27"/>
      <c r="I198" s="27"/>
      <c r="J198" s="28"/>
      <c r="K198" s="28"/>
      <c r="L198" s="28"/>
      <c r="M198" s="28"/>
      <c r="N198" s="28"/>
      <c r="O198" s="28"/>
    </row>
    <row r="199" spans="1:15" s="24" customFormat="1" x14ac:dyDescent="0.15">
      <c r="A199" s="28"/>
      <c r="B199" s="28"/>
      <c r="C199" s="28"/>
      <c r="D199" s="28"/>
      <c r="E199" s="27"/>
      <c r="F199" s="27"/>
      <c r="G199" s="27"/>
      <c r="H199" s="27"/>
      <c r="I199" s="27"/>
      <c r="J199" s="28"/>
      <c r="K199" s="28"/>
      <c r="L199" s="28"/>
      <c r="M199" s="28"/>
      <c r="N199" s="28"/>
      <c r="O199" s="28"/>
    </row>
    <row r="200" spans="1:15" s="24" customFormat="1" x14ac:dyDescent="0.15">
      <c r="A200" s="28"/>
      <c r="B200" s="28"/>
      <c r="C200" s="28"/>
      <c r="D200" s="28"/>
      <c r="E200" s="27"/>
      <c r="F200" s="27"/>
      <c r="G200" s="27"/>
      <c r="H200" s="27"/>
      <c r="I200" s="27"/>
      <c r="J200" s="28"/>
      <c r="K200" s="28"/>
      <c r="L200" s="28"/>
      <c r="M200" s="28"/>
      <c r="N200" s="28"/>
      <c r="O200" s="28"/>
    </row>
    <row r="201" spans="1:15" s="24" customFormat="1" x14ac:dyDescent="0.15">
      <c r="A201" s="17"/>
      <c r="B201" s="17"/>
      <c r="C201" s="17"/>
      <c r="D201" s="17"/>
      <c r="E201" s="33"/>
      <c r="F201" s="33"/>
      <c r="G201" s="33"/>
      <c r="H201" s="33"/>
      <c r="I201" s="33"/>
      <c r="J201" s="17"/>
      <c r="K201" s="17"/>
      <c r="L201" s="17"/>
      <c r="M201" s="17"/>
      <c r="N201" s="17"/>
      <c r="O201" s="17"/>
    </row>
    <row r="202" spans="1:15" s="24" customFormat="1" x14ac:dyDescent="0.15">
      <c r="A202" s="17"/>
      <c r="B202" s="17"/>
      <c r="C202" s="17"/>
      <c r="D202" s="17"/>
      <c r="E202" s="33"/>
      <c r="F202" s="33"/>
      <c r="G202" s="33"/>
      <c r="H202" s="33"/>
      <c r="I202" s="33"/>
      <c r="J202" s="17"/>
      <c r="K202" s="17"/>
      <c r="L202" s="17"/>
      <c r="M202" s="17"/>
      <c r="N202" s="17"/>
      <c r="O202" s="17"/>
    </row>
    <row r="203" spans="1:15" s="24" customFormat="1" x14ac:dyDescent="0.15">
      <c r="A203" s="17"/>
      <c r="B203" s="17"/>
      <c r="C203" s="17"/>
      <c r="D203" s="17"/>
      <c r="E203" s="33"/>
      <c r="F203" s="33"/>
      <c r="G203" s="33"/>
      <c r="H203" s="33"/>
      <c r="I203" s="33"/>
      <c r="J203" s="17"/>
      <c r="K203" s="17"/>
      <c r="L203" s="17"/>
      <c r="M203" s="17"/>
      <c r="N203" s="17"/>
      <c r="O203" s="17"/>
    </row>
    <row r="204" spans="1:15" s="24" customFormat="1" x14ac:dyDescent="0.15">
      <c r="A204" s="17"/>
      <c r="B204" s="17"/>
      <c r="C204" s="17"/>
      <c r="D204" s="17"/>
      <c r="E204" s="33"/>
      <c r="F204" s="33"/>
      <c r="G204" s="33"/>
      <c r="H204" s="33"/>
      <c r="I204" s="33"/>
      <c r="J204" s="17"/>
      <c r="K204" s="17"/>
      <c r="L204" s="17"/>
      <c r="M204" s="17"/>
      <c r="N204" s="17"/>
      <c r="O204" s="17"/>
    </row>
    <row r="205" spans="1:15" s="24" customFormat="1" x14ac:dyDescent="0.15">
      <c r="A205" s="17"/>
      <c r="B205" s="17"/>
      <c r="C205" s="17"/>
      <c r="D205" s="17"/>
      <c r="E205" s="33"/>
      <c r="F205" s="33"/>
      <c r="G205" s="33"/>
      <c r="H205" s="33"/>
      <c r="I205" s="33"/>
      <c r="J205" s="17"/>
      <c r="K205" s="17"/>
      <c r="L205" s="17"/>
      <c r="M205" s="17"/>
      <c r="N205" s="17"/>
      <c r="O205" s="17"/>
    </row>
    <row r="206" spans="1:15" s="24" customFormat="1" x14ac:dyDescent="0.15">
      <c r="A206" s="17"/>
      <c r="B206" s="17"/>
      <c r="C206" s="17"/>
      <c r="D206" s="17"/>
      <c r="E206" s="33"/>
      <c r="F206" s="33"/>
      <c r="G206" s="33"/>
      <c r="H206" s="33"/>
      <c r="I206" s="33"/>
      <c r="J206" s="17"/>
      <c r="K206" s="17"/>
      <c r="L206" s="17"/>
      <c r="M206" s="17"/>
      <c r="N206" s="17"/>
      <c r="O206" s="17"/>
    </row>
    <row r="207" spans="1:15" s="24" customFormat="1" x14ac:dyDescent="0.15">
      <c r="A207" s="17"/>
      <c r="B207" s="17"/>
      <c r="C207" s="17"/>
      <c r="D207" s="17"/>
      <c r="E207" s="33"/>
      <c r="F207" s="33"/>
      <c r="G207" s="33"/>
      <c r="H207" s="33"/>
      <c r="I207" s="33"/>
      <c r="J207" s="17"/>
      <c r="K207" s="17"/>
      <c r="L207" s="17"/>
      <c r="M207" s="17"/>
      <c r="N207" s="17"/>
      <c r="O207" s="17"/>
    </row>
    <row r="208" spans="1:15" s="24" customFormat="1" x14ac:dyDescent="0.15">
      <c r="A208" s="17"/>
      <c r="B208" s="17"/>
      <c r="C208" s="17"/>
      <c r="D208" s="17"/>
      <c r="E208" s="33"/>
      <c r="F208" s="33"/>
      <c r="G208" s="33"/>
      <c r="H208" s="33"/>
      <c r="I208" s="33"/>
      <c r="J208" s="17"/>
      <c r="K208" s="17"/>
      <c r="L208" s="17"/>
      <c r="M208" s="17"/>
      <c r="N208" s="17"/>
      <c r="O208" s="17"/>
    </row>
    <row r="209" spans="1:15" s="24" customFormat="1" x14ac:dyDescent="0.15">
      <c r="A209" s="17"/>
      <c r="B209" s="17"/>
      <c r="C209" s="17"/>
      <c r="D209" s="17"/>
      <c r="E209" s="33"/>
      <c r="F209" s="33"/>
      <c r="G209" s="33"/>
      <c r="H209" s="33"/>
      <c r="I209" s="33"/>
      <c r="J209" s="17"/>
      <c r="K209" s="17"/>
      <c r="L209" s="17"/>
      <c r="M209" s="17"/>
      <c r="N209" s="17"/>
      <c r="O209" s="17"/>
    </row>
    <row r="210" spans="1:15" s="24" customFormat="1" x14ac:dyDescent="0.15">
      <c r="A210" s="17"/>
      <c r="B210" s="17"/>
      <c r="C210" s="17"/>
      <c r="D210" s="17"/>
      <c r="E210" s="33"/>
      <c r="F210" s="33"/>
      <c r="G210" s="33"/>
      <c r="H210" s="33"/>
      <c r="I210" s="33"/>
      <c r="J210" s="17"/>
      <c r="K210" s="17"/>
      <c r="L210" s="17"/>
      <c r="M210" s="17"/>
      <c r="N210" s="17"/>
      <c r="O210" s="17"/>
    </row>
    <row r="211" spans="1:15" s="24" customFormat="1" ht="14.25" customHeight="1" x14ac:dyDescent="0.15">
      <c r="A211" s="17"/>
      <c r="B211" s="17"/>
      <c r="C211" s="17"/>
      <c r="D211" s="17"/>
      <c r="E211" s="33"/>
      <c r="F211" s="33"/>
      <c r="G211" s="33"/>
      <c r="H211" s="33"/>
      <c r="I211" s="33"/>
      <c r="J211" s="17"/>
      <c r="K211" s="17"/>
      <c r="L211" s="17"/>
      <c r="M211" s="17"/>
      <c r="N211" s="17"/>
      <c r="O211" s="17"/>
    </row>
    <row r="212" spans="1:15" s="24" customFormat="1" x14ac:dyDescent="0.15">
      <c r="A212" s="17"/>
      <c r="B212" s="17"/>
      <c r="C212" s="17"/>
      <c r="D212" s="17"/>
      <c r="E212" s="33"/>
      <c r="F212" s="33"/>
      <c r="G212" s="33"/>
      <c r="H212" s="33"/>
      <c r="I212" s="33"/>
      <c r="J212" s="17"/>
      <c r="K212" s="17"/>
      <c r="L212" s="17"/>
      <c r="M212" s="17"/>
      <c r="N212" s="17"/>
      <c r="O212" s="17"/>
    </row>
    <row r="213" spans="1:15" s="24" customFormat="1" x14ac:dyDescent="0.15">
      <c r="A213" s="17"/>
      <c r="B213" s="17"/>
      <c r="C213" s="17"/>
      <c r="D213" s="17"/>
      <c r="E213" s="33"/>
      <c r="F213" s="33"/>
      <c r="G213" s="33"/>
      <c r="H213" s="33"/>
      <c r="I213" s="33"/>
      <c r="J213" s="17"/>
      <c r="K213" s="17"/>
      <c r="L213" s="17"/>
      <c r="M213" s="17"/>
      <c r="N213" s="17"/>
      <c r="O213" s="17"/>
    </row>
    <row r="214" spans="1:15" s="24" customFormat="1" x14ac:dyDescent="0.15">
      <c r="A214" s="17"/>
      <c r="B214" s="17"/>
      <c r="C214" s="17"/>
      <c r="D214" s="17"/>
      <c r="E214" s="33"/>
      <c r="F214" s="33"/>
      <c r="G214" s="33"/>
      <c r="H214" s="33"/>
      <c r="I214" s="33"/>
      <c r="J214" s="17"/>
      <c r="K214" s="17"/>
      <c r="L214" s="17"/>
      <c r="M214" s="17"/>
      <c r="N214" s="17"/>
      <c r="O214" s="17"/>
    </row>
    <row r="215" spans="1:15" s="24" customFormat="1" ht="14.25" customHeight="1" x14ac:dyDescent="0.15">
      <c r="A215" s="17"/>
      <c r="B215" s="17"/>
      <c r="C215" s="17"/>
      <c r="D215" s="17"/>
      <c r="E215" s="33"/>
      <c r="F215" s="33"/>
      <c r="G215" s="33"/>
      <c r="H215" s="33"/>
      <c r="I215" s="33"/>
      <c r="J215" s="17"/>
      <c r="K215" s="17"/>
      <c r="L215" s="17"/>
      <c r="M215" s="17"/>
      <c r="N215" s="17"/>
      <c r="O215" s="17"/>
    </row>
    <row r="216" spans="1:15" s="24" customFormat="1" x14ac:dyDescent="0.15">
      <c r="A216" s="17"/>
      <c r="B216" s="17"/>
      <c r="C216" s="17"/>
      <c r="D216" s="17"/>
      <c r="E216" s="33"/>
      <c r="F216" s="33"/>
      <c r="G216" s="33"/>
      <c r="H216" s="33"/>
      <c r="I216" s="33"/>
      <c r="J216" s="17"/>
      <c r="K216" s="17"/>
      <c r="L216" s="17"/>
      <c r="M216" s="17"/>
      <c r="N216" s="17"/>
      <c r="O216" s="17"/>
    </row>
    <row r="217" spans="1:15" s="24" customFormat="1" x14ac:dyDescent="0.15">
      <c r="A217" s="17"/>
      <c r="B217" s="17"/>
      <c r="C217" s="17"/>
      <c r="D217" s="17"/>
      <c r="E217" s="33"/>
      <c r="F217" s="33"/>
      <c r="G217" s="33"/>
      <c r="H217" s="33"/>
      <c r="I217" s="33"/>
      <c r="J217" s="17"/>
      <c r="K217" s="17"/>
      <c r="L217" s="17"/>
      <c r="M217" s="17"/>
      <c r="N217" s="17"/>
      <c r="O217" s="17"/>
    </row>
    <row r="218" spans="1:15" s="24" customFormat="1" x14ac:dyDescent="0.15">
      <c r="A218" s="17"/>
      <c r="B218" s="17"/>
      <c r="C218" s="17"/>
      <c r="D218" s="17"/>
      <c r="E218" s="33"/>
      <c r="F218" s="33"/>
      <c r="G218" s="33"/>
      <c r="H218" s="33"/>
      <c r="I218" s="33"/>
      <c r="J218" s="17"/>
      <c r="K218" s="17"/>
      <c r="L218" s="17"/>
      <c r="M218" s="17"/>
      <c r="N218" s="17"/>
      <c r="O218" s="17"/>
    </row>
    <row r="219" spans="1:15" s="24" customFormat="1" ht="14.25" customHeight="1" x14ac:dyDescent="0.15">
      <c r="A219" s="17"/>
      <c r="B219" s="17"/>
      <c r="C219" s="17"/>
      <c r="D219" s="17"/>
      <c r="E219" s="33"/>
      <c r="F219" s="33"/>
      <c r="G219" s="33"/>
      <c r="H219" s="33"/>
      <c r="I219" s="33"/>
      <c r="J219" s="17"/>
      <c r="K219" s="17"/>
      <c r="L219" s="17"/>
      <c r="M219" s="17"/>
      <c r="N219" s="17"/>
      <c r="O219" s="17"/>
    </row>
    <row r="220" spans="1:15" s="24" customFormat="1" x14ac:dyDescent="0.15">
      <c r="A220" s="17"/>
      <c r="B220" s="17"/>
      <c r="C220" s="17"/>
      <c r="D220" s="17"/>
      <c r="E220" s="33"/>
      <c r="F220" s="33"/>
      <c r="G220" s="33"/>
      <c r="H220" s="33"/>
      <c r="I220" s="33"/>
      <c r="J220" s="17"/>
      <c r="K220" s="17"/>
      <c r="L220" s="17"/>
      <c r="M220" s="17"/>
      <c r="N220" s="17"/>
      <c r="O220" s="17"/>
    </row>
    <row r="221" spans="1:15" s="24" customFormat="1" ht="85.5" customHeight="1" x14ac:dyDescent="0.15">
      <c r="A221" s="17"/>
      <c r="B221" s="17"/>
      <c r="C221" s="17"/>
      <c r="D221" s="17"/>
      <c r="E221" s="33"/>
      <c r="F221" s="33"/>
      <c r="G221" s="33"/>
      <c r="H221" s="33"/>
      <c r="I221" s="33"/>
      <c r="J221" s="17"/>
      <c r="K221" s="17"/>
      <c r="L221" s="17"/>
      <c r="M221" s="17"/>
      <c r="N221" s="17"/>
      <c r="O221" s="17"/>
    </row>
    <row r="222" spans="1:15" s="24" customFormat="1" x14ac:dyDescent="0.15">
      <c r="A222" s="17"/>
      <c r="B222" s="17"/>
      <c r="C222" s="17"/>
      <c r="D222" s="17"/>
      <c r="E222" s="33"/>
      <c r="F222" s="33"/>
      <c r="G222" s="33"/>
      <c r="H222" s="33"/>
      <c r="I222" s="33"/>
      <c r="J222" s="17"/>
      <c r="K222" s="17"/>
      <c r="L222" s="17"/>
      <c r="M222" s="17"/>
      <c r="N222" s="17"/>
      <c r="O222" s="17"/>
    </row>
    <row r="223" spans="1:15" s="24" customFormat="1" x14ac:dyDescent="0.15">
      <c r="A223" s="17"/>
      <c r="B223" s="17"/>
      <c r="C223" s="17"/>
      <c r="D223" s="17"/>
      <c r="E223" s="33"/>
      <c r="F223" s="33"/>
      <c r="G223" s="33"/>
      <c r="H223" s="33"/>
      <c r="I223" s="33"/>
      <c r="J223" s="17"/>
      <c r="K223" s="17"/>
      <c r="L223" s="17"/>
      <c r="M223" s="17"/>
      <c r="N223" s="17"/>
      <c r="O223" s="17"/>
    </row>
    <row r="224" spans="1:15" s="24" customFormat="1" ht="57.75" customHeight="1" x14ac:dyDescent="0.15">
      <c r="A224" s="17"/>
      <c r="B224" s="17"/>
      <c r="C224" s="17"/>
      <c r="D224" s="17"/>
      <c r="E224" s="33"/>
      <c r="F224" s="33"/>
      <c r="G224" s="33"/>
      <c r="H224" s="33"/>
      <c r="I224" s="33"/>
      <c r="J224" s="17"/>
      <c r="K224" s="17"/>
      <c r="L224" s="17"/>
      <c r="M224" s="17"/>
      <c r="N224" s="17"/>
      <c r="O224" s="17"/>
    </row>
    <row r="225" spans="1:15" s="24" customFormat="1" x14ac:dyDescent="0.15">
      <c r="A225" s="17"/>
      <c r="B225" s="17"/>
      <c r="C225" s="17"/>
      <c r="D225" s="17"/>
      <c r="E225" s="33"/>
      <c r="F225" s="33"/>
      <c r="G225" s="33"/>
      <c r="H225" s="33"/>
      <c r="I225" s="33"/>
      <c r="J225" s="17"/>
      <c r="K225" s="17"/>
      <c r="L225" s="17"/>
      <c r="M225" s="17"/>
      <c r="N225" s="17"/>
      <c r="O225" s="17"/>
    </row>
    <row r="226" spans="1:15" s="24" customFormat="1" ht="63" customHeight="1" x14ac:dyDescent="0.15">
      <c r="A226" s="17"/>
      <c r="B226" s="17"/>
      <c r="C226" s="17"/>
      <c r="D226" s="17"/>
      <c r="E226" s="33"/>
      <c r="F226" s="33"/>
      <c r="G226" s="33"/>
      <c r="H226" s="33"/>
      <c r="I226" s="33"/>
      <c r="J226" s="17"/>
      <c r="K226" s="17"/>
      <c r="L226" s="17"/>
      <c r="M226" s="17"/>
      <c r="N226" s="17"/>
      <c r="O226" s="17"/>
    </row>
  </sheetData>
  <autoFilter ref="A2:O45"/>
  <mergeCells count="10">
    <mergeCell ref="L1:L2"/>
    <mergeCell ref="M1:M2"/>
    <mergeCell ref="N1:N2"/>
    <mergeCell ref="O1:O2"/>
    <mergeCell ref="A1:F1"/>
    <mergeCell ref="G1:G2"/>
    <mergeCell ref="H1:H2"/>
    <mergeCell ref="I1:I2"/>
    <mergeCell ref="J1:J2"/>
    <mergeCell ref="K1:K2"/>
  </mergeCells>
  <phoneticPr fontId="1" type="noConversion"/>
  <dataValidations count="5">
    <dataValidation type="list" allowBlank="1" showInputMessage="1" showErrorMessage="1" sqref="J1:K1048576">
      <formula1>"4,3,2,1"</formula1>
    </dataValidation>
    <dataValidation type="list" allowBlank="1" showInputMessage="1" showErrorMessage="1" sqref="F1:F1048576 L1:L1048576">
      <formula1>"3,2,1"</formula1>
    </dataValidation>
    <dataValidation type="list" allowBlank="1" showInputMessage="1" showErrorMessage="1" sqref="A1:A1048576">
      <formula1>"资产管理,配置管理,拓扑管理,性能管理,报表管理,系统管理,系统平台,告警管理,首页显示,数据维护"</formula1>
    </dataValidation>
    <dataValidation type="list" allowBlank="1" showInputMessage="1" showErrorMessage="1" sqref="D1:D1048576">
      <formula1>"兼容性,可移植性,容量,功能,效率,可靠性,易用性,维护性,安全性,其他"</formula1>
    </dataValidation>
    <dataValidation type="list" allowBlank="1" showInputMessage="1" showErrorMessage="1" sqref="RNZ983036:RNZ983270 JJ65532:JJ65766 TF65532:TF65766 ADB65532:ADB65766 AMX65532:AMX65766 AWT65532:AWT65766 BGP65532:BGP65766 BQL65532:BQL65766 CAH65532:CAH65766 CKD65532:CKD65766 CTZ65532:CTZ65766 DDV65532:DDV65766 DNR65532:DNR65766 DXN65532:DXN65766 EHJ65532:EHJ65766 ERF65532:ERF65766 FBB65532:FBB65766 FKX65532:FKX65766 FUT65532:FUT65766 GEP65532:GEP65766 GOL65532:GOL65766 GYH65532:GYH65766 HID65532:HID65766 HRZ65532:HRZ65766 IBV65532:IBV65766 ILR65532:ILR65766 IVN65532:IVN65766 JFJ65532:JFJ65766 JPF65532:JPF65766 JZB65532:JZB65766 KIX65532:KIX65766 KST65532:KST65766 LCP65532:LCP65766 LML65532:LML65766 LWH65532:LWH65766 MGD65532:MGD65766 MPZ65532:MPZ65766 MZV65532:MZV65766 NJR65532:NJR65766 NTN65532:NTN65766 ODJ65532:ODJ65766 ONF65532:ONF65766 OXB65532:OXB65766 PGX65532:PGX65766 PQT65532:PQT65766 QAP65532:QAP65766 QKL65532:QKL65766 QUH65532:QUH65766 RED65532:RED65766 RNZ65532:RNZ65766 RXV65532:RXV65766 SHR65532:SHR65766 SRN65532:SRN65766 TBJ65532:TBJ65766 TLF65532:TLF65766 TVB65532:TVB65766 UEX65532:UEX65766 UOT65532:UOT65766 UYP65532:UYP65766 VIL65532:VIL65766 VSH65532:VSH65766 WCD65532:WCD65766 WLZ65532:WLZ65766 WVV65532:WVV65766 RXV983036:RXV983270 JJ131068:JJ131302 TF131068:TF131302 ADB131068:ADB131302 AMX131068:AMX131302 AWT131068:AWT131302 BGP131068:BGP131302 BQL131068:BQL131302 CAH131068:CAH131302 CKD131068:CKD131302 CTZ131068:CTZ131302 DDV131068:DDV131302 DNR131068:DNR131302 DXN131068:DXN131302 EHJ131068:EHJ131302 ERF131068:ERF131302 FBB131068:FBB131302 FKX131068:FKX131302 FUT131068:FUT131302 GEP131068:GEP131302 GOL131068:GOL131302 GYH131068:GYH131302 HID131068:HID131302 HRZ131068:HRZ131302 IBV131068:IBV131302 ILR131068:ILR131302 IVN131068:IVN131302 JFJ131068:JFJ131302 JPF131068:JPF131302 JZB131068:JZB131302 KIX131068:KIX131302 KST131068:KST131302 LCP131068:LCP131302 LML131068:LML131302 LWH131068:LWH131302 MGD131068:MGD131302 MPZ131068:MPZ131302 MZV131068:MZV131302 NJR131068:NJR131302 NTN131068:NTN131302 ODJ131068:ODJ131302 ONF131068:ONF131302 OXB131068:OXB131302 PGX131068:PGX131302 PQT131068:PQT131302 QAP131068:QAP131302 QKL131068:QKL131302 QUH131068:QUH131302 RED131068:RED131302 RNZ131068:RNZ131302 RXV131068:RXV131302 SHR131068:SHR131302 SRN131068:SRN131302 TBJ131068:TBJ131302 TLF131068:TLF131302 TVB131068:TVB131302 UEX131068:UEX131302 UOT131068:UOT131302 UYP131068:UYP131302 VIL131068:VIL131302 VSH131068:VSH131302 WCD131068:WCD131302 WLZ131068:WLZ131302 WVV131068:WVV131302 SHR983036:SHR983270 JJ196604:JJ196838 TF196604:TF196838 ADB196604:ADB196838 AMX196604:AMX196838 AWT196604:AWT196838 BGP196604:BGP196838 BQL196604:BQL196838 CAH196604:CAH196838 CKD196604:CKD196838 CTZ196604:CTZ196838 DDV196604:DDV196838 DNR196604:DNR196838 DXN196604:DXN196838 EHJ196604:EHJ196838 ERF196604:ERF196838 FBB196604:FBB196838 FKX196604:FKX196838 FUT196604:FUT196838 GEP196604:GEP196838 GOL196604:GOL196838 GYH196604:GYH196838 HID196604:HID196838 HRZ196604:HRZ196838 IBV196604:IBV196838 ILR196604:ILR196838 IVN196604:IVN196838 JFJ196604:JFJ196838 JPF196604:JPF196838 JZB196604:JZB196838 KIX196604:KIX196838 KST196604:KST196838 LCP196604:LCP196838 LML196604:LML196838 LWH196604:LWH196838 MGD196604:MGD196838 MPZ196604:MPZ196838 MZV196604:MZV196838 NJR196604:NJR196838 NTN196604:NTN196838 ODJ196604:ODJ196838 ONF196604:ONF196838 OXB196604:OXB196838 PGX196604:PGX196838 PQT196604:PQT196838 QAP196604:QAP196838 QKL196604:QKL196838 QUH196604:QUH196838 RED196604:RED196838 RNZ196604:RNZ196838 RXV196604:RXV196838 SHR196604:SHR196838 SRN196604:SRN196838 TBJ196604:TBJ196838 TLF196604:TLF196838 TVB196604:TVB196838 UEX196604:UEX196838 UOT196604:UOT196838 UYP196604:UYP196838 VIL196604:VIL196838 VSH196604:VSH196838 WCD196604:WCD196838 WLZ196604:WLZ196838 WVV196604:WVV196838 SRN983036:SRN983270 JJ262140:JJ262374 TF262140:TF262374 ADB262140:ADB262374 AMX262140:AMX262374 AWT262140:AWT262374 BGP262140:BGP262374 BQL262140:BQL262374 CAH262140:CAH262374 CKD262140:CKD262374 CTZ262140:CTZ262374 DDV262140:DDV262374 DNR262140:DNR262374 DXN262140:DXN262374 EHJ262140:EHJ262374 ERF262140:ERF262374 FBB262140:FBB262374 FKX262140:FKX262374 FUT262140:FUT262374 GEP262140:GEP262374 GOL262140:GOL262374 GYH262140:GYH262374 HID262140:HID262374 HRZ262140:HRZ262374 IBV262140:IBV262374 ILR262140:ILR262374 IVN262140:IVN262374 JFJ262140:JFJ262374 JPF262140:JPF262374 JZB262140:JZB262374 KIX262140:KIX262374 KST262140:KST262374 LCP262140:LCP262374 LML262140:LML262374 LWH262140:LWH262374 MGD262140:MGD262374 MPZ262140:MPZ262374 MZV262140:MZV262374 NJR262140:NJR262374 NTN262140:NTN262374 ODJ262140:ODJ262374 ONF262140:ONF262374 OXB262140:OXB262374 PGX262140:PGX262374 PQT262140:PQT262374 QAP262140:QAP262374 QKL262140:QKL262374 QUH262140:QUH262374 RED262140:RED262374 RNZ262140:RNZ262374 RXV262140:RXV262374 SHR262140:SHR262374 SRN262140:SRN262374 TBJ262140:TBJ262374 TLF262140:TLF262374 TVB262140:TVB262374 UEX262140:UEX262374 UOT262140:UOT262374 UYP262140:UYP262374 VIL262140:VIL262374 VSH262140:VSH262374 WCD262140:WCD262374 WLZ262140:WLZ262374 WVV262140:WVV262374 TBJ983036:TBJ983270 JJ327676:JJ327910 TF327676:TF327910 ADB327676:ADB327910 AMX327676:AMX327910 AWT327676:AWT327910 BGP327676:BGP327910 BQL327676:BQL327910 CAH327676:CAH327910 CKD327676:CKD327910 CTZ327676:CTZ327910 DDV327676:DDV327910 DNR327676:DNR327910 DXN327676:DXN327910 EHJ327676:EHJ327910 ERF327676:ERF327910 FBB327676:FBB327910 FKX327676:FKX327910 FUT327676:FUT327910 GEP327676:GEP327910 GOL327676:GOL327910 GYH327676:GYH327910 HID327676:HID327910 HRZ327676:HRZ327910 IBV327676:IBV327910 ILR327676:ILR327910 IVN327676:IVN327910 JFJ327676:JFJ327910 JPF327676:JPF327910 JZB327676:JZB327910 KIX327676:KIX327910 KST327676:KST327910 LCP327676:LCP327910 LML327676:LML327910 LWH327676:LWH327910 MGD327676:MGD327910 MPZ327676:MPZ327910 MZV327676:MZV327910 NJR327676:NJR327910 NTN327676:NTN327910 ODJ327676:ODJ327910 ONF327676:ONF327910 OXB327676:OXB327910 PGX327676:PGX327910 PQT327676:PQT327910 QAP327676:QAP327910 QKL327676:QKL327910 QUH327676:QUH327910 RED327676:RED327910 RNZ327676:RNZ327910 RXV327676:RXV327910 SHR327676:SHR327910 SRN327676:SRN327910 TBJ327676:TBJ327910 TLF327676:TLF327910 TVB327676:TVB327910 UEX327676:UEX327910 UOT327676:UOT327910 UYP327676:UYP327910 VIL327676:VIL327910 VSH327676:VSH327910 WCD327676:WCD327910 WLZ327676:WLZ327910 WVV327676:WVV327910 TLF983036:TLF983270 JJ393212:JJ393446 TF393212:TF393446 ADB393212:ADB393446 AMX393212:AMX393446 AWT393212:AWT393446 BGP393212:BGP393446 BQL393212:BQL393446 CAH393212:CAH393446 CKD393212:CKD393446 CTZ393212:CTZ393446 DDV393212:DDV393446 DNR393212:DNR393446 DXN393212:DXN393446 EHJ393212:EHJ393446 ERF393212:ERF393446 FBB393212:FBB393446 FKX393212:FKX393446 FUT393212:FUT393446 GEP393212:GEP393446 GOL393212:GOL393446 GYH393212:GYH393446 HID393212:HID393446 HRZ393212:HRZ393446 IBV393212:IBV393446 ILR393212:ILR393446 IVN393212:IVN393446 JFJ393212:JFJ393446 JPF393212:JPF393446 JZB393212:JZB393446 KIX393212:KIX393446 KST393212:KST393446 LCP393212:LCP393446 LML393212:LML393446 LWH393212:LWH393446 MGD393212:MGD393446 MPZ393212:MPZ393446 MZV393212:MZV393446 NJR393212:NJR393446 NTN393212:NTN393446 ODJ393212:ODJ393446 ONF393212:ONF393446 OXB393212:OXB393446 PGX393212:PGX393446 PQT393212:PQT393446 QAP393212:QAP393446 QKL393212:QKL393446 QUH393212:QUH393446 RED393212:RED393446 RNZ393212:RNZ393446 RXV393212:RXV393446 SHR393212:SHR393446 SRN393212:SRN393446 TBJ393212:TBJ393446 TLF393212:TLF393446 TVB393212:TVB393446 UEX393212:UEX393446 UOT393212:UOT393446 UYP393212:UYP393446 VIL393212:VIL393446 VSH393212:VSH393446 WCD393212:WCD393446 WLZ393212:WLZ393446 WVV393212:WVV393446 TVB983036:TVB983270 JJ458748:JJ458982 TF458748:TF458982 ADB458748:ADB458982 AMX458748:AMX458982 AWT458748:AWT458982 BGP458748:BGP458982 BQL458748:BQL458982 CAH458748:CAH458982 CKD458748:CKD458982 CTZ458748:CTZ458982 DDV458748:DDV458982 DNR458748:DNR458982 DXN458748:DXN458982 EHJ458748:EHJ458982 ERF458748:ERF458982 FBB458748:FBB458982 FKX458748:FKX458982 FUT458748:FUT458982 GEP458748:GEP458982 GOL458748:GOL458982 GYH458748:GYH458982 HID458748:HID458982 HRZ458748:HRZ458982 IBV458748:IBV458982 ILR458748:ILR458982 IVN458748:IVN458982 JFJ458748:JFJ458982 JPF458748:JPF458982 JZB458748:JZB458982 KIX458748:KIX458982 KST458748:KST458982 LCP458748:LCP458982 LML458748:LML458982 LWH458748:LWH458982 MGD458748:MGD458982 MPZ458748:MPZ458982 MZV458748:MZV458982 NJR458748:NJR458982 NTN458748:NTN458982 ODJ458748:ODJ458982 ONF458748:ONF458982 OXB458748:OXB458982 PGX458748:PGX458982 PQT458748:PQT458982 QAP458748:QAP458982 QKL458748:QKL458982 QUH458748:QUH458982 RED458748:RED458982 RNZ458748:RNZ458982 RXV458748:RXV458982 SHR458748:SHR458982 SRN458748:SRN458982 TBJ458748:TBJ458982 TLF458748:TLF458982 TVB458748:TVB458982 UEX458748:UEX458982 UOT458748:UOT458982 UYP458748:UYP458982 VIL458748:VIL458982 VSH458748:VSH458982 WCD458748:WCD458982 WLZ458748:WLZ458982 WVV458748:WVV458982 UEX983036:UEX983270 JJ524284:JJ524518 TF524284:TF524518 ADB524284:ADB524518 AMX524284:AMX524518 AWT524284:AWT524518 BGP524284:BGP524518 BQL524284:BQL524518 CAH524284:CAH524518 CKD524284:CKD524518 CTZ524284:CTZ524518 DDV524284:DDV524518 DNR524284:DNR524518 DXN524284:DXN524518 EHJ524284:EHJ524518 ERF524284:ERF524518 FBB524284:FBB524518 FKX524284:FKX524518 FUT524284:FUT524518 GEP524284:GEP524518 GOL524284:GOL524518 GYH524284:GYH524518 HID524284:HID524518 HRZ524284:HRZ524518 IBV524284:IBV524518 ILR524284:ILR524518 IVN524284:IVN524518 JFJ524284:JFJ524518 JPF524284:JPF524518 JZB524284:JZB524518 KIX524284:KIX524518 KST524284:KST524518 LCP524284:LCP524518 LML524284:LML524518 LWH524284:LWH524518 MGD524284:MGD524518 MPZ524284:MPZ524518 MZV524284:MZV524518 NJR524284:NJR524518 NTN524284:NTN524518 ODJ524284:ODJ524518 ONF524284:ONF524518 OXB524284:OXB524518 PGX524284:PGX524518 PQT524284:PQT524518 QAP524284:QAP524518 QKL524284:QKL524518 QUH524284:QUH524518 RED524284:RED524518 RNZ524284:RNZ524518 RXV524284:RXV524518 SHR524284:SHR524518 SRN524284:SRN524518 TBJ524284:TBJ524518 TLF524284:TLF524518 TVB524284:TVB524518 UEX524284:UEX524518 UOT524284:UOT524518 UYP524284:UYP524518 VIL524284:VIL524518 VSH524284:VSH524518 WCD524284:WCD524518 WLZ524284:WLZ524518 WVV524284:WVV524518 UOT983036:UOT983270 JJ589820:JJ590054 TF589820:TF590054 ADB589820:ADB590054 AMX589820:AMX590054 AWT589820:AWT590054 BGP589820:BGP590054 BQL589820:BQL590054 CAH589820:CAH590054 CKD589820:CKD590054 CTZ589820:CTZ590054 DDV589820:DDV590054 DNR589820:DNR590054 DXN589820:DXN590054 EHJ589820:EHJ590054 ERF589820:ERF590054 FBB589820:FBB590054 FKX589820:FKX590054 FUT589820:FUT590054 GEP589820:GEP590054 GOL589820:GOL590054 GYH589820:GYH590054 HID589820:HID590054 HRZ589820:HRZ590054 IBV589820:IBV590054 ILR589820:ILR590054 IVN589820:IVN590054 JFJ589820:JFJ590054 JPF589820:JPF590054 JZB589820:JZB590054 KIX589820:KIX590054 KST589820:KST590054 LCP589820:LCP590054 LML589820:LML590054 LWH589820:LWH590054 MGD589820:MGD590054 MPZ589820:MPZ590054 MZV589820:MZV590054 NJR589820:NJR590054 NTN589820:NTN590054 ODJ589820:ODJ590054 ONF589820:ONF590054 OXB589820:OXB590054 PGX589820:PGX590054 PQT589820:PQT590054 QAP589820:QAP590054 QKL589820:QKL590054 QUH589820:QUH590054 RED589820:RED590054 RNZ589820:RNZ590054 RXV589820:RXV590054 SHR589820:SHR590054 SRN589820:SRN590054 TBJ589820:TBJ590054 TLF589820:TLF590054 TVB589820:TVB590054 UEX589820:UEX590054 UOT589820:UOT590054 UYP589820:UYP590054 VIL589820:VIL590054 VSH589820:VSH590054 WCD589820:WCD590054 WLZ589820:WLZ590054 WVV589820:WVV590054 UYP983036:UYP983270 JJ655356:JJ655590 TF655356:TF655590 ADB655356:ADB655590 AMX655356:AMX655590 AWT655356:AWT655590 BGP655356:BGP655590 BQL655356:BQL655590 CAH655356:CAH655590 CKD655356:CKD655590 CTZ655356:CTZ655590 DDV655356:DDV655590 DNR655356:DNR655590 DXN655356:DXN655590 EHJ655356:EHJ655590 ERF655356:ERF655590 FBB655356:FBB655590 FKX655356:FKX655590 FUT655356:FUT655590 GEP655356:GEP655590 GOL655356:GOL655590 GYH655356:GYH655590 HID655356:HID655590 HRZ655356:HRZ655590 IBV655356:IBV655590 ILR655356:ILR655590 IVN655356:IVN655590 JFJ655356:JFJ655590 JPF655356:JPF655590 JZB655356:JZB655590 KIX655356:KIX655590 KST655356:KST655590 LCP655356:LCP655590 LML655356:LML655590 LWH655356:LWH655590 MGD655356:MGD655590 MPZ655356:MPZ655590 MZV655356:MZV655590 NJR655356:NJR655590 NTN655356:NTN655590 ODJ655356:ODJ655590 ONF655356:ONF655590 OXB655356:OXB655590 PGX655356:PGX655590 PQT655356:PQT655590 QAP655356:QAP655590 QKL655356:QKL655590 QUH655356:QUH655590 RED655356:RED655590 RNZ655356:RNZ655590 RXV655356:RXV655590 SHR655356:SHR655590 SRN655356:SRN655590 TBJ655356:TBJ655590 TLF655356:TLF655590 TVB655356:TVB655590 UEX655356:UEX655590 UOT655356:UOT655590 UYP655356:UYP655590 VIL655356:VIL655590 VSH655356:VSH655590 WCD655356:WCD655590 WLZ655356:WLZ655590 WVV655356:WVV655590 VIL983036:VIL983270 JJ720892:JJ721126 TF720892:TF721126 ADB720892:ADB721126 AMX720892:AMX721126 AWT720892:AWT721126 BGP720892:BGP721126 BQL720892:BQL721126 CAH720892:CAH721126 CKD720892:CKD721126 CTZ720892:CTZ721126 DDV720892:DDV721126 DNR720892:DNR721126 DXN720892:DXN721126 EHJ720892:EHJ721126 ERF720892:ERF721126 FBB720892:FBB721126 FKX720892:FKX721126 FUT720892:FUT721126 GEP720892:GEP721126 GOL720892:GOL721126 GYH720892:GYH721126 HID720892:HID721126 HRZ720892:HRZ721126 IBV720892:IBV721126 ILR720892:ILR721126 IVN720892:IVN721126 JFJ720892:JFJ721126 JPF720892:JPF721126 JZB720892:JZB721126 KIX720892:KIX721126 KST720892:KST721126 LCP720892:LCP721126 LML720892:LML721126 LWH720892:LWH721126 MGD720892:MGD721126 MPZ720892:MPZ721126 MZV720892:MZV721126 NJR720892:NJR721126 NTN720892:NTN721126 ODJ720892:ODJ721126 ONF720892:ONF721126 OXB720892:OXB721126 PGX720892:PGX721126 PQT720892:PQT721126 QAP720892:QAP721126 QKL720892:QKL721126 QUH720892:QUH721126 RED720892:RED721126 RNZ720892:RNZ721126 RXV720892:RXV721126 SHR720892:SHR721126 SRN720892:SRN721126 TBJ720892:TBJ721126 TLF720892:TLF721126 TVB720892:TVB721126 UEX720892:UEX721126 UOT720892:UOT721126 UYP720892:UYP721126 VIL720892:VIL721126 VSH720892:VSH721126 WCD720892:WCD721126 WLZ720892:WLZ721126 WVV720892:WVV721126 VSH983036:VSH983270 JJ786428:JJ786662 TF786428:TF786662 ADB786428:ADB786662 AMX786428:AMX786662 AWT786428:AWT786662 BGP786428:BGP786662 BQL786428:BQL786662 CAH786428:CAH786662 CKD786428:CKD786662 CTZ786428:CTZ786662 DDV786428:DDV786662 DNR786428:DNR786662 DXN786428:DXN786662 EHJ786428:EHJ786662 ERF786428:ERF786662 FBB786428:FBB786662 FKX786428:FKX786662 FUT786428:FUT786662 GEP786428:GEP786662 GOL786428:GOL786662 GYH786428:GYH786662 HID786428:HID786662 HRZ786428:HRZ786662 IBV786428:IBV786662 ILR786428:ILR786662 IVN786428:IVN786662 JFJ786428:JFJ786662 JPF786428:JPF786662 JZB786428:JZB786662 KIX786428:KIX786662 KST786428:KST786662 LCP786428:LCP786662 LML786428:LML786662 LWH786428:LWH786662 MGD786428:MGD786662 MPZ786428:MPZ786662 MZV786428:MZV786662 NJR786428:NJR786662 NTN786428:NTN786662 ODJ786428:ODJ786662 ONF786428:ONF786662 OXB786428:OXB786662 PGX786428:PGX786662 PQT786428:PQT786662 QAP786428:QAP786662 QKL786428:QKL786662 QUH786428:QUH786662 RED786428:RED786662 RNZ786428:RNZ786662 RXV786428:RXV786662 SHR786428:SHR786662 SRN786428:SRN786662 TBJ786428:TBJ786662 TLF786428:TLF786662 TVB786428:TVB786662 UEX786428:UEX786662 UOT786428:UOT786662 UYP786428:UYP786662 VIL786428:VIL786662 VSH786428:VSH786662 WCD786428:WCD786662 WLZ786428:WLZ786662 WVV786428:WVV786662 WCD983036:WCD983270 JJ851964:JJ852198 TF851964:TF852198 ADB851964:ADB852198 AMX851964:AMX852198 AWT851964:AWT852198 BGP851964:BGP852198 BQL851964:BQL852198 CAH851964:CAH852198 CKD851964:CKD852198 CTZ851964:CTZ852198 DDV851964:DDV852198 DNR851964:DNR852198 DXN851964:DXN852198 EHJ851964:EHJ852198 ERF851964:ERF852198 FBB851964:FBB852198 FKX851964:FKX852198 FUT851964:FUT852198 GEP851964:GEP852198 GOL851964:GOL852198 GYH851964:GYH852198 HID851964:HID852198 HRZ851964:HRZ852198 IBV851964:IBV852198 ILR851964:ILR852198 IVN851964:IVN852198 JFJ851964:JFJ852198 JPF851964:JPF852198 JZB851964:JZB852198 KIX851964:KIX852198 KST851964:KST852198 LCP851964:LCP852198 LML851964:LML852198 LWH851964:LWH852198 MGD851964:MGD852198 MPZ851964:MPZ852198 MZV851964:MZV852198 NJR851964:NJR852198 NTN851964:NTN852198 ODJ851964:ODJ852198 ONF851964:ONF852198 OXB851964:OXB852198 PGX851964:PGX852198 PQT851964:PQT852198 QAP851964:QAP852198 QKL851964:QKL852198 QUH851964:QUH852198 RED851964:RED852198 RNZ851964:RNZ852198 RXV851964:RXV852198 SHR851964:SHR852198 SRN851964:SRN852198 TBJ851964:TBJ852198 TLF851964:TLF852198 TVB851964:TVB852198 UEX851964:UEX852198 UOT851964:UOT852198 UYP851964:UYP852198 VIL851964:VIL852198 VSH851964:VSH852198 WCD851964:WCD852198 WLZ851964:WLZ852198 WVV851964:WVV852198 WLZ983036:WLZ983270 JJ917500:JJ917734 TF917500:TF917734 ADB917500:ADB917734 AMX917500:AMX917734 AWT917500:AWT917734 BGP917500:BGP917734 BQL917500:BQL917734 CAH917500:CAH917734 CKD917500:CKD917734 CTZ917500:CTZ917734 DDV917500:DDV917734 DNR917500:DNR917734 DXN917500:DXN917734 EHJ917500:EHJ917734 ERF917500:ERF917734 FBB917500:FBB917734 FKX917500:FKX917734 FUT917500:FUT917734 GEP917500:GEP917734 GOL917500:GOL917734 GYH917500:GYH917734 HID917500:HID917734 HRZ917500:HRZ917734 IBV917500:IBV917734 ILR917500:ILR917734 IVN917500:IVN917734 JFJ917500:JFJ917734 JPF917500:JPF917734 JZB917500:JZB917734 KIX917500:KIX917734 KST917500:KST917734 LCP917500:LCP917734 LML917500:LML917734 LWH917500:LWH917734 MGD917500:MGD917734 MPZ917500:MPZ917734 MZV917500:MZV917734 NJR917500:NJR917734 NTN917500:NTN917734 ODJ917500:ODJ917734 ONF917500:ONF917734 OXB917500:OXB917734 PGX917500:PGX917734 PQT917500:PQT917734 QAP917500:QAP917734 QKL917500:QKL917734 QUH917500:QUH917734 RED917500:RED917734 RNZ917500:RNZ917734 RXV917500:RXV917734 SHR917500:SHR917734 SRN917500:SRN917734 TBJ917500:TBJ917734 TLF917500:TLF917734 TVB917500:TVB917734 UEX917500:UEX917734 UOT917500:UOT917734 UYP917500:UYP917734 VIL917500:VIL917734 VSH917500:VSH917734 WCD917500:WCD917734 WLZ917500:WLZ917734 WVV917500:WVV917734 WVV983036:WVV983270 JJ983036:JJ983270 TF983036:TF983270 ADB983036:ADB983270 AMX983036:AMX983270 AWT983036:AWT983270 BGP983036:BGP983270 BQL983036:BQL983270 CAH983036:CAH983270 CKD983036:CKD983270 CTZ983036:CTZ983270 DDV983036:DDV983270 DNR983036:DNR983270 DXN983036:DXN983270 EHJ983036:EHJ983270 ERF983036:ERF983270 FBB983036:FBB983270 FKX983036:FKX983270 FUT983036:FUT983270 GEP983036:GEP983270 GOL983036:GOL983270 GYH983036:GYH983270 HID983036:HID983270 HRZ983036:HRZ983270 IBV983036:IBV983270 ILR983036:ILR983270 IVN983036:IVN983270 JFJ983036:JFJ983270 JPF983036:JPF983270 JZB983036:JZB983270 KIX983036:KIX983270 KST983036:KST983270 LCP983036:LCP983270 LML983036:LML983270 LWH983036:LWH983270 MGD983036:MGD983270 MPZ983036:MPZ983270 MZV983036:MZV983270 NJR983036:NJR983270 NTN983036:NTN983270 ODJ983036:ODJ983270 ONF983036:ONF983270 OXB983036:OXB983270 PGX983036:PGX983270 PQT983036:PQT983270 QAP983036:QAP983270 QKL983036:QKL983270 QUH983036:QUH983270 RED983036:RED983270 JJ3:JJ230 TF3:TF230 ADB3:ADB230 AMX3:AMX230 AWT3:AWT230 BGP3:BGP230 BQL3:BQL230 CAH3:CAH230 CKD3:CKD230 CTZ3:CTZ230 DDV3:DDV230 DNR3:DNR230 DXN3:DXN230 EHJ3:EHJ230 ERF3:ERF230 FBB3:FBB230 FKX3:FKX230 FUT3:FUT230 GEP3:GEP230 GOL3:GOL230 GYH3:GYH230 HID3:HID230 HRZ3:HRZ230 IBV3:IBV230 ILR3:ILR230 IVN3:IVN230 JFJ3:JFJ230 JPF3:JPF230 JZB3:JZB230 KIX3:KIX230 KST3:KST230 LCP3:LCP230 LML3:LML230 LWH3:LWH230 MGD3:MGD230 MPZ3:MPZ230 MZV3:MZV230 NJR3:NJR230 NTN3:NTN230 ODJ3:ODJ230 ONF3:ONF230 OXB3:OXB230 PGX3:PGX230 PQT3:PQT230 QAP3:QAP230 QKL3:QKL230 QUH3:QUH230 RED3:RED230 RNZ3:RNZ230 RXV3:RXV230 SHR3:SHR230 SRN3:SRN230 TBJ3:TBJ230 TLF3:TLF230 TVB3:TVB230 UEX3:UEX230 UOT3:UOT230 UYP3:UYP230 VIL3:VIL230 VSH3:VSH230 WCD3:WCD230 WLZ3:WLZ230 WVV3:WVV230">
      <formula1>"优化,新增,移植,NA"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"高,中,低"</xm:f>
          </x14:formula1>
          <xm:sqref>JD224:JF230 SZ224:TB230 ACV224:ACX230 AMR224:AMT230 AWN224:AWP230 BGJ224:BGL230 BQF224:BQH230 CAB224:CAD230 CJX224:CJZ230 CTT224:CTV230 DDP224:DDR230 DNL224:DNN230 DXH224:DXJ230 EHD224:EHF230 EQZ224:ERB230 FAV224:FAX230 FKR224:FKT230 FUN224:FUP230 GEJ224:GEL230 GOF224:GOH230 GYB224:GYD230 HHX224:HHZ230 HRT224:HRV230 IBP224:IBR230 ILL224:ILN230 IVH224:IVJ230 JFD224:JFF230 JOZ224:JPB230 JYV224:JYX230 KIR224:KIT230 KSN224:KSP230 LCJ224:LCL230 LMF224:LMH230 LWB224:LWD230 MFX224:MFZ230 MPT224:MPV230 MZP224:MZR230 NJL224:NJN230 NTH224:NTJ230 ODD224:ODF230 OMZ224:ONB230 OWV224:OWX230 PGR224:PGT230 PQN224:PQP230 QAJ224:QAL230 QKF224:QKH230 QUB224:QUD230 RDX224:RDZ230 RNT224:RNV230 RXP224:RXR230 SHL224:SHN230 SRH224:SRJ230 TBD224:TBF230 TKZ224:TLB230 TUV224:TUX230 UER224:UET230 UON224:UOP230 UYJ224:UYL230 VIF224:VIH230 VSB224:VSD230 WBX224:WBZ230 WLT224:WLV230 WVP224:WVR230 TB524519:TB524523 JD65760:JF65766 SZ65760:TB65766 ACV65760:ACX65766 AMR65760:AMT65766 AWN65760:AWP65766 BGJ65760:BGL65766 BQF65760:BQH65766 CAB65760:CAD65766 CJX65760:CJZ65766 CTT65760:CTV65766 DDP65760:DDR65766 DNL65760:DNN65766 DXH65760:DXJ65766 EHD65760:EHF65766 EQZ65760:ERB65766 FAV65760:FAX65766 FKR65760:FKT65766 FUN65760:FUP65766 GEJ65760:GEL65766 GOF65760:GOH65766 GYB65760:GYD65766 HHX65760:HHZ65766 HRT65760:HRV65766 IBP65760:IBR65766 ILL65760:ILN65766 IVH65760:IVJ65766 JFD65760:JFF65766 JOZ65760:JPB65766 JYV65760:JYX65766 KIR65760:KIT65766 KSN65760:KSP65766 LCJ65760:LCL65766 LMF65760:LMH65766 LWB65760:LWD65766 MFX65760:MFZ65766 MPT65760:MPV65766 MZP65760:MZR65766 NJL65760:NJN65766 NTH65760:NTJ65766 ODD65760:ODF65766 OMZ65760:ONB65766 OWV65760:OWX65766 PGR65760:PGT65766 PQN65760:PQP65766 QAJ65760:QAL65766 QKF65760:QKH65766 QUB65760:QUD65766 RDX65760:RDZ65766 RNT65760:RNV65766 RXP65760:RXR65766 SHL65760:SHN65766 SRH65760:SRJ65766 TBD65760:TBF65766 TKZ65760:TLB65766 TUV65760:TUX65766 UER65760:UET65766 UON65760:UOP65766 UYJ65760:UYL65766 VIF65760:VIH65766 VSB65760:VSD65766 WBX65760:WBZ65766 WLT65760:WLV65766 WVP65760:WVR65766 ACX524519:ACX524523 JD131296:JF131302 SZ131296:TB131302 ACV131296:ACX131302 AMR131296:AMT131302 AWN131296:AWP131302 BGJ131296:BGL131302 BQF131296:BQH131302 CAB131296:CAD131302 CJX131296:CJZ131302 CTT131296:CTV131302 DDP131296:DDR131302 DNL131296:DNN131302 DXH131296:DXJ131302 EHD131296:EHF131302 EQZ131296:ERB131302 FAV131296:FAX131302 FKR131296:FKT131302 FUN131296:FUP131302 GEJ131296:GEL131302 GOF131296:GOH131302 GYB131296:GYD131302 HHX131296:HHZ131302 HRT131296:HRV131302 IBP131296:IBR131302 ILL131296:ILN131302 IVH131296:IVJ131302 JFD131296:JFF131302 JOZ131296:JPB131302 JYV131296:JYX131302 KIR131296:KIT131302 KSN131296:KSP131302 LCJ131296:LCL131302 LMF131296:LMH131302 LWB131296:LWD131302 MFX131296:MFZ131302 MPT131296:MPV131302 MZP131296:MZR131302 NJL131296:NJN131302 NTH131296:NTJ131302 ODD131296:ODF131302 OMZ131296:ONB131302 OWV131296:OWX131302 PGR131296:PGT131302 PQN131296:PQP131302 QAJ131296:QAL131302 QKF131296:QKH131302 QUB131296:QUD131302 RDX131296:RDZ131302 RNT131296:RNV131302 RXP131296:RXR131302 SHL131296:SHN131302 SRH131296:SRJ131302 TBD131296:TBF131302 TKZ131296:TLB131302 TUV131296:TUX131302 UER131296:UET131302 UON131296:UOP131302 UYJ131296:UYL131302 VIF131296:VIH131302 VSB131296:VSD131302 WBX131296:WBZ131302 WLT131296:WLV131302 WVP131296:WVR131302 AMT524519:AMT524523 JD196832:JF196838 SZ196832:TB196838 ACV196832:ACX196838 AMR196832:AMT196838 AWN196832:AWP196838 BGJ196832:BGL196838 BQF196832:BQH196838 CAB196832:CAD196838 CJX196832:CJZ196838 CTT196832:CTV196838 DDP196832:DDR196838 DNL196832:DNN196838 DXH196832:DXJ196838 EHD196832:EHF196838 EQZ196832:ERB196838 FAV196832:FAX196838 FKR196832:FKT196838 FUN196832:FUP196838 GEJ196832:GEL196838 GOF196832:GOH196838 GYB196832:GYD196838 HHX196832:HHZ196838 HRT196832:HRV196838 IBP196832:IBR196838 ILL196832:ILN196838 IVH196832:IVJ196838 JFD196832:JFF196838 JOZ196832:JPB196838 JYV196832:JYX196838 KIR196832:KIT196838 KSN196832:KSP196838 LCJ196832:LCL196838 LMF196832:LMH196838 LWB196832:LWD196838 MFX196832:MFZ196838 MPT196832:MPV196838 MZP196832:MZR196838 NJL196832:NJN196838 NTH196832:NTJ196838 ODD196832:ODF196838 OMZ196832:ONB196838 OWV196832:OWX196838 PGR196832:PGT196838 PQN196832:PQP196838 QAJ196832:QAL196838 QKF196832:QKH196838 QUB196832:QUD196838 RDX196832:RDZ196838 RNT196832:RNV196838 RXP196832:RXR196838 SHL196832:SHN196838 SRH196832:SRJ196838 TBD196832:TBF196838 TKZ196832:TLB196838 TUV196832:TUX196838 UER196832:UET196838 UON196832:UOP196838 UYJ196832:UYL196838 VIF196832:VIH196838 VSB196832:VSD196838 WBX196832:WBZ196838 WLT196832:WLV196838 WVP196832:WVR196838 AWP524519:AWP524523 JD262368:JF262374 SZ262368:TB262374 ACV262368:ACX262374 AMR262368:AMT262374 AWN262368:AWP262374 BGJ262368:BGL262374 BQF262368:BQH262374 CAB262368:CAD262374 CJX262368:CJZ262374 CTT262368:CTV262374 DDP262368:DDR262374 DNL262368:DNN262374 DXH262368:DXJ262374 EHD262368:EHF262374 EQZ262368:ERB262374 FAV262368:FAX262374 FKR262368:FKT262374 FUN262368:FUP262374 GEJ262368:GEL262374 GOF262368:GOH262374 GYB262368:GYD262374 HHX262368:HHZ262374 HRT262368:HRV262374 IBP262368:IBR262374 ILL262368:ILN262374 IVH262368:IVJ262374 JFD262368:JFF262374 JOZ262368:JPB262374 JYV262368:JYX262374 KIR262368:KIT262374 KSN262368:KSP262374 LCJ262368:LCL262374 LMF262368:LMH262374 LWB262368:LWD262374 MFX262368:MFZ262374 MPT262368:MPV262374 MZP262368:MZR262374 NJL262368:NJN262374 NTH262368:NTJ262374 ODD262368:ODF262374 OMZ262368:ONB262374 OWV262368:OWX262374 PGR262368:PGT262374 PQN262368:PQP262374 QAJ262368:QAL262374 QKF262368:QKH262374 QUB262368:QUD262374 RDX262368:RDZ262374 RNT262368:RNV262374 RXP262368:RXR262374 SHL262368:SHN262374 SRH262368:SRJ262374 TBD262368:TBF262374 TKZ262368:TLB262374 TUV262368:TUX262374 UER262368:UET262374 UON262368:UOP262374 UYJ262368:UYL262374 VIF262368:VIH262374 VSB262368:VSD262374 WBX262368:WBZ262374 WLT262368:WLV262374 WVP262368:WVR262374 BGL524519:BGL524523 JD327904:JF327910 SZ327904:TB327910 ACV327904:ACX327910 AMR327904:AMT327910 AWN327904:AWP327910 BGJ327904:BGL327910 BQF327904:BQH327910 CAB327904:CAD327910 CJX327904:CJZ327910 CTT327904:CTV327910 DDP327904:DDR327910 DNL327904:DNN327910 DXH327904:DXJ327910 EHD327904:EHF327910 EQZ327904:ERB327910 FAV327904:FAX327910 FKR327904:FKT327910 FUN327904:FUP327910 GEJ327904:GEL327910 GOF327904:GOH327910 GYB327904:GYD327910 HHX327904:HHZ327910 HRT327904:HRV327910 IBP327904:IBR327910 ILL327904:ILN327910 IVH327904:IVJ327910 JFD327904:JFF327910 JOZ327904:JPB327910 JYV327904:JYX327910 KIR327904:KIT327910 KSN327904:KSP327910 LCJ327904:LCL327910 LMF327904:LMH327910 LWB327904:LWD327910 MFX327904:MFZ327910 MPT327904:MPV327910 MZP327904:MZR327910 NJL327904:NJN327910 NTH327904:NTJ327910 ODD327904:ODF327910 OMZ327904:ONB327910 OWV327904:OWX327910 PGR327904:PGT327910 PQN327904:PQP327910 QAJ327904:QAL327910 QKF327904:QKH327910 QUB327904:QUD327910 RDX327904:RDZ327910 RNT327904:RNV327910 RXP327904:RXR327910 SHL327904:SHN327910 SRH327904:SRJ327910 TBD327904:TBF327910 TKZ327904:TLB327910 TUV327904:TUX327910 UER327904:UET327910 UON327904:UOP327910 UYJ327904:UYL327910 VIF327904:VIH327910 VSB327904:VSD327910 WBX327904:WBZ327910 WLT327904:WLV327910 WVP327904:WVR327910 BQH524519:BQH524523 JD393440:JF393446 SZ393440:TB393446 ACV393440:ACX393446 AMR393440:AMT393446 AWN393440:AWP393446 BGJ393440:BGL393446 BQF393440:BQH393446 CAB393440:CAD393446 CJX393440:CJZ393446 CTT393440:CTV393446 DDP393440:DDR393446 DNL393440:DNN393446 DXH393440:DXJ393446 EHD393440:EHF393446 EQZ393440:ERB393446 FAV393440:FAX393446 FKR393440:FKT393446 FUN393440:FUP393446 GEJ393440:GEL393446 GOF393440:GOH393446 GYB393440:GYD393446 HHX393440:HHZ393446 HRT393440:HRV393446 IBP393440:IBR393446 ILL393440:ILN393446 IVH393440:IVJ393446 JFD393440:JFF393446 JOZ393440:JPB393446 JYV393440:JYX393446 KIR393440:KIT393446 KSN393440:KSP393446 LCJ393440:LCL393446 LMF393440:LMH393446 LWB393440:LWD393446 MFX393440:MFZ393446 MPT393440:MPV393446 MZP393440:MZR393446 NJL393440:NJN393446 NTH393440:NTJ393446 ODD393440:ODF393446 OMZ393440:ONB393446 OWV393440:OWX393446 PGR393440:PGT393446 PQN393440:PQP393446 QAJ393440:QAL393446 QKF393440:QKH393446 QUB393440:QUD393446 RDX393440:RDZ393446 RNT393440:RNV393446 RXP393440:RXR393446 SHL393440:SHN393446 SRH393440:SRJ393446 TBD393440:TBF393446 TKZ393440:TLB393446 TUV393440:TUX393446 UER393440:UET393446 UON393440:UOP393446 UYJ393440:UYL393446 VIF393440:VIH393446 VSB393440:VSD393446 WBX393440:WBZ393446 WLT393440:WLV393446 WVP393440:WVR393446 CAD524519:CAD524523 JD458976:JF458982 SZ458976:TB458982 ACV458976:ACX458982 AMR458976:AMT458982 AWN458976:AWP458982 BGJ458976:BGL458982 BQF458976:BQH458982 CAB458976:CAD458982 CJX458976:CJZ458982 CTT458976:CTV458982 DDP458976:DDR458982 DNL458976:DNN458982 DXH458976:DXJ458982 EHD458976:EHF458982 EQZ458976:ERB458982 FAV458976:FAX458982 FKR458976:FKT458982 FUN458976:FUP458982 GEJ458976:GEL458982 GOF458976:GOH458982 GYB458976:GYD458982 HHX458976:HHZ458982 HRT458976:HRV458982 IBP458976:IBR458982 ILL458976:ILN458982 IVH458976:IVJ458982 JFD458976:JFF458982 JOZ458976:JPB458982 JYV458976:JYX458982 KIR458976:KIT458982 KSN458976:KSP458982 LCJ458976:LCL458982 LMF458976:LMH458982 LWB458976:LWD458982 MFX458976:MFZ458982 MPT458976:MPV458982 MZP458976:MZR458982 NJL458976:NJN458982 NTH458976:NTJ458982 ODD458976:ODF458982 OMZ458976:ONB458982 OWV458976:OWX458982 PGR458976:PGT458982 PQN458976:PQP458982 QAJ458976:QAL458982 QKF458976:QKH458982 QUB458976:QUD458982 RDX458976:RDZ458982 RNT458976:RNV458982 RXP458976:RXR458982 SHL458976:SHN458982 SRH458976:SRJ458982 TBD458976:TBF458982 TKZ458976:TLB458982 TUV458976:TUX458982 UER458976:UET458982 UON458976:UOP458982 UYJ458976:UYL458982 VIF458976:VIH458982 VSB458976:VSD458982 WBX458976:WBZ458982 WLT458976:WLV458982 WVP458976:WVR458982 CJZ524519:CJZ524523 JD524512:JF524518 SZ524512:TB524518 ACV524512:ACX524518 AMR524512:AMT524518 AWN524512:AWP524518 BGJ524512:BGL524518 BQF524512:BQH524518 CAB524512:CAD524518 CJX524512:CJZ524518 CTT524512:CTV524518 DDP524512:DDR524518 DNL524512:DNN524518 DXH524512:DXJ524518 EHD524512:EHF524518 EQZ524512:ERB524518 FAV524512:FAX524518 FKR524512:FKT524518 FUN524512:FUP524518 GEJ524512:GEL524518 GOF524512:GOH524518 GYB524512:GYD524518 HHX524512:HHZ524518 HRT524512:HRV524518 IBP524512:IBR524518 ILL524512:ILN524518 IVH524512:IVJ524518 JFD524512:JFF524518 JOZ524512:JPB524518 JYV524512:JYX524518 KIR524512:KIT524518 KSN524512:KSP524518 LCJ524512:LCL524518 LMF524512:LMH524518 LWB524512:LWD524518 MFX524512:MFZ524518 MPT524512:MPV524518 MZP524512:MZR524518 NJL524512:NJN524518 NTH524512:NTJ524518 ODD524512:ODF524518 OMZ524512:ONB524518 OWV524512:OWX524518 PGR524512:PGT524518 PQN524512:PQP524518 QAJ524512:QAL524518 QKF524512:QKH524518 QUB524512:QUD524518 RDX524512:RDZ524518 RNT524512:RNV524518 RXP524512:RXR524518 SHL524512:SHN524518 SRH524512:SRJ524518 TBD524512:TBF524518 TKZ524512:TLB524518 TUV524512:TUX524518 UER524512:UET524518 UON524512:UOP524518 UYJ524512:UYL524518 VIF524512:VIH524518 VSB524512:VSD524518 WBX524512:WBZ524518 WLT524512:WLV524518 WVP524512:WVR524518 CTV524519:CTV524523 JD590048:JF590054 SZ590048:TB590054 ACV590048:ACX590054 AMR590048:AMT590054 AWN590048:AWP590054 BGJ590048:BGL590054 BQF590048:BQH590054 CAB590048:CAD590054 CJX590048:CJZ590054 CTT590048:CTV590054 DDP590048:DDR590054 DNL590048:DNN590054 DXH590048:DXJ590054 EHD590048:EHF590054 EQZ590048:ERB590054 FAV590048:FAX590054 FKR590048:FKT590054 FUN590048:FUP590054 GEJ590048:GEL590054 GOF590048:GOH590054 GYB590048:GYD590054 HHX590048:HHZ590054 HRT590048:HRV590054 IBP590048:IBR590054 ILL590048:ILN590054 IVH590048:IVJ590054 JFD590048:JFF590054 JOZ590048:JPB590054 JYV590048:JYX590054 KIR590048:KIT590054 KSN590048:KSP590054 LCJ590048:LCL590054 LMF590048:LMH590054 LWB590048:LWD590054 MFX590048:MFZ590054 MPT590048:MPV590054 MZP590048:MZR590054 NJL590048:NJN590054 NTH590048:NTJ590054 ODD590048:ODF590054 OMZ590048:ONB590054 OWV590048:OWX590054 PGR590048:PGT590054 PQN590048:PQP590054 QAJ590048:QAL590054 QKF590048:QKH590054 QUB590048:QUD590054 RDX590048:RDZ590054 RNT590048:RNV590054 RXP590048:RXR590054 SHL590048:SHN590054 SRH590048:SRJ590054 TBD590048:TBF590054 TKZ590048:TLB590054 TUV590048:TUX590054 UER590048:UET590054 UON590048:UOP590054 UYJ590048:UYL590054 VIF590048:VIH590054 VSB590048:VSD590054 WBX590048:WBZ590054 WLT590048:WLV590054 WVP590048:WVR590054 DDR524519:DDR524523 JD655584:JF655590 SZ655584:TB655590 ACV655584:ACX655590 AMR655584:AMT655590 AWN655584:AWP655590 BGJ655584:BGL655590 BQF655584:BQH655590 CAB655584:CAD655590 CJX655584:CJZ655590 CTT655584:CTV655590 DDP655584:DDR655590 DNL655584:DNN655590 DXH655584:DXJ655590 EHD655584:EHF655590 EQZ655584:ERB655590 FAV655584:FAX655590 FKR655584:FKT655590 FUN655584:FUP655590 GEJ655584:GEL655590 GOF655584:GOH655590 GYB655584:GYD655590 HHX655584:HHZ655590 HRT655584:HRV655590 IBP655584:IBR655590 ILL655584:ILN655590 IVH655584:IVJ655590 JFD655584:JFF655590 JOZ655584:JPB655590 JYV655584:JYX655590 KIR655584:KIT655590 KSN655584:KSP655590 LCJ655584:LCL655590 LMF655584:LMH655590 LWB655584:LWD655590 MFX655584:MFZ655590 MPT655584:MPV655590 MZP655584:MZR655590 NJL655584:NJN655590 NTH655584:NTJ655590 ODD655584:ODF655590 OMZ655584:ONB655590 OWV655584:OWX655590 PGR655584:PGT655590 PQN655584:PQP655590 QAJ655584:QAL655590 QKF655584:QKH655590 QUB655584:QUD655590 RDX655584:RDZ655590 RNT655584:RNV655590 RXP655584:RXR655590 SHL655584:SHN655590 SRH655584:SRJ655590 TBD655584:TBF655590 TKZ655584:TLB655590 TUV655584:TUX655590 UER655584:UET655590 UON655584:UOP655590 UYJ655584:UYL655590 VIF655584:VIH655590 VSB655584:VSD655590 WBX655584:WBZ655590 WLT655584:WLV655590 WVP655584:WVR655590 DNN524519:DNN524523 JD721120:JF721126 SZ721120:TB721126 ACV721120:ACX721126 AMR721120:AMT721126 AWN721120:AWP721126 BGJ721120:BGL721126 BQF721120:BQH721126 CAB721120:CAD721126 CJX721120:CJZ721126 CTT721120:CTV721126 DDP721120:DDR721126 DNL721120:DNN721126 DXH721120:DXJ721126 EHD721120:EHF721126 EQZ721120:ERB721126 FAV721120:FAX721126 FKR721120:FKT721126 FUN721120:FUP721126 GEJ721120:GEL721126 GOF721120:GOH721126 GYB721120:GYD721126 HHX721120:HHZ721126 HRT721120:HRV721126 IBP721120:IBR721126 ILL721120:ILN721126 IVH721120:IVJ721126 JFD721120:JFF721126 JOZ721120:JPB721126 JYV721120:JYX721126 KIR721120:KIT721126 KSN721120:KSP721126 LCJ721120:LCL721126 LMF721120:LMH721126 LWB721120:LWD721126 MFX721120:MFZ721126 MPT721120:MPV721126 MZP721120:MZR721126 NJL721120:NJN721126 NTH721120:NTJ721126 ODD721120:ODF721126 OMZ721120:ONB721126 OWV721120:OWX721126 PGR721120:PGT721126 PQN721120:PQP721126 QAJ721120:QAL721126 QKF721120:QKH721126 QUB721120:QUD721126 RDX721120:RDZ721126 RNT721120:RNV721126 RXP721120:RXR721126 SHL721120:SHN721126 SRH721120:SRJ721126 TBD721120:TBF721126 TKZ721120:TLB721126 TUV721120:TUX721126 UER721120:UET721126 UON721120:UOP721126 UYJ721120:UYL721126 VIF721120:VIH721126 VSB721120:VSD721126 WBX721120:WBZ721126 WLT721120:WLV721126 WVP721120:WVR721126 DXJ524519:DXJ524523 JD786656:JF786662 SZ786656:TB786662 ACV786656:ACX786662 AMR786656:AMT786662 AWN786656:AWP786662 BGJ786656:BGL786662 BQF786656:BQH786662 CAB786656:CAD786662 CJX786656:CJZ786662 CTT786656:CTV786662 DDP786656:DDR786662 DNL786656:DNN786662 DXH786656:DXJ786662 EHD786656:EHF786662 EQZ786656:ERB786662 FAV786656:FAX786662 FKR786656:FKT786662 FUN786656:FUP786662 GEJ786656:GEL786662 GOF786656:GOH786662 GYB786656:GYD786662 HHX786656:HHZ786662 HRT786656:HRV786662 IBP786656:IBR786662 ILL786656:ILN786662 IVH786656:IVJ786662 JFD786656:JFF786662 JOZ786656:JPB786662 JYV786656:JYX786662 KIR786656:KIT786662 KSN786656:KSP786662 LCJ786656:LCL786662 LMF786656:LMH786662 LWB786656:LWD786662 MFX786656:MFZ786662 MPT786656:MPV786662 MZP786656:MZR786662 NJL786656:NJN786662 NTH786656:NTJ786662 ODD786656:ODF786662 OMZ786656:ONB786662 OWV786656:OWX786662 PGR786656:PGT786662 PQN786656:PQP786662 QAJ786656:QAL786662 QKF786656:QKH786662 QUB786656:QUD786662 RDX786656:RDZ786662 RNT786656:RNV786662 RXP786656:RXR786662 SHL786656:SHN786662 SRH786656:SRJ786662 TBD786656:TBF786662 TKZ786656:TLB786662 TUV786656:TUX786662 UER786656:UET786662 UON786656:UOP786662 UYJ786656:UYL786662 VIF786656:VIH786662 VSB786656:VSD786662 WBX786656:WBZ786662 WLT786656:WLV786662 WVP786656:WVR786662 EHF524519:EHF524523 JD852192:JF852198 SZ852192:TB852198 ACV852192:ACX852198 AMR852192:AMT852198 AWN852192:AWP852198 BGJ852192:BGL852198 BQF852192:BQH852198 CAB852192:CAD852198 CJX852192:CJZ852198 CTT852192:CTV852198 DDP852192:DDR852198 DNL852192:DNN852198 DXH852192:DXJ852198 EHD852192:EHF852198 EQZ852192:ERB852198 FAV852192:FAX852198 FKR852192:FKT852198 FUN852192:FUP852198 GEJ852192:GEL852198 GOF852192:GOH852198 GYB852192:GYD852198 HHX852192:HHZ852198 HRT852192:HRV852198 IBP852192:IBR852198 ILL852192:ILN852198 IVH852192:IVJ852198 JFD852192:JFF852198 JOZ852192:JPB852198 JYV852192:JYX852198 KIR852192:KIT852198 KSN852192:KSP852198 LCJ852192:LCL852198 LMF852192:LMH852198 LWB852192:LWD852198 MFX852192:MFZ852198 MPT852192:MPV852198 MZP852192:MZR852198 NJL852192:NJN852198 NTH852192:NTJ852198 ODD852192:ODF852198 OMZ852192:ONB852198 OWV852192:OWX852198 PGR852192:PGT852198 PQN852192:PQP852198 QAJ852192:QAL852198 QKF852192:QKH852198 QUB852192:QUD852198 RDX852192:RDZ852198 RNT852192:RNV852198 RXP852192:RXR852198 SHL852192:SHN852198 SRH852192:SRJ852198 TBD852192:TBF852198 TKZ852192:TLB852198 TUV852192:TUX852198 UER852192:UET852198 UON852192:UOP852198 UYJ852192:UYL852198 VIF852192:VIH852198 VSB852192:VSD852198 WBX852192:WBZ852198 WLT852192:WLV852198 WVP852192:WVR852198 ERB524519:ERB524523 JD917728:JF917734 SZ917728:TB917734 ACV917728:ACX917734 AMR917728:AMT917734 AWN917728:AWP917734 BGJ917728:BGL917734 BQF917728:BQH917734 CAB917728:CAD917734 CJX917728:CJZ917734 CTT917728:CTV917734 DDP917728:DDR917734 DNL917728:DNN917734 DXH917728:DXJ917734 EHD917728:EHF917734 EQZ917728:ERB917734 FAV917728:FAX917734 FKR917728:FKT917734 FUN917728:FUP917734 GEJ917728:GEL917734 GOF917728:GOH917734 GYB917728:GYD917734 HHX917728:HHZ917734 HRT917728:HRV917734 IBP917728:IBR917734 ILL917728:ILN917734 IVH917728:IVJ917734 JFD917728:JFF917734 JOZ917728:JPB917734 JYV917728:JYX917734 KIR917728:KIT917734 KSN917728:KSP917734 LCJ917728:LCL917734 LMF917728:LMH917734 LWB917728:LWD917734 MFX917728:MFZ917734 MPT917728:MPV917734 MZP917728:MZR917734 NJL917728:NJN917734 NTH917728:NTJ917734 ODD917728:ODF917734 OMZ917728:ONB917734 OWV917728:OWX917734 PGR917728:PGT917734 PQN917728:PQP917734 QAJ917728:QAL917734 QKF917728:QKH917734 QUB917728:QUD917734 RDX917728:RDZ917734 RNT917728:RNV917734 RXP917728:RXR917734 SHL917728:SHN917734 SRH917728:SRJ917734 TBD917728:TBF917734 TKZ917728:TLB917734 TUV917728:TUX917734 UER917728:UET917734 UON917728:UOP917734 UYJ917728:UYL917734 VIF917728:VIH917734 VSB917728:VSD917734 WBX917728:WBZ917734 WLT917728:WLV917734 WVP917728:WVR917734 FAX524519:FAX524523 JD983264:JF983270 SZ983264:TB983270 ACV983264:ACX983270 AMR983264:AMT983270 AWN983264:AWP983270 BGJ983264:BGL983270 BQF983264:BQH983270 CAB983264:CAD983270 CJX983264:CJZ983270 CTT983264:CTV983270 DDP983264:DDR983270 DNL983264:DNN983270 DXH983264:DXJ983270 EHD983264:EHF983270 EQZ983264:ERB983270 FAV983264:FAX983270 FKR983264:FKT983270 FUN983264:FUP983270 GEJ983264:GEL983270 GOF983264:GOH983270 GYB983264:GYD983270 HHX983264:HHZ983270 HRT983264:HRV983270 IBP983264:IBR983270 ILL983264:ILN983270 IVH983264:IVJ983270 JFD983264:JFF983270 JOZ983264:JPB983270 JYV983264:JYX983270 KIR983264:KIT983270 KSN983264:KSP983270 LCJ983264:LCL983270 LMF983264:LMH983270 LWB983264:LWD983270 MFX983264:MFZ983270 MPT983264:MPV983270 MZP983264:MZR983270 NJL983264:NJN983270 NTH983264:NTJ983270 ODD983264:ODF983270 OMZ983264:ONB983270 OWV983264:OWX983270 PGR983264:PGT983270 PQN983264:PQP983270 QAJ983264:QAL983270 QKF983264:QKH983270 QUB983264:QUD983270 RDX983264:RDZ983270 RNT983264:RNV983270 RXP983264:RXR983270 SHL983264:SHN983270 SRH983264:SRJ983270 TBD983264:TBF983270 TKZ983264:TLB983270 TUV983264:TUX983270 UER983264:UET983270 UON983264:UOP983270 UYJ983264:UYL983270 VIF983264:VIH983270 VSB983264:VSD983270 WBX983264:WBZ983270 WLT983264:WLV983270 WVP983264:WVR983270 JD216:JF217 SZ216:TB217 ACV216:ACX217 AMR216:AMT217 AWN216:AWP217 BGJ216:BGL217 BQF216:BQH217 CAB216:CAD217 CJX216:CJZ217 CTT216:CTV217 DDP216:DDR217 DNL216:DNN217 DXH216:DXJ217 EHD216:EHF217 EQZ216:ERB217 FAV216:FAX217 FKR216:FKT217 FUN216:FUP217 GEJ216:GEL217 GOF216:GOH217 GYB216:GYD217 HHX216:HHZ217 HRT216:HRV217 IBP216:IBR217 ILL216:ILN217 IVH216:IVJ217 JFD216:JFF217 JOZ216:JPB217 JYV216:JYX217 KIR216:KIT217 KSN216:KSP217 LCJ216:LCL217 LMF216:LMH217 LWB216:LWD217 MFX216:MFZ217 MPT216:MPV217 MZP216:MZR217 NJL216:NJN217 NTH216:NTJ217 ODD216:ODF217 OMZ216:ONB217 OWV216:OWX217 PGR216:PGT217 PQN216:PQP217 QAJ216:QAL217 QKF216:QKH217 QUB216:QUD217 RDX216:RDZ217 RNT216:RNV217 RXP216:RXR217 SHL216:SHN217 SRH216:SRJ217 TBD216:TBF217 TKZ216:TLB217 TUV216:TUX217 UER216:UET217 UON216:UOP217 UYJ216:UYL217 VIF216:VIH217 VSB216:VSD217 WBX216:WBZ217 WLT216:WLV217 WVP216:WVR217 FKT524519:FKT524523 JD65752:JF65753 SZ65752:TB65753 ACV65752:ACX65753 AMR65752:AMT65753 AWN65752:AWP65753 BGJ65752:BGL65753 BQF65752:BQH65753 CAB65752:CAD65753 CJX65752:CJZ65753 CTT65752:CTV65753 DDP65752:DDR65753 DNL65752:DNN65753 DXH65752:DXJ65753 EHD65752:EHF65753 EQZ65752:ERB65753 FAV65752:FAX65753 FKR65752:FKT65753 FUN65752:FUP65753 GEJ65752:GEL65753 GOF65752:GOH65753 GYB65752:GYD65753 HHX65752:HHZ65753 HRT65752:HRV65753 IBP65752:IBR65753 ILL65752:ILN65753 IVH65752:IVJ65753 JFD65752:JFF65753 JOZ65752:JPB65753 JYV65752:JYX65753 KIR65752:KIT65753 KSN65752:KSP65753 LCJ65752:LCL65753 LMF65752:LMH65753 LWB65752:LWD65753 MFX65752:MFZ65753 MPT65752:MPV65753 MZP65752:MZR65753 NJL65752:NJN65753 NTH65752:NTJ65753 ODD65752:ODF65753 OMZ65752:ONB65753 OWV65752:OWX65753 PGR65752:PGT65753 PQN65752:PQP65753 QAJ65752:QAL65753 QKF65752:QKH65753 QUB65752:QUD65753 RDX65752:RDZ65753 RNT65752:RNV65753 RXP65752:RXR65753 SHL65752:SHN65753 SRH65752:SRJ65753 TBD65752:TBF65753 TKZ65752:TLB65753 TUV65752:TUX65753 UER65752:UET65753 UON65752:UOP65753 UYJ65752:UYL65753 VIF65752:VIH65753 VSB65752:VSD65753 WBX65752:WBZ65753 WLT65752:WLV65753 WVP65752:WVR65753 FUP524519:FUP524523 JD131288:JF131289 SZ131288:TB131289 ACV131288:ACX131289 AMR131288:AMT131289 AWN131288:AWP131289 BGJ131288:BGL131289 BQF131288:BQH131289 CAB131288:CAD131289 CJX131288:CJZ131289 CTT131288:CTV131289 DDP131288:DDR131289 DNL131288:DNN131289 DXH131288:DXJ131289 EHD131288:EHF131289 EQZ131288:ERB131289 FAV131288:FAX131289 FKR131288:FKT131289 FUN131288:FUP131289 GEJ131288:GEL131289 GOF131288:GOH131289 GYB131288:GYD131289 HHX131288:HHZ131289 HRT131288:HRV131289 IBP131288:IBR131289 ILL131288:ILN131289 IVH131288:IVJ131289 JFD131288:JFF131289 JOZ131288:JPB131289 JYV131288:JYX131289 KIR131288:KIT131289 KSN131288:KSP131289 LCJ131288:LCL131289 LMF131288:LMH131289 LWB131288:LWD131289 MFX131288:MFZ131289 MPT131288:MPV131289 MZP131288:MZR131289 NJL131288:NJN131289 NTH131288:NTJ131289 ODD131288:ODF131289 OMZ131288:ONB131289 OWV131288:OWX131289 PGR131288:PGT131289 PQN131288:PQP131289 QAJ131288:QAL131289 QKF131288:QKH131289 QUB131288:QUD131289 RDX131288:RDZ131289 RNT131288:RNV131289 RXP131288:RXR131289 SHL131288:SHN131289 SRH131288:SRJ131289 TBD131288:TBF131289 TKZ131288:TLB131289 TUV131288:TUX131289 UER131288:UET131289 UON131288:UOP131289 UYJ131288:UYL131289 VIF131288:VIH131289 VSB131288:VSD131289 WBX131288:WBZ131289 WLT131288:WLV131289 WVP131288:WVR131289 GEL524519:GEL524523 JD196824:JF196825 SZ196824:TB196825 ACV196824:ACX196825 AMR196824:AMT196825 AWN196824:AWP196825 BGJ196824:BGL196825 BQF196824:BQH196825 CAB196824:CAD196825 CJX196824:CJZ196825 CTT196824:CTV196825 DDP196824:DDR196825 DNL196824:DNN196825 DXH196824:DXJ196825 EHD196824:EHF196825 EQZ196824:ERB196825 FAV196824:FAX196825 FKR196824:FKT196825 FUN196824:FUP196825 GEJ196824:GEL196825 GOF196824:GOH196825 GYB196824:GYD196825 HHX196824:HHZ196825 HRT196824:HRV196825 IBP196824:IBR196825 ILL196824:ILN196825 IVH196824:IVJ196825 JFD196824:JFF196825 JOZ196824:JPB196825 JYV196824:JYX196825 KIR196824:KIT196825 KSN196824:KSP196825 LCJ196824:LCL196825 LMF196824:LMH196825 LWB196824:LWD196825 MFX196824:MFZ196825 MPT196824:MPV196825 MZP196824:MZR196825 NJL196824:NJN196825 NTH196824:NTJ196825 ODD196824:ODF196825 OMZ196824:ONB196825 OWV196824:OWX196825 PGR196824:PGT196825 PQN196824:PQP196825 QAJ196824:QAL196825 QKF196824:QKH196825 QUB196824:QUD196825 RDX196824:RDZ196825 RNT196824:RNV196825 RXP196824:RXR196825 SHL196824:SHN196825 SRH196824:SRJ196825 TBD196824:TBF196825 TKZ196824:TLB196825 TUV196824:TUX196825 UER196824:UET196825 UON196824:UOP196825 UYJ196824:UYL196825 VIF196824:VIH196825 VSB196824:VSD196825 WBX196824:WBZ196825 WLT196824:WLV196825 WVP196824:WVR196825 GOH524519:GOH524523 JD262360:JF262361 SZ262360:TB262361 ACV262360:ACX262361 AMR262360:AMT262361 AWN262360:AWP262361 BGJ262360:BGL262361 BQF262360:BQH262361 CAB262360:CAD262361 CJX262360:CJZ262361 CTT262360:CTV262361 DDP262360:DDR262361 DNL262360:DNN262361 DXH262360:DXJ262361 EHD262360:EHF262361 EQZ262360:ERB262361 FAV262360:FAX262361 FKR262360:FKT262361 FUN262360:FUP262361 GEJ262360:GEL262361 GOF262360:GOH262361 GYB262360:GYD262361 HHX262360:HHZ262361 HRT262360:HRV262361 IBP262360:IBR262361 ILL262360:ILN262361 IVH262360:IVJ262361 JFD262360:JFF262361 JOZ262360:JPB262361 JYV262360:JYX262361 KIR262360:KIT262361 KSN262360:KSP262361 LCJ262360:LCL262361 LMF262360:LMH262361 LWB262360:LWD262361 MFX262360:MFZ262361 MPT262360:MPV262361 MZP262360:MZR262361 NJL262360:NJN262361 NTH262360:NTJ262361 ODD262360:ODF262361 OMZ262360:ONB262361 OWV262360:OWX262361 PGR262360:PGT262361 PQN262360:PQP262361 QAJ262360:QAL262361 QKF262360:QKH262361 QUB262360:QUD262361 RDX262360:RDZ262361 RNT262360:RNV262361 RXP262360:RXR262361 SHL262360:SHN262361 SRH262360:SRJ262361 TBD262360:TBF262361 TKZ262360:TLB262361 TUV262360:TUX262361 UER262360:UET262361 UON262360:UOP262361 UYJ262360:UYL262361 VIF262360:VIH262361 VSB262360:VSD262361 WBX262360:WBZ262361 WLT262360:WLV262361 WVP262360:WVR262361 GYD524519:GYD524523 JD327896:JF327897 SZ327896:TB327897 ACV327896:ACX327897 AMR327896:AMT327897 AWN327896:AWP327897 BGJ327896:BGL327897 BQF327896:BQH327897 CAB327896:CAD327897 CJX327896:CJZ327897 CTT327896:CTV327897 DDP327896:DDR327897 DNL327896:DNN327897 DXH327896:DXJ327897 EHD327896:EHF327897 EQZ327896:ERB327897 FAV327896:FAX327897 FKR327896:FKT327897 FUN327896:FUP327897 GEJ327896:GEL327897 GOF327896:GOH327897 GYB327896:GYD327897 HHX327896:HHZ327897 HRT327896:HRV327897 IBP327896:IBR327897 ILL327896:ILN327897 IVH327896:IVJ327897 JFD327896:JFF327897 JOZ327896:JPB327897 JYV327896:JYX327897 KIR327896:KIT327897 KSN327896:KSP327897 LCJ327896:LCL327897 LMF327896:LMH327897 LWB327896:LWD327897 MFX327896:MFZ327897 MPT327896:MPV327897 MZP327896:MZR327897 NJL327896:NJN327897 NTH327896:NTJ327897 ODD327896:ODF327897 OMZ327896:ONB327897 OWV327896:OWX327897 PGR327896:PGT327897 PQN327896:PQP327897 QAJ327896:QAL327897 QKF327896:QKH327897 QUB327896:QUD327897 RDX327896:RDZ327897 RNT327896:RNV327897 RXP327896:RXR327897 SHL327896:SHN327897 SRH327896:SRJ327897 TBD327896:TBF327897 TKZ327896:TLB327897 TUV327896:TUX327897 UER327896:UET327897 UON327896:UOP327897 UYJ327896:UYL327897 VIF327896:VIH327897 VSB327896:VSD327897 WBX327896:WBZ327897 WLT327896:WLV327897 WVP327896:WVR327897 HHZ524519:HHZ524523 JD393432:JF393433 SZ393432:TB393433 ACV393432:ACX393433 AMR393432:AMT393433 AWN393432:AWP393433 BGJ393432:BGL393433 BQF393432:BQH393433 CAB393432:CAD393433 CJX393432:CJZ393433 CTT393432:CTV393433 DDP393432:DDR393433 DNL393432:DNN393433 DXH393432:DXJ393433 EHD393432:EHF393433 EQZ393432:ERB393433 FAV393432:FAX393433 FKR393432:FKT393433 FUN393432:FUP393433 GEJ393432:GEL393433 GOF393432:GOH393433 GYB393432:GYD393433 HHX393432:HHZ393433 HRT393432:HRV393433 IBP393432:IBR393433 ILL393432:ILN393433 IVH393432:IVJ393433 JFD393432:JFF393433 JOZ393432:JPB393433 JYV393432:JYX393433 KIR393432:KIT393433 KSN393432:KSP393433 LCJ393432:LCL393433 LMF393432:LMH393433 LWB393432:LWD393433 MFX393432:MFZ393433 MPT393432:MPV393433 MZP393432:MZR393433 NJL393432:NJN393433 NTH393432:NTJ393433 ODD393432:ODF393433 OMZ393432:ONB393433 OWV393432:OWX393433 PGR393432:PGT393433 PQN393432:PQP393433 QAJ393432:QAL393433 QKF393432:QKH393433 QUB393432:QUD393433 RDX393432:RDZ393433 RNT393432:RNV393433 RXP393432:RXR393433 SHL393432:SHN393433 SRH393432:SRJ393433 TBD393432:TBF393433 TKZ393432:TLB393433 TUV393432:TUX393433 UER393432:UET393433 UON393432:UOP393433 UYJ393432:UYL393433 VIF393432:VIH393433 VSB393432:VSD393433 WBX393432:WBZ393433 WLT393432:WLV393433 WVP393432:WVR393433 HRV524519:HRV524523 JD458968:JF458969 SZ458968:TB458969 ACV458968:ACX458969 AMR458968:AMT458969 AWN458968:AWP458969 BGJ458968:BGL458969 BQF458968:BQH458969 CAB458968:CAD458969 CJX458968:CJZ458969 CTT458968:CTV458969 DDP458968:DDR458969 DNL458968:DNN458969 DXH458968:DXJ458969 EHD458968:EHF458969 EQZ458968:ERB458969 FAV458968:FAX458969 FKR458968:FKT458969 FUN458968:FUP458969 GEJ458968:GEL458969 GOF458968:GOH458969 GYB458968:GYD458969 HHX458968:HHZ458969 HRT458968:HRV458969 IBP458968:IBR458969 ILL458968:ILN458969 IVH458968:IVJ458969 JFD458968:JFF458969 JOZ458968:JPB458969 JYV458968:JYX458969 KIR458968:KIT458969 KSN458968:KSP458969 LCJ458968:LCL458969 LMF458968:LMH458969 LWB458968:LWD458969 MFX458968:MFZ458969 MPT458968:MPV458969 MZP458968:MZR458969 NJL458968:NJN458969 NTH458968:NTJ458969 ODD458968:ODF458969 OMZ458968:ONB458969 OWV458968:OWX458969 PGR458968:PGT458969 PQN458968:PQP458969 QAJ458968:QAL458969 QKF458968:QKH458969 QUB458968:QUD458969 RDX458968:RDZ458969 RNT458968:RNV458969 RXP458968:RXR458969 SHL458968:SHN458969 SRH458968:SRJ458969 TBD458968:TBF458969 TKZ458968:TLB458969 TUV458968:TUX458969 UER458968:UET458969 UON458968:UOP458969 UYJ458968:UYL458969 VIF458968:VIH458969 VSB458968:VSD458969 WBX458968:WBZ458969 WLT458968:WLV458969 WVP458968:WVR458969 IBR524519:IBR524523 JD524504:JF524505 SZ524504:TB524505 ACV524504:ACX524505 AMR524504:AMT524505 AWN524504:AWP524505 BGJ524504:BGL524505 BQF524504:BQH524505 CAB524504:CAD524505 CJX524504:CJZ524505 CTT524504:CTV524505 DDP524504:DDR524505 DNL524504:DNN524505 DXH524504:DXJ524505 EHD524504:EHF524505 EQZ524504:ERB524505 FAV524504:FAX524505 FKR524504:FKT524505 FUN524504:FUP524505 GEJ524504:GEL524505 GOF524504:GOH524505 GYB524504:GYD524505 HHX524504:HHZ524505 HRT524504:HRV524505 IBP524504:IBR524505 ILL524504:ILN524505 IVH524504:IVJ524505 JFD524504:JFF524505 JOZ524504:JPB524505 JYV524504:JYX524505 KIR524504:KIT524505 KSN524504:KSP524505 LCJ524504:LCL524505 LMF524504:LMH524505 LWB524504:LWD524505 MFX524504:MFZ524505 MPT524504:MPV524505 MZP524504:MZR524505 NJL524504:NJN524505 NTH524504:NTJ524505 ODD524504:ODF524505 OMZ524504:ONB524505 OWV524504:OWX524505 PGR524504:PGT524505 PQN524504:PQP524505 QAJ524504:QAL524505 QKF524504:QKH524505 QUB524504:QUD524505 RDX524504:RDZ524505 RNT524504:RNV524505 RXP524504:RXR524505 SHL524504:SHN524505 SRH524504:SRJ524505 TBD524504:TBF524505 TKZ524504:TLB524505 TUV524504:TUX524505 UER524504:UET524505 UON524504:UOP524505 UYJ524504:UYL524505 VIF524504:VIH524505 VSB524504:VSD524505 WBX524504:WBZ524505 WLT524504:WLV524505 WVP524504:WVR524505 ILN524519:ILN524523 JD590040:JF590041 SZ590040:TB590041 ACV590040:ACX590041 AMR590040:AMT590041 AWN590040:AWP590041 BGJ590040:BGL590041 BQF590040:BQH590041 CAB590040:CAD590041 CJX590040:CJZ590041 CTT590040:CTV590041 DDP590040:DDR590041 DNL590040:DNN590041 DXH590040:DXJ590041 EHD590040:EHF590041 EQZ590040:ERB590041 FAV590040:FAX590041 FKR590040:FKT590041 FUN590040:FUP590041 GEJ590040:GEL590041 GOF590040:GOH590041 GYB590040:GYD590041 HHX590040:HHZ590041 HRT590040:HRV590041 IBP590040:IBR590041 ILL590040:ILN590041 IVH590040:IVJ590041 JFD590040:JFF590041 JOZ590040:JPB590041 JYV590040:JYX590041 KIR590040:KIT590041 KSN590040:KSP590041 LCJ590040:LCL590041 LMF590040:LMH590041 LWB590040:LWD590041 MFX590040:MFZ590041 MPT590040:MPV590041 MZP590040:MZR590041 NJL590040:NJN590041 NTH590040:NTJ590041 ODD590040:ODF590041 OMZ590040:ONB590041 OWV590040:OWX590041 PGR590040:PGT590041 PQN590040:PQP590041 QAJ590040:QAL590041 QKF590040:QKH590041 QUB590040:QUD590041 RDX590040:RDZ590041 RNT590040:RNV590041 RXP590040:RXR590041 SHL590040:SHN590041 SRH590040:SRJ590041 TBD590040:TBF590041 TKZ590040:TLB590041 TUV590040:TUX590041 UER590040:UET590041 UON590040:UOP590041 UYJ590040:UYL590041 VIF590040:VIH590041 VSB590040:VSD590041 WBX590040:WBZ590041 WLT590040:WLV590041 WVP590040:WVR590041 IVJ524519:IVJ524523 JD655576:JF655577 SZ655576:TB655577 ACV655576:ACX655577 AMR655576:AMT655577 AWN655576:AWP655577 BGJ655576:BGL655577 BQF655576:BQH655577 CAB655576:CAD655577 CJX655576:CJZ655577 CTT655576:CTV655577 DDP655576:DDR655577 DNL655576:DNN655577 DXH655576:DXJ655577 EHD655576:EHF655577 EQZ655576:ERB655577 FAV655576:FAX655577 FKR655576:FKT655577 FUN655576:FUP655577 GEJ655576:GEL655577 GOF655576:GOH655577 GYB655576:GYD655577 HHX655576:HHZ655577 HRT655576:HRV655577 IBP655576:IBR655577 ILL655576:ILN655577 IVH655576:IVJ655577 JFD655576:JFF655577 JOZ655576:JPB655577 JYV655576:JYX655577 KIR655576:KIT655577 KSN655576:KSP655577 LCJ655576:LCL655577 LMF655576:LMH655577 LWB655576:LWD655577 MFX655576:MFZ655577 MPT655576:MPV655577 MZP655576:MZR655577 NJL655576:NJN655577 NTH655576:NTJ655577 ODD655576:ODF655577 OMZ655576:ONB655577 OWV655576:OWX655577 PGR655576:PGT655577 PQN655576:PQP655577 QAJ655576:QAL655577 QKF655576:QKH655577 QUB655576:QUD655577 RDX655576:RDZ655577 RNT655576:RNV655577 RXP655576:RXR655577 SHL655576:SHN655577 SRH655576:SRJ655577 TBD655576:TBF655577 TKZ655576:TLB655577 TUV655576:TUX655577 UER655576:UET655577 UON655576:UOP655577 UYJ655576:UYL655577 VIF655576:VIH655577 VSB655576:VSD655577 WBX655576:WBZ655577 WLT655576:WLV655577 WVP655576:WVR655577 JFF524519:JFF524523 JD721112:JF721113 SZ721112:TB721113 ACV721112:ACX721113 AMR721112:AMT721113 AWN721112:AWP721113 BGJ721112:BGL721113 BQF721112:BQH721113 CAB721112:CAD721113 CJX721112:CJZ721113 CTT721112:CTV721113 DDP721112:DDR721113 DNL721112:DNN721113 DXH721112:DXJ721113 EHD721112:EHF721113 EQZ721112:ERB721113 FAV721112:FAX721113 FKR721112:FKT721113 FUN721112:FUP721113 GEJ721112:GEL721113 GOF721112:GOH721113 GYB721112:GYD721113 HHX721112:HHZ721113 HRT721112:HRV721113 IBP721112:IBR721113 ILL721112:ILN721113 IVH721112:IVJ721113 JFD721112:JFF721113 JOZ721112:JPB721113 JYV721112:JYX721113 KIR721112:KIT721113 KSN721112:KSP721113 LCJ721112:LCL721113 LMF721112:LMH721113 LWB721112:LWD721113 MFX721112:MFZ721113 MPT721112:MPV721113 MZP721112:MZR721113 NJL721112:NJN721113 NTH721112:NTJ721113 ODD721112:ODF721113 OMZ721112:ONB721113 OWV721112:OWX721113 PGR721112:PGT721113 PQN721112:PQP721113 QAJ721112:QAL721113 QKF721112:QKH721113 QUB721112:QUD721113 RDX721112:RDZ721113 RNT721112:RNV721113 RXP721112:RXR721113 SHL721112:SHN721113 SRH721112:SRJ721113 TBD721112:TBF721113 TKZ721112:TLB721113 TUV721112:TUX721113 UER721112:UET721113 UON721112:UOP721113 UYJ721112:UYL721113 VIF721112:VIH721113 VSB721112:VSD721113 WBX721112:WBZ721113 WLT721112:WLV721113 WVP721112:WVR721113 JPB524519:JPB524523 JD786648:JF786649 SZ786648:TB786649 ACV786648:ACX786649 AMR786648:AMT786649 AWN786648:AWP786649 BGJ786648:BGL786649 BQF786648:BQH786649 CAB786648:CAD786649 CJX786648:CJZ786649 CTT786648:CTV786649 DDP786648:DDR786649 DNL786648:DNN786649 DXH786648:DXJ786649 EHD786648:EHF786649 EQZ786648:ERB786649 FAV786648:FAX786649 FKR786648:FKT786649 FUN786648:FUP786649 GEJ786648:GEL786649 GOF786648:GOH786649 GYB786648:GYD786649 HHX786648:HHZ786649 HRT786648:HRV786649 IBP786648:IBR786649 ILL786648:ILN786649 IVH786648:IVJ786649 JFD786648:JFF786649 JOZ786648:JPB786649 JYV786648:JYX786649 KIR786648:KIT786649 KSN786648:KSP786649 LCJ786648:LCL786649 LMF786648:LMH786649 LWB786648:LWD786649 MFX786648:MFZ786649 MPT786648:MPV786649 MZP786648:MZR786649 NJL786648:NJN786649 NTH786648:NTJ786649 ODD786648:ODF786649 OMZ786648:ONB786649 OWV786648:OWX786649 PGR786648:PGT786649 PQN786648:PQP786649 QAJ786648:QAL786649 QKF786648:QKH786649 QUB786648:QUD786649 RDX786648:RDZ786649 RNT786648:RNV786649 RXP786648:RXR786649 SHL786648:SHN786649 SRH786648:SRJ786649 TBD786648:TBF786649 TKZ786648:TLB786649 TUV786648:TUX786649 UER786648:UET786649 UON786648:UOP786649 UYJ786648:UYL786649 VIF786648:VIH786649 VSB786648:VSD786649 WBX786648:WBZ786649 WLT786648:WLV786649 WVP786648:WVR786649 JYX524519:JYX524523 JD852184:JF852185 SZ852184:TB852185 ACV852184:ACX852185 AMR852184:AMT852185 AWN852184:AWP852185 BGJ852184:BGL852185 BQF852184:BQH852185 CAB852184:CAD852185 CJX852184:CJZ852185 CTT852184:CTV852185 DDP852184:DDR852185 DNL852184:DNN852185 DXH852184:DXJ852185 EHD852184:EHF852185 EQZ852184:ERB852185 FAV852184:FAX852185 FKR852184:FKT852185 FUN852184:FUP852185 GEJ852184:GEL852185 GOF852184:GOH852185 GYB852184:GYD852185 HHX852184:HHZ852185 HRT852184:HRV852185 IBP852184:IBR852185 ILL852184:ILN852185 IVH852184:IVJ852185 JFD852184:JFF852185 JOZ852184:JPB852185 JYV852184:JYX852185 KIR852184:KIT852185 KSN852184:KSP852185 LCJ852184:LCL852185 LMF852184:LMH852185 LWB852184:LWD852185 MFX852184:MFZ852185 MPT852184:MPV852185 MZP852184:MZR852185 NJL852184:NJN852185 NTH852184:NTJ852185 ODD852184:ODF852185 OMZ852184:ONB852185 OWV852184:OWX852185 PGR852184:PGT852185 PQN852184:PQP852185 QAJ852184:QAL852185 QKF852184:QKH852185 QUB852184:QUD852185 RDX852184:RDZ852185 RNT852184:RNV852185 RXP852184:RXR852185 SHL852184:SHN852185 SRH852184:SRJ852185 TBD852184:TBF852185 TKZ852184:TLB852185 TUV852184:TUX852185 UER852184:UET852185 UON852184:UOP852185 UYJ852184:UYL852185 VIF852184:VIH852185 VSB852184:VSD852185 WBX852184:WBZ852185 WLT852184:WLV852185 WVP852184:WVR852185 KIT524519:KIT524523 JD917720:JF917721 SZ917720:TB917721 ACV917720:ACX917721 AMR917720:AMT917721 AWN917720:AWP917721 BGJ917720:BGL917721 BQF917720:BQH917721 CAB917720:CAD917721 CJX917720:CJZ917721 CTT917720:CTV917721 DDP917720:DDR917721 DNL917720:DNN917721 DXH917720:DXJ917721 EHD917720:EHF917721 EQZ917720:ERB917721 FAV917720:FAX917721 FKR917720:FKT917721 FUN917720:FUP917721 GEJ917720:GEL917721 GOF917720:GOH917721 GYB917720:GYD917721 HHX917720:HHZ917721 HRT917720:HRV917721 IBP917720:IBR917721 ILL917720:ILN917721 IVH917720:IVJ917721 JFD917720:JFF917721 JOZ917720:JPB917721 JYV917720:JYX917721 KIR917720:KIT917721 KSN917720:KSP917721 LCJ917720:LCL917721 LMF917720:LMH917721 LWB917720:LWD917721 MFX917720:MFZ917721 MPT917720:MPV917721 MZP917720:MZR917721 NJL917720:NJN917721 NTH917720:NTJ917721 ODD917720:ODF917721 OMZ917720:ONB917721 OWV917720:OWX917721 PGR917720:PGT917721 PQN917720:PQP917721 QAJ917720:QAL917721 QKF917720:QKH917721 QUB917720:QUD917721 RDX917720:RDZ917721 RNT917720:RNV917721 RXP917720:RXR917721 SHL917720:SHN917721 SRH917720:SRJ917721 TBD917720:TBF917721 TKZ917720:TLB917721 TUV917720:TUX917721 UER917720:UET917721 UON917720:UOP917721 UYJ917720:UYL917721 VIF917720:VIH917721 VSB917720:VSD917721 WBX917720:WBZ917721 WLT917720:WLV917721 WVP917720:WVR917721 KSP524519:KSP524523 JD983256:JF983257 SZ983256:TB983257 ACV983256:ACX983257 AMR983256:AMT983257 AWN983256:AWP983257 BGJ983256:BGL983257 BQF983256:BQH983257 CAB983256:CAD983257 CJX983256:CJZ983257 CTT983256:CTV983257 DDP983256:DDR983257 DNL983256:DNN983257 DXH983256:DXJ983257 EHD983256:EHF983257 EQZ983256:ERB983257 FAV983256:FAX983257 FKR983256:FKT983257 FUN983256:FUP983257 GEJ983256:GEL983257 GOF983256:GOH983257 GYB983256:GYD983257 HHX983256:HHZ983257 HRT983256:HRV983257 IBP983256:IBR983257 ILL983256:ILN983257 IVH983256:IVJ983257 JFD983256:JFF983257 JOZ983256:JPB983257 JYV983256:JYX983257 KIR983256:KIT983257 KSN983256:KSP983257 LCJ983256:LCL983257 LMF983256:LMH983257 LWB983256:LWD983257 MFX983256:MFZ983257 MPT983256:MPV983257 MZP983256:MZR983257 NJL983256:NJN983257 NTH983256:NTJ983257 ODD983256:ODF983257 OMZ983256:ONB983257 OWV983256:OWX983257 PGR983256:PGT983257 PQN983256:PQP983257 QAJ983256:QAL983257 QKF983256:QKH983257 QUB983256:QUD983257 RDX983256:RDZ983257 RNT983256:RNV983257 RXP983256:RXR983257 SHL983256:SHN983257 SRH983256:SRJ983257 TBD983256:TBF983257 TKZ983256:TLB983257 TUV983256:TUX983257 UER983256:UET983257 UON983256:UOP983257 UYJ983256:UYL983257 VIF983256:VIH983257 VSB983256:VSD983257 WBX983256:WBZ983257 WLT983256:WLV983257 WVP983256:WVR983257 JD220:JF222 SZ220:TB222 ACV220:ACX222 AMR220:AMT222 AWN220:AWP222 BGJ220:BGL222 BQF220:BQH222 CAB220:CAD222 CJX220:CJZ222 CTT220:CTV222 DDP220:DDR222 DNL220:DNN222 DXH220:DXJ222 EHD220:EHF222 EQZ220:ERB222 FAV220:FAX222 FKR220:FKT222 FUN220:FUP222 GEJ220:GEL222 GOF220:GOH222 GYB220:GYD222 HHX220:HHZ222 HRT220:HRV222 IBP220:IBR222 ILL220:ILN222 IVH220:IVJ222 JFD220:JFF222 JOZ220:JPB222 JYV220:JYX222 KIR220:KIT222 KSN220:KSP222 LCJ220:LCL222 LMF220:LMH222 LWB220:LWD222 MFX220:MFZ222 MPT220:MPV222 MZP220:MZR222 NJL220:NJN222 NTH220:NTJ222 ODD220:ODF222 OMZ220:ONB222 OWV220:OWX222 PGR220:PGT222 PQN220:PQP222 QAJ220:QAL222 QKF220:QKH222 QUB220:QUD222 RDX220:RDZ222 RNT220:RNV222 RXP220:RXR222 SHL220:SHN222 SRH220:SRJ222 TBD220:TBF222 TKZ220:TLB222 TUV220:TUX222 UER220:UET222 UON220:UOP222 UYJ220:UYL222 VIF220:VIH222 VSB220:VSD222 WBX220:WBZ222 WLT220:WLV222 WVP220:WVR222 LCL524519:LCL524523 JD65756:JF65758 SZ65756:TB65758 ACV65756:ACX65758 AMR65756:AMT65758 AWN65756:AWP65758 BGJ65756:BGL65758 BQF65756:BQH65758 CAB65756:CAD65758 CJX65756:CJZ65758 CTT65756:CTV65758 DDP65756:DDR65758 DNL65756:DNN65758 DXH65756:DXJ65758 EHD65756:EHF65758 EQZ65756:ERB65758 FAV65756:FAX65758 FKR65756:FKT65758 FUN65756:FUP65758 GEJ65756:GEL65758 GOF65756:GOH65758 GYB65756:GYD65758 HHX65756:HHZ65758 HRT65756:HRV65758 IBP65756:IBR65758 ILL65756:ILN65758 IVH65756:IVJ65758 JFD65756:JFF65758 JOZ65756:JPB65758 JYV65756:JYX65758 KIR65756:KIT65758 KSN65756:KSP65758 LCJ65756:LCL65758 LMF65756:LMH65758 LWB65756:LWD65758 MFX65756:MFZ65758 MPT65756:MPV65758 MZP65756:MZR65758 NJL65756:NJN65758 NTH65756:NTJ65758 ODD65756:ODF65758 OMZ65756:ONB65758 OWV65756:OWX65758 PGR65756:PGT65758 PQN65756:PQP65758 QAJ65756:QAL65758 QKF65756:QKH65758 QUB65756:QUD65758 RDX65756:RDZ65758 RNT65756:RNV65758 RXP65756:RXR65758 SHL65756:SHN65758 SRH65756:SRJ65758 TBD65756:TBF65758 TKZ65756:TLB65758 TUV65756:TUX65758 UER65756:UET65758 UON65756:UOP65758 UYJ65756:UYL65758 VIF65756:VIH65758 VSB65756:VSD65758 WBX65756:WBZ65758 WLT65756:WLV65758 WVP65756:WVR65758 LMH524519:LMH524523 JD131292:JF131294 SZ131292:TB131294 ACV131292:ACX131294 AMR131292:AMT131294 AWN131292:AWP131294 BGJ131292:BGL131294 BQF131292:BQH131294 CAB131292:CAD131294 CJX131292:CJZ131294 CTT131292:CTV131294 DDP131292:DDR131294 DNL131292:DNN131294 DXH131292:DXJ131294 EHD131292:EHF131294 EQZ131292:ERB131294 FAV131292:FAX131294 FKR131292:FKT131294 FUN131292:FUP131294 GEJ131292:GEL131294 GOF131292:GOH131294 GYB131292:GYD131294 HHX131292:HHZ131294 HRT131292:HRV131294 IBP131292:IBR131294 ILL131292:ILN131294 IVH131292:IVJ131294 JFD131292:JFF131294 JOZ131292:JPB131294 JYV131292:JYX131294 KIR131292:KIT131294 KSN131292:KSP131294 LCJ131292:LCL131294 LMF131292:LMH131294 LWB131292:LWD131294 MFX131292:MFZ131294 MPT131292:MPV131294 MZP131292:MZR131294 NJL131292:NJN131294 NTH131292:NTJ131294 ODD131292:ODF131294 OMZ131292:ONB131294 OWV131292:OWX131294 PGR131292:PGT131294 PQN131292:PQP131294 QAJ131292:QAL131294 QKF131292:QKH131294 QUB131292:QUD131294 RDX131292:RDZ131294 RNT131292:RNV131294 RXP131292:RXR131294 SHL131292:SHN131294 SRH131292:SRJ131294 TBD131292:TBF131294 TKZ131292:TLB131294 TUV131292:TUX131294 UER131292:UET131294 UON131292:UOP131294 UYJ131292:UYL131294 VIF131292:VIH131294 VSB131292:VSD131294 WBX131292:WBZ131294 WLT131292:WLV131294 WVP131292:WVR131294 LWD524519:LWD524523 JD196828:JF196830 SZ196828:TB196830 ACV196828:ACX196830 AMR196828:AMT196830 AWN196828:AWP196830 BGJ196828:BGL196830 BQF196828:BQH196830 CAB196828:CAD196830 CJX196828:CJZ196830 CTT196828:CTV196830 DDP196828:DDR196830 DNL196828:DNN196830 DXH196828:DXJ196830 EHD196828:EHF196830 EQZ196828:ERB196830 FAV196828:FAX196830 FKR196828:FKT196830 FUN196828:FUP196830 GEJ196828:GEL196830 GOF196828:GOH196830 GYB196828:GYD196830 HHX196828:HHZ196830 HRT196828:HRV196830 IBP196828:IBR196830 ILL196828:ILN196830 IVH196828:IVJ196830 JFD196828:JFF196830 JOZ196828:JPB196830 JYV196828:JYX196830 KIR196828:KIT196830 KSN196828:KSP196830 LCJ196828:LCL196830 LMF196828:LMH196830 LWB196828:LWD196830 MFX196828:MFZ196830 MPT196828:MPV196830 MZP196828:MZR196830 NJL196828:NJN196830 NTH196828:NTJ196830 ODD196828:ODF196830 OMZ196828:ONB196830 OWV196828:OWX196830 PGR196828:PGT196830 PQN196828:PQP196830 QAJ196828:QAL196830 QKF196828:QKH196830 QUB196828:QUD196830 RDX196828:RDZ196830 RNT196828:RNV196830 RXP196828:RXR196830 SHL196828:SHN196830 SRH196828:SRJ196830 TBD196828:TBF196830 TKZ196828:TLB196830 TUV196828:TUX196830 UER196828:UET196830 UON196828:UOP196830 UYJ196828:UYL196830 VIF196828:VIH196830 VSB196828:VSD196830 WBX196828:WBZ196830 WLT196828:WLV196830 WVP196828:WVR196830 MFZ524519:MFZ524523 JD262364:JF262366 SZ262364:TB262366 ACV262364:ACX262366 AMR262364:AMT262366 AWN262364:AWP262366 BGJ262364:BGL262366 BQF262364:BQH262366 CAB262364:CAD262366 CJX262364:CJZ262366 CTT262364:CTV262366 DDP262364:DDR262366 DNL262364:DNN262366 DXH262364:DXJ262366 EHD262364:EHF262366 EQZ262364:ERB262366 FAV262364:FAX262366 FKR262364:FKT262366 FUN262364:FUP262366 GEJ262364:GEL262366 GOF262364:GOH262366 GYB262364:GYD262366 HHX262364:HHZ262366 HRT262364:HRV262366 IBP262364:IBR262366 ILL262364:ILN262366 IVH262364:IVJ262366 JFD262364:JFF262366 JOZ262364:JPB262366 JYV262364:JYX262366 KIR262364:KIT262366 KSN262364:KSP262366 LCJ262364:LCL262366 LMF262364:LMH262366 LWB262364:LWD262366 MFX262364:MFZ262366 MPT262364:MPV262366 MZP262364:MZR262366 NJL262364:NJN262366 NTH262364:NTJ262366 ODD262364:ODF262366 OMZ262364:ONB262366 OWV262364:OWX262366 PGR262364:PGT262366 PQN262364:PQP262366 QAJ262364:QAL262366 QKF262364:QKH262366 QUB262364:QUD262366 RDX262364:RDZ262366 RNT262364:RNV262366 RXP262364:RXR262366 SHL262364:SHN262366 SRH262364:SRJ262366 TBD262364:TBF262366 TKZ262364:TLB262366 TUV262364:TUX262366 UER262364:UET262366 UON262364:UOP262366 UYJ262364:UYL262366 VIF262364:VIH262366 VSB262364:VSD262366 WBX262364:WBZ262366 WLT262364:WLV262366 WVP262364:WVR262366 MPV524519:MPV524523 JD327900:JF327902 SZ327900:TB327902 ACV327900:ACX327902 AMR327900:AMT327902 AWN327900:AWP327902 BGJ327900:BGL327902 BQF327900:BQH327902 CAB327900:CAD327902 CJX327900:CJZ327902 CTT327900:CTV327902 DDP327900:DDR327902 DNL327900:DNN327902 DXH327900:DXJ327902 EHD327900:EHF327902 EQZ327900:ERB327902 FAV327900:FAX327902 FKR327900:FKT327902 FUN327900:FUP327902 GEJ327900:GEL327902 GOF327900:GOH327902 GYB327900:GYD327902 HHX327900:HHZ327902 HRT327900:HRV327902 IBP327900:IBR327902 ILL327900:ILN327902 IVH327900:IVJ327902 JFD327900:JFF327902 JOZ327900:JPB327902 JYV327900:JYX327902 KIR327900:KIT327902 KSN327900:KSP327902 LCJ327900:LCL327902 LMF327900:LMH327902 LWB327900:LWD327902 MFX327900:MFZ327902 MPT327900:MPV327902 MZP327900:MZR327902 NJL327900:NJN327902 NTH327900:NTJ327902 ODD327900:ODF327902 OMZ327900:ONB327902 OWV327900:OWX327902 PGR327900:PGT327902 PQN327900:PQP327902 QAJ327900:QAL327902 QKF327900:QKH327902 QUB327900:QUD327902 RDX327900:RDZ327902 RNT327900:RNV327902 RXP327900:RXR327902 SHL327900:SHN327902 SRH327900:SRJ327902 TBD327900:TBF327902 TKZ327900:TLB327902 TUV327900:TUX327902 UER327900:UET327902 UON327900:UOP327902 UYJ327900:UYL327902 VIF327900:VIH327902 VSB327900:VSD327902 WBX327900:WBZ327902 WLT327900:WLV327902 WVP327900:WVR327902 MZR524519:MZR524523 JD393436:JF393438 SZ393436:TB393438 ACV393436:ACX393438 AMR393436:AMT393438 AWN393436:AWP393438 BGJ393436:BGL393438 BQF393436:BQH393438 CAB393436:CAD393438 CJX393436:CJZ393438 CTT393436:CTV393438 DDP393436:DDR393438 DNL393436:DNN393438 DXH393436:DXJ393438 EHD393436:EHF393438 EQZ393436:ERB393438 FAV393436:FAX393438 FKR393436:FKT393438 FUN393436:FUP393438 GEJ393436:GEL393438 GOF393436:GOH393438 GYB393436:GYD393438 HHX393436:HHZ393438 HRT393436:HRV393438 IBP393436:IBR393438 ILL393436:ILN393438 IVH393436:IVJ393438 JFD393436:JFF393438 JOZ393436:JPB393438 JYV393436:JYX393438 KIR393436:KIT393438 KSN393436:KSP393438 LCJ393436:LCL393438 LMF393436:LMH393438 LWB393436:LWD393438 MFX393436:MFZ393438 MPT393436:MPV393438 MZP393436:MZR393438 NJL393436:NJN393438 NTH393436:NTJ393438 ODD393436:ODF393438 OMZ393436:ONB393438 OWV393436:OWX393438 PGR393436:PGT393438 PQN393436:PQP393438 QAJ393436:QAL393438 QKF393436:QKH393438 QUB393436:QUD393438 RDX393436:RDZ393438 RNT393436:RNV393438 RXP393436:RXR393438 SHL393436:SHN393438 SRH393436:SRJ393438 TBD393436:TBF393438 TKZ393436:TLB393438 TUV393436:TUX393438 UER393436:UET393438 UON393436:UOP393438 UYJ393436:UYL393438 VIF393436:VIH393438 VSB393436:VSD393438 WBX393436:WBZ393438 WLT393436:WLV393438 WVP393436:WVR393438 NJN524519:NJN524523 JD458972:JF458974 SZ458972:TB458974 ACV458972:ACX458974 AMR458972:AMT458974 AWN458972:AWP458974 BGJ458972:BGL458974 BQF458972:BQH458974 CAB458972:CAD458974 CJX458972:CJZ458974 CTT458972:CTV458974 DDP458972:DDR458974 DNL458972:DNN458974 DXH458972:DXJ458974 EHD458972:EHF458974 EQZ458972:ERB458974 FAV458972:FAX458974 FKR458972:FKT458974 FUN458972:FUP458974 GEJ458972:GEL458974 GOF458972:GOH458974 GYB458972:GYD458974 HHX458972:HHZ458974 HRT458972:HRV458974 IBP458972:IBR458974 ILL458972:ILN458974 IVH458972:IVJ458974 JFD458972:JFF458974 JOZ458972:JPB458974 JYV458972:JYX458974 KIR458972:KIT458974 KSN458972:KSP458974 LCJ458972:LCL458974 LMF458972:LMH458974 LWB458972:LWD458974 MFX458972:MFZ458974 MPT458972:MPV458974 MZP458972:MZR458974 NJL458972:NJN458974 NTH458972:NTJ458974 ODD458972:ODF458974 OMZ458972:ONB458974 OWV458972:OWX458974 PGR458972:PGT458974 PQN458972:PQP458974 QAJ458972:QAL458974 QKF458972:QKH458974 QUB458972:QUD458974 RDX458972:RDZ458974 RNT458972:RNV458974 RXP458972:RXR458974 SHL458972:SHN458974 SRH458972:SRJ458974 TBD458972:TBF458974 TKZ458972:TLB458974 TUV458972:TUX458974 UER458972:UET458974 UON458972:UOP458974 UYJ458972:UYL458974 VIF458972:VIH458974 VSB458972:VSD458974 WBX458972:WBZ458974 WLT458972:WLV458974 WVP458972:WVR458974 NTJ524519:NTJ524523 JD524508:JF524510 SZ524508:TB524510 ACV524508:ACX524510 AMR524508:AMT524510 AWN524508:AWP524510 BGJ524508:BGL524510 BQF524508:BQH524510 CAB524508:CAD524510 CJX524508:CJZ524510 CTT524508:CTV524510 DDP524508:DDR524510 DNL524508:DNN524510 DXH524508:DXJ524510 EHD524508:EHF524510 EQZ524508:ERB524510 FAV524508:FAX524510 FKR524508:FKT524510 FUN524508:FUP524510 GEJ524508:GEL524510 GOF524508:GOH524510 GYB524508:GYD524510 HHX524508:HHZ524510 HRT524508:HRV524510 IBP524508:IBR524510 ILL524508:ILN524510 IVH524508:IVJ524510 JFD524508:JFF524510 JOZ524508:JPB524510 JYV524508:JYX524510 KIR524508:KIT524510 KSN524508:KSP524510 LCJ524508:LCL524510 LMF524508:LMH524510 LWB524508:LWD524510 MFX524508:MFZ524510 MPT524508:MPV524510 MZP524508:MZR524510 NJL524508:NJN524510 NTH524508:NTJ524510 ODD524508:ODF524510 OMZ524508:ONB524510 OWV524508:OWX524510 PGR524508:PGT524510 PQN524508:PQP524510 QAJ524508:QAL524510 QKF524508:QKH524510 QUB524508:QUD524510 RDX524508:RDZ524510 RNT524508:RNV524510 RXP524508:RXR524510 SHL524508:SHN524510 SRH524508:SRJ524510 TBD524508:TBF524510 TKZ524508:TLB524510 TUV524508:TUX524510 UER524508:UET524510 UON524508:UOP524510 UYJ524508:UYL524510 VIF524508:VIH524510 VSB524508:VSD524510 WBX524508:WBZ524510 WLT524508:WLV524510 WVP524508:WVR524510 ODF524519:ODF524523 JD590044:JF590046 SZ590044:TB590046 ACV590044:ACX590046 AMR590044:AMT590046 AWN590044:AWP590046 BGJ590044:BGL590046 BQF590044:BQH590046 CAB590044:CAD590046 CJX590044:CJZ590046 CTT590044:CTV590046 DDP590044:DDR590046 DNL590044:DNN590046 DXH590044:DXJ590046 EHD590044:EHF590046 EQZ590044:ERB590046 FAV590044:FAX590046 FKR590044:FKT590046 FUN590044:FUP590046 GEJ590044:GEL590046 GOF590044:GOH590046 GYB590044:GYD590046 HHX590044:HHZ590046 HRT590044:HRV590046 IBP590044:IBR590046 ILL590044:ILN590046 IVH590044:IVJ590046 JFD590044:JFF590046 JOZ590044:JPB590046 JYV590044:JYX590046 KIR590044:KIT590046 KSN590044:KSP590046 LCJ590044:LCL590046 LMF590044:LMH590046 LWB590044:LWD590046 MFX590044:MFZ590046 MPT590044:MPV590046 MZP590044:MZR590046 NJL590044:NJN590046 NTH590044:NTJ590046 ODD590044:ODF590046 OMZ590044:ONB590046 OWV590044:OWX590046 PGR590044:PGT590046 PQN590044:PQP590046 QAJ590044:QAL590046 QKF590044:QKH590046 QUB590044:QUD590046 RDX590044:RDZ590046 RNT590044:RNV590046 RXP590044:RXR590046 SHL590044:SHN590046 SRH590044:SRJ590046 TBD590044:TBF590046 TKZ590044:TLB590046 TUV590044:TUX590046 UER590044:UET590046 UON590044:UOP590046 UYJ590044:UYL590046 VIF590044:VIH590046 VSB590044:VSD590046 WBX590044:WBZ590046 WLT590044:WLV590046 WVP590044:WVR590046 ONB524519:ONB524523 JD655580:JF655582 SZ655580:TB655582 ACV655580:ACX655582 AMR655580:AMT655582 AWN655580:AWP655582 BGJ655580:BGL655582 BQF655580:BQH655582 CAB655580:CAD655582 CJX655580:CJZ655582 CTT655580:CTV655582 DDP655580:DDR655582 DNL655580:DNN655582 DXH655580:DXJ655582 EHD655580:EHF655582 EQZ655580:ERB655582 FAV655580:FAX655582 FKR655580:FKT655582 FUN655580:FUP655582 GEJ655580:GEL655582 GOF655580:GOH655582 GYB655580:GYD655582 HHX655580:HHZ655582 HRT655580:HRV655582 IBP655580:IBR655582 ILL655580:ILN655582 IVH655580:IVJ655582 JFD655580:JFF655582 JOZ655580:JPB655582 JYV655580:JYX655582 KIR655580:KIT655582 KSN655580:KSP655582 LCJ655580:LCL655582 LMF655580:LMH655582 LWB655580:LWD655582 MFX655580:MFZ655582 MPT655580:MPV655582 MZP655580:MZR655582 NJL655580:NJN655582 NTH655580:NTJ655582 ODD655580:ODF655582 OMZ655580:ONB655582 OWV655580:OWX655582 PGR655580:PGT655582 PQN655580:PQP655582 QAJ655580:QAL655582 QKF655580:QKH655582 QUB655580:QUD655582 RDX655580:RDZ655582 RNT655580:RNV655582 RXP655580:RXR655582 SHL655580:SHN655582 SRH655580:SRJ655582 TBD655580:TBF655582 TKZ655580:TLB655582 TUV655580:TUX655582 UER655580:UET655582 UON655580:UOP655582 UYJ655580:UYL655582 VIF655580:VIH655582 VSB655580:VSD655582 WBX655580:WBZ655582 WLT655580:WLV655582 WVP655580:WVR655582 OWX524519:OWX524523 JD721116:JF721118 SZ721116:TB721118 ACV721116:ACX721118 AMR721116:AMT721118 AWN721116:AWP721118 BGJ721116:BGL721118 BQF721116:BQH721118 CAB721116:CAD721118 CJX721116:CJZ721118 CTT721116:CTV721118 DDP721116:DDR721118 DNL721116:DNN721118 DXH721116:DXJ721118 EHD721116:EHF721118 EQZ721116:ERB721118 FAV721116:FAX721118 FKR721116:FKT721118 FUN721116:FUP721118 GEJ721116:GEL721118 GOF721116:GOH721118 GYB721116:GYD721118 HHX721116:HHZ721118 HRT721116:HRV721118 IBP721116:IBR721118 ILL721116:ILN721118 IVH721116:IVJ721118 JFD721116:JFF721118 JOZ721116:JPB721118 JYV721116:JYX721118 KIR721116:KIT721118 KSN721116:KSP721118 LCJ721116:LCL721118 LMF721116:LMH721118 LWB721116:LWD721118 MFX721116:MFZ721118 MPT721116:MPV721118 MZP721116:MZR721118 NJL721116:NJN721118 NTH721116:NTJ721118 ODD721116:ODF721118 OMZ721116:ONB721118 OWV721116:OWX721118 PGR721116:PGT721118 PQN721116:PQP721118 QAJ721116:QAL721118 QKF721116:QKH721118 QUB721116:QUD721118 RDX721116:RDZ721118 RNT721116:RNV721118 RXP721116:RXR721118 SHL721116:SHN721118 SRH721116:SRJ721118 TBD721116:TBF721118 TKZ721116:TLB721118 TUV721116:TUX721118 UER721116:UET721118 UON721116:UOP721118 UYJ721116:UYL721118 VIF721116:VIH721118 VSB721116:VSD721118 WBX721116:WBZ721118 WLT721116:WLV721118 WVP721116:WVR721118 PGT524519:PGT524523 JD786652:JF786654 SZ786652:TB786654 ACV786652:ACX786654 AMR786652:AMT786654 AWN786652:AWP786654 BGJ786652:BGL786654 BQF786652:BQH786654 CAB786652:CAD786654 CJX786652:CJZ786654 CTT786652:CTV786654 DDP786652:DDR786654 DNL786652:DNN786654 DXH786652:DXJ786654 EHD786652:EHF786654 EQZ786652:ERB786654 FAV786652:FAX786654 FKR786652:FKT786654 FUN786652:FUP786654 GEJ786652:GEL786654 GOF786652:GOH786654 GYB786652:GYD786654 HHX786652:HHZ786654 HRT786652:HRV786654 IBP786652:IBR786654 ILL786652:ILN786654 IVH786652:IVJ786654 JFD786652:JFF786654 JOZ786652:JPB786654 JYV786652:JYX786654 KIR786652:KIT786654 KSN786652:KSP786654 LCJ786652:LCL786654 LMF786652:LMH786654 LWB786652:LWD786654 MFX786652:MFZ786654 MPT786652:MPV786654 MZP786652:MZR786654 NJL786652:NJN786654 NTH786652:NTJ786654 ODD786652:ODF786654 OMZ786652:ONB786654 OWV786652:OWX786654 PGR786652:PGT786654 PQN786652:PQP786654 QAJ786652:QAL786654 QKF786652:QKH786654 QUB786652:QUD786654 RDX786652:RDZ786654 RNT786652:RNV786654 RXP786652:RXR786654 SHL786652:SHN786654 SRH786652:SRJ786654 TBD786652:TBF786654 TKZ786652:TLB786654 TUV786652:TUX786654 UER786652:UET786654 UON786652:UOP786654 UYJ786652:UYL786654 VIF786652:VIH786654 VSB786652:VSD786654 WBX786652:WBZ786654 WLT786652:WLV786654 WVP786652:WVR786654 PQP524519:PQP524523 JD852188:JF852190 SZ852188:TB852190 ACV852188:ACX852190 AMR852188:AMT852190 AWN852188:AWP852190 BGJ852188:BGL852190 BQF852188:BQH852190 CAB852188:CAD852190 CJX852188:CJZ852190 CTT852188:CTV852190 DDP852188:DDR852190 DNL852188:DNN852190 DXH852188:DXJ852190 EHD852188:EHF852190 EQZ852188:ERB852190 FAV852188:FAX852190 FKR852188:FKT852190 FUN852188:FUP852190 GEJ852188:GEL852190 GOF852188:GOH852190 GYB852188:GYD852190 HHX852188:HHZ852190 HRT852188:HRV852190 IBP852188:IBR852190 ILL852188:ILN852190 IVH852188:IVJ852190 JFD852188:JFF852190 JOZ852188:JPB852190 JYV852188:JYX852190 KIR852188:KIT852190 KSN852188:KSP852190 LCJ852188:LCL852190 LMF852188:LMH852190 LWB852188:LWD852190 MFX852188:MFZ852190 MPT852188:MPV852190 MZP852188:MZR852190 NJL852188:NJN852190 NTH852188:NTJ852190 ODD852188:ODF852190 OMZ852188:ONB852190 OWV852188:OWX852190 PGR852188:PGT852190 PQN852188:PQP852190 QAJ852188:QAL852190 QKF852188:QKH852190 QUB852188:QUD852190 RDX852188:RDZ852190 RNT852188:RNV852190 RXP852188:RXR852190 SHL852188:SHN852190 SRH852188:SRJ852190 TBD852188:TBF852190 TKZ852188:TLB852190 TUV852188:TUX852190 UER852188:UET852190 UON852188:UOP852190 UYJ852188:UYL852190 VIF852188:VIH852190 VSB852188:VSD852190 WBX852188:WBZ852190 WLT852188:WLV852190 WVP852188:WVR852190 QAL524519:QAL524523 JD917724:JF917726 SZ917724:TB917726 ACV917724:ACX917726 AMR917724:AMT917726 AWN917724:AWP917726 BGJ917724:BGL917726 BQF917724:BQH917726 CAB917724:CAD917726 CJX917724:CJZ917726 CTT917724:CTV917726 DDP917724:DDR917726 DNL917724:DNN917726 DXH917724:DXJ917726 EHD917724:EHF917726 EQZ917724:ERB917726 FAV917724:FAX917726 FKR917724:FKT917726 FUN917724:FUP917726 GEJ917724:GEL917726 GOF917724:GOH917726 GYB917724:GYD917726 HHX917724:HHZ917726 HRT917724:HRV917726 IBP917724:IBR917726 ILL917724:ILN917726 IVH917724:IVJ917726 JFD917724:JFF917726 JOZ917724:JPB917726 JYV917724:JYX917726 KIR917724:KIT917726 KSN917724:KSP917726 LCJ917724:LCL917726 LMF917724:LMH917726 LWB917724:LWD917726 MFX917724:MFZ917726 MPT917724:MPV917726 MZP917724:MZR917726 NJL917724:NJN917726 NTH917724:NTJ917726 ODD917724:ODF917726 OMZ917724:ONB917726 OWV917724:OWX917726 PGR917724:PGT917726 PQN917724:PQP917726 QAJ917724:QAL917726 QKF917724:QKH917726 QUB917724:QUD917726 RDX917724:RDZ917726 RNT917724:RNV917726 RXP917724:RXR917726 SHL917724:SHN917726 SRH917724:SRJ917726 TBD917724:TBF917726 TKZ917724:TLB917726 TUV917724:TUX917726 UER917724:UET917726 UON917724:UOP917726 UYJ917724:UYL917726 VIF917724:VIH917726 VSB917724:VSD917726 WBX917724:WBZ917726 WLT917724:WLV917726 WVP917724:WVR917726 QKH524519:QKH524523 JD983260:JF983262 SZ983260:TB983262 ACV983260:ACX983262 AMR983260:AMT983262 AWN983260:AWP983262 BGJ983260:BGL983262 BQF983260:BQH983262 CAB983260:CAD983262 CJX983260:CJZ983262 CTT983260:CTV983262 DDP983260:DDR983262 DNL983260:DNN983262 DXH983260:DXJ983262 EHD983260:EHF983262 EQZ983260:ERB983262 FAV983260:FAX983262 FKR983260:FKT983262 FUN983260:FUP983262 GEJ983260:GEL983262 GOF983260:GOH983262 GYB983260:GYD983262 HHX983260:HHZ983262 HRT983260:HRV983262 IBP983260:IBR983262 ILL983260:ILN983262 IVH983260:IVJ983262 JFD983260:JFF983262 JOZ983260:JPB983262 JYV983260:JYX983262 KIR983260:KIT983262 KSN983260:KSP983262 LCJ983260:LCL983262 LMF983260:LMH983262 LWB983260:LWD983262 MFX983260:MFZ983262 MPT983260:MPV983262 MZP983260:MZR983262 NJL983260:NJN983262 NTH983260:NTJ983262 ODD983260:ODF983262 OMZ983260:ONB983262 OWV983260:OWX983262 PGR983260:PGT983262 PQN983260:PQP983262 QAJ983260:QAL983262 QKF983260:QKH983262 QUB983260:QUD983262 RDX983260:RDZ983262 RNT983260:RNV983262 RXP983260:RXR983262 SHL983260:SHN983262 SRH983260:SRJ983262 TBD983260:TBF983262 TKZ983260:TLB983262 TUV983260:TUX983262 UER983260:UET983262 UON983260:UOP983262 UYJ983260:UYL983262 VIF983260:VIH983262 VSB983260:VSD983262 WBX983260:WBZ983262 WLT983260:WLV983262 WVP983260:WVR983262 JD178:JF182 SZ178:TB182 ACV178:ACX182 AMR178:AMT182 AWN178:AWP182 BGJ178:BGL182 BQF178:BQH182 CAB178:CAD182 CJX178:CJZ182 CTT178:CTV182 DDP178:DDR182 DNL178:DNN182 DXH178:DXJ182 EHD178:EHF182 EQZ178:ERB182 FAV178:FAX182 FKR178:FKT182 FUN178:FUP182 GEJ178:GEL182 GOF178:GOH182 GYB178:GYD182 HHX178:HHZ182 HRT178:HRV182 IBP178:IBR182 ILL178:ILN182 IVH178:IVJ182 JFD178:JFF182 JOZ178:JPB182 JYV178:JYX182 KIR178:KIT182 KSN178:KSP182 LCJ178:LCL182 LMF178:LMH182 LWB178:LWD182 MFX178:MFZ182 MPT178:MPV182 MZP178:MZR182 NJL178:NJN182 NTH178:NTJ182 ODD178:ODF182 OMZ178:ONB182 OWV178:OWX182 PGR178:PGT182 PQN178:PQP182 QAJ178:QAL182 QKF178:QKH182 QUB178:QUD182 RDX178:RDZ182 RNT178:RNV182 RXP178:RXR182 SHL178:SHN182 SRH178:SRJ182 TBD178:TBF182 TKZ178:TLB182 TUV178:TUX182 UER178:UET182 UON178:UOP182 UYJ178:UYL182 VIF178:VIH182 VSB178:VSD182 WBX178:WBZ182 WLT178:WLV182 WVP178:WVR182 QUD524519:QUD524523 JD65714:JF65718 SZ65714:TB65718 ACV65714:ACX65718 AMR65714:AMT65718 AWN65714:AWP65718 BGJ65714:BGL65718 BQF65714:BQH65718 CAB65714:CAD65718 CJX65714:CJZ65718 CTT65714:CTV65718 DDP65714:DDR65718 DNL65714:DNN65718 DXH65714:DXJ65718 EHD65714:EHF65718 EQZ65714:ERB65718 FAV65714:FAX65718 FKR65714:FKT65718 FUN65714:FUP65718 GEJ65714:GEL65718 GOF65714:GOH65718 GYB65714:GYD65718 HHX65714:HHZ65718 HRT65714:HRV65718 IBP65714:IBR65718 ILL65714:ILN65718 IVH65714:IVJ65718 JFD65714:JFF65718 JOZ65714:JPB65718 JYV65714:JYX65718 KIR65714:KIT65718 KSN65714:KSP65718 LCJ65714:LCL65718 LMF65714:LMH65718 LWB65714:LWD65718 MFX65714:MFZ65718 MPT65714:MPV65718 MZP65714:MZR65718 NJL65714:NJN65718 NTH65714:NTJ65718 ODD65714:ODF65718 OMZ65714:ONB65718 OWV65714:OWX65718 PGR65714:PGT65718 PQN65714:PQP65718 QAJ65714:QAL65718 QKF65714:QKH65718 QUB65714:QUD65718 RDX65714:RDZ65718 RNT65714:RNV65718 RXP65714:RXR65718 SHL65714:SHN65718 SRH65714:SRJ65718 TBD65714:TBF65718 TKZ65714:TLB65718 TUV65714:TUX65718 UER65714:UET65718 UON65714:UOP65718 UYJ65714:UYL65718 VIF65714:VIH65718 VSB65714:VSD65718 WBX65714:WBZ65718 WLT65714:WLV65718 WVP65714:WVR65718 RDZ524519:RDZ524523 JD131250:JF131254 SZ131250:TB131254 ACV131250:ACX131254 AMR131250:AMT131254 AWN131250:AWP131254 BGJ131250:BGL131254 BQF131250:BQH131254 CAB131250:CAD131254 CJX131250:CJZ131254 CTT131250:CTV131254 DDP131250:DDR131254 DNL131250:DNN131254 DXH131250:DXJ131254 EHD131250:EHF131254 EQZ131250:ERB131254 FAV131250:FAX131254 FKR131250:FKT131254 FUN131250:FUP131254 GEJ131250:GEL131254 GOF131250:GOH131254 GYB131250:GYD131254 HHX131250:HHZ131254 HRT131250:HRV131254 IBP131250:IBR131254 ILL131250:ILN131254 IVH131250:IVJ131254 JFD131250:JFF131254 JOZ131250:JPB131254 JYV131250:JYX131254 KIR131250:KIT131254 KSN131250:KSP131254 LCJ131250:LCL131254 LMF131250:LMH131254 LWB131250:LWD131254 MFX131250:MFZ131254 MPT131250:MPV131254 MZP131250:MZR131254 NJL131250:NJN131254 NTH131250:NTJ131254 ODD131250:ODF131254 OMZ131250:ONB131254 OWV131250:OWX131254 PGR131250:PGT131254 PQN131250:PQP131254 QAJ131250:QAL131254 QKF131250:QKH131254 QUB131250:QUD131254 RDX131250:RDZ131254 RNT131250:RNV131254 RXP131250:RXR131254 SHL131250:SHN131254 SRH131250:SRJ131254 TBD131250:TBF131254 TKZ131250:TLB131254 TUV131250:TUX131254 UER131250:UET131254 UON131250:UOP131254 UYJ131250:UYL131254 VIF131250:VIH131254 VSB131250:VSD131254 WBX131250:WBZ131254 WLT131250:WLV131254 WVP131250:WVR131254 RNV524519:RNV524523 JD196786:JF196790 SZ196786:TB196790 ACV196786:ACX196790 AMR196786:AMT196790 AWN196786:AWP196790 BGJ196786:BGL196790 BQF196786:BQH196790 CAB196786:CAD196790 CJX196786:CJZ196790 CTT196786:CTV196790 DDP196786:DDR196790 DNL196786:DNN196790 DXH196786:DXJ196790 EHD196786:EHF196790 EQZ196786:ERB196790 FAV196786:FAX196790 FKR196786:FKT196790 FUN196786:FUP196790 GEJ196786:GEL196790 GOF196786:GOH196790 GYB196786:GYD196790 HHX196786:HHZ196790 HRT196786:HRV196790 IBP196786:IBR196790 ILL196786:ILN196790 IVH196786:IVJ196790 JFD196786:JFF196790 JOZ196786:JPB196790 JYV196786:JYX196790 KIR196786:KIT196790 KSN196786:KSP196790 LCJ196786:LCL196790 LMF196786:LMH196790 LWB196786:LWD196790 MFX196786:MFZ196790 MPT196786:MPV196790 MZP196786:MZR196790 NJL196786:NJN196790 NTH196786:NTJ196790 ODD196786:ODF196790 OMZ196786:ONB196790 OWV196786:OWX196790 PGR196786:PGT196790 PQN196786:PQP196790 QAJ196786:QAL196790 QKF196786:QKH196790 QUB196786:QUD196790 RDX196786:RDZ196790 RNT196786:RNV196790 RXP196786:RXR196790 SHL196786:SHN196790 SRH196786:SRJ196790 TBD196786:TBF196790 TKZ196786:TLB196790 TUV196786:TUX196790 UER196786:UET196790 UON196786:UOP196790 UYJ196786:UYL196790 VIF196786:VIH196790 VSB196786:VSD196790 WBX196786:WBZ196790 WLT196786:WLV196790 WVP196786:WVR196790 RXR524519:RXR524523 JD262322:JF262326 SZ262322:TB262326 ACV262322:ACX262326 AMR262322:AMT262326 AWN262322:AWP262326 BGJ262322:BGL262326 BQF262322:BQH262326 CAB262322:CAD262326 CJX262322:CJZ262326 CTT262322:CTV262326 DDP262322:DDR262326 DNL262322:DNN262326 DXH262322:DXJ262326 EHD262322:EHF262326 EQZ262322:ERB262326 FAV262322:FAX262326 FKR262322:FKT262326 FUN262322:FUP262326 GEJ262322:GEL262326 GOF262322:GOH262326 GYB262322:GYD262326 HHX262322:HHZ262326 HRT262322:HRV262326 IBP262322:IBR262326 ILL262322:ILN262326 IVH262322:IVJ262326 JFD262322:JFF262326 JOZ262322:JPB262326 JYV262322:JYX262326 KIR262322:KIT262326 KSN262322:KSP262326 LCJ262322:LCL262326 LMF262322:LMH262326 LWB262322:LWD262326 MFX262322:MFZ262326 MPT262322:MPV262326 MZP262322:MZR262326 NJL262322:NJN262326 NTH262322:NTJ262326 ODD262322:ODF262326 OMZ262322:ONB262326 OWV262322:OWX262326 PGR262322:PGT262326 PQN262322:PQP262326 QAJ262322:QAL262326 QKF262322:QKH262326 QUB262322:QUD262326 RDX262322:RDZ262326 RNT262322:RNV262326 RXP262322:RXR262326 SHL262322:SHN262326 SRH262322:SRJ262326 TBD262322:TBF262326 TKZ262322:TLB262326 TUV262322:TUX262326 UER262322:UET262326 UON262322:UOP262326 UYJ262322:UYL262326 VIF262322:VIH262326 VSB262322:VSD262326 WBX262322:WBZ262326 WLT262322:WLV262326 WVP262322:WVR262326 SHN524519:SHN524523 JD327858:JF327862 SZ327858:TB327862 ACV327858:ACX327862 AMR327858:AMT327862 AWN327858:AWP327862 BGJ327858:BGL327862 BQF327858:BQH327862 CAB327858:CAD327862 CJX327858:CJZ327862 CTT327858:CTV327862 DDP327858:DDR327862 DNL327858:DNN327862 DXH327858:DXJ327862 EHD327858:EHF327862 EQZ327858:ERB327862 FAV327858:FAX327862 FKR327858:FKT327862 FUN327858:FUP327862 GEJ327858:GEL327862 GOF327858:GOH327862 GYB327858:GYD327862 HHX327858:HHZ327862 HRT327858:HRV327862 IBP327858:IBR327862 ILL327858:ILN327862 IVH327858:IVJ327862 JFD327858:JFF327862 JOZ327858:JPB327862 JYV327858:JYX327862 KIR327858:KIT327862 KSN327858:KSP327862 LCJ327858:LCL327862 LMF327858:LMH327862 LWB327858:LWD327862 MFX327858:MFZ327862 MPT327858:MPV327862 MZP327858:MZR327862 NJL327858:NJN327862 NTH327858:NTJ327862 ODD327858:ODF327862 OMZ327858:ONB327862 OWV327858:OWX327862 PGR327858:PGT327862 PQN327858:PQP327862 QAJ327858:QAL327862 QKF327858:QKH327862 QUB327858:QUD327862 RDX327858:RDZ327862 RNT327858:RNV327862 RXP327858:RXR327862 SHL327858:SHN327862 SRH327858:SRJ327862 TBD327858:TBF327862 TKZ327858:TLB327862 TUV327858:TUX327862 UER327858:UET327862 UON327858:UOP327862 UYJ327858:UYL327862 VIF327858:VIH327862 VSB327858:VSD327862 WBX327858:WBZ327862 WLT327858:WLV327862 WVP327858:WVR327862 SRJ524519:SRJ524523 JD393394:JF393398 SZ393394:TB393398 ACV393394:ACX393398 AMR393394:AMT393398 AWN393394:AWP393398 BGJ393394:BGL393398 BQF393394:BQH393398 CAB393394:CAD393398 CJX393394:CJZ393398 CTT393394:CTV393398 DDP393394:DDR393398 DNL393394:DNN393398 DXH393394:DXJ393398 EHD393394:EHF393398 EQZ393394:ERB393398 FAV393394:FAX393398 FKR393394:FKT393398 FUN393394:FUP393398 GEJ393394:GEL393398 GOF393394:GOH393398 GYB393394:GYD393398 HHX393394:HHZ393398 HRT393394:HRV393398 IBP393394:IBR393398 ILL393394:ILN393398 IVH393394:IVJ393398 JFD393394:JFF393398 JOZ393394:JPB393398 JYV393394:JYX393398 KIR393394:KIT393398 KSN393394:KSP393398 LCJ393394:LCL393398 LMF393394:LMH393398 LWB393394:LWD393398 MFX393394:MFZ393398 MPT393394:MPV393398 MZP393394:MZR393398 NJL393394:NJN393398 NTH393394:NTJ393398 ODD393394:ODF393398 OMZ393394:ONB393398 OWV393394:OWX393398 PGR393394:PGT393398 PQN393394:PQP393398 QAJ393394:QAL393398 QKF393394:QKH393398 QUB393394:QUD393398 RDX393394:RDZ393398 RNT393394:RNV393398 RXP393394:RXR393398 SHL393394:SHN393398 SRH393394:SRJ393398 TBD393394:TBF393398 TKZ393394:TLB393398 TUV393394:TUX393398 UER393394:UET393398 UON393394:UOP393398 UYJ393394:UYL393398 VIF393394:VIH393398 VSB393394:VSD393398 WBX393394:WBZ393398 WLT393394:WLV393398 WVP393394:WVR393398 TBF524519:TBF524523 JD458930:JF458934 SZ458930:TB458934 ACV458930:ACX458934 AMR458930:AMT458934 AWN458930:AWP458934 BGJ458930:BGL458934 BQF458930:BQH458934 CAB458930:CAD458934 CJX458930:CJZ458934 CTT458930:CTV458934 DDP458930:DDR458934 DNL458930:DNN458934 DXH458930:DXJ458934 EHD458930:EHF458934 EQZ458930:ERB458934 FAV458930:FAX458934 FKR458930:FKT458934 FUN458930:FUP458934 GEJ458930:GEL458934 GOF458930:GOH458934 GYB458930:GYD458934 HHX458930:HHZ458934 HRT458930:HRV458934 IBP458930:IBR458934 ILL458930:ILN458934 IVH458930:IVJ458934 JFD458930:JFF458934 JOZ458930:JPB458934 JYV458930:JYX458934 KIR458930:KIT458934 KSN458930:KSP458934 LCJ458930:LCL458934 LMF458930:LMH458934 LWB458930:LWD458934 MFX458930:MFZ458934 MPT458930:MPV458934 MZP458930:MZR458934 NJL458930:NJN458934 NTH458930:NTJ458934 ODD458930:ODF458934 OMZ458930:ONB458934 OWV458930:OWX458934 PGR458930:PGT458934 PQN458930:PQP458934 QAJ458930:QAL458934 QKF458930:QKH458934 QUB458930:QUD458934 RDX458930:RDZ458934 RNT458930:RNV458934 RXP458930:RXR458934 SHL458930:SHN458934 SRH458930:SRJ458934 TBD458930:TBF458934 TKZ458930:TLB458934 TUV458930:TUX458934 UER458930:UET458934 UON458930:UOP458934 UYJ458930:UYL458934 VIF458930:VIH458934 VSB458930:VSD458934 WBX458930:WBZ458934 WLT458930:WLV458934 WVP458930:WVR458934 TLB524519:TLB524523 JD524466:JF524470 SZ524466:TB524470 ACV524466:ACX524470 AMR524466:AMT524470 AWN524466:AWP524470 BGJ524466:BGL524470 BQF524466:BQH524470 CAB524466:CAD524470 CJX524466:CJZ524470 CTT524466:CTV524470 DDP524466:DDR524470 DNL524466:DNN524470 DXH524466:DXJ524470 EHD524466:EHF524470 EQZ524466:ERB524470 FAV524466:FAX524470 FKR524466:FKT524470 FUN524466:FUP524470 GEJ524466:GEL524470 GOF524466:GOH524470 GYB524466:GYD524470 HHX524466:HHZ524470 HRT524466:HRV524470 IBP524466:IBR524470 ILL524466:ILN524470 IVH524466:IVJ524470 JFD524466:JFF524470 JOZ524466:JPB524470 JYV524466:JYX524470 KIR524466:KIT524470 KSN524466:KSP524470 LCJ524466:LCL524470 LMF524466:LMH524470 LWB524466:LWD524470 MFX524466:MFZ524470 MPT524466:MPV524470 MZP524466:MZR524470 NJL524466:NJN524470 NTH524466:NTJ524470 ODD524466:ODF524470 OMZ524466:ONB524470 OWV524466:OWX524470 PGR524466:PGT524470 PQN524466:PQP524470 QAJ524466:QAL524470 QKF524466:QKH524470 QUB524466:QUD524470 RDX524466:RDZ524470 RNT524466:RNV524470 RXP524466:RXR524470 SHL524466:SHN524470 SRH524466:SRJ524470 TBD524466:TBF524470 TKZ524466:TLB524470 TUV524466:TUX524470 UER524466:UET524470 UON524466:UOP524470 UYJ524466:UYL524470 VIF524466:VIH524470 VSB524466:VSD524470 WBX524466:WBZ524470 WLT524466:WLV524470 WVP524466:WVR524470 TUX524519:TUX524523 JD590002:JF590006 SZ590002:TB590006 ACV590002:ACX590006 AMR590002:AMT590006 AWN590002:AWP590006 BGJ590002:BGL590006 BQF590002:BQH590006 CAB590002:CAD590006 CJX590002:CJZ590006 CTT590002:CTV590006 DDP590002:DDR590006 DNL590002:DNN590006 DXH590002:DXJ590006 EHD590002:EHF590006 EQZ590002:ERB590006 FAV590002:FAX590006 FKR590002:FKT590006 FUN590002:FUP590006 GEJ590002:GEL590006 GOF590002:GOH590006 GYB590002:GYD590006 HHX590002:HHZ590006 HRT590002:HRV590006 IBP590002:IBR590006 ILL590002:ILN590006 IVH590002:IVJ590006 JFD590002:JFF590006 JOZ590002:JPB590006 JYV590002:JYX590006 KIR590002:KIT590006 KSN590002:KSP590006 LCJ590002:LCL590006 LMF590002:LMH590006 LWB590002:LWD590006 MFX590002:MFZ590006 MPT590002:MPV590006 MZP590002:MZR590006 NJL590002:NJN590006 NTH590002:NTJ590006 ODD590002:ODF590006 OMZ590002:ONB590006 OWV590002:OWX590006 PGR590002:PGT590006 PQN590002:PQP590006 QAJ590002:QAL590006 QKF590002:QKH590006 QUB590002:QUD590006 RDX590002:RDZ590006 RNT590002:RNV590006 RXP590002:RXR590006 SHL590002:SHN590006 SRH590002:SRJ590006 TBD590002:TBF590006 TKZ590002:TLB590006 TUV590002:TUX590006 UER590002:UET590006 UON590002:UOP590006 UYJ590002:UYL590006 VIF590002:VIH590006 VSB590002:VSD590006 WBX590002:WBZ590006 WLT590002:WLV590006 WVP590002:WVR590006 UET524519:UET524523 JD655538:JF655542 SZ655538:TB655542 ACV655538:ACX655542 AMR655538:AMT655542 AWN655538:AWP655542 BGJ655538:BGL655542 BQF655538:BQH655542 CAB655538:CAD655542 CJX655538:CJZ655542 CTT655538:CTV655542 DDP655538:DDR655542 DNL655538:DNN655542 DXH655538:DXJ655542 EHD655538:EHF655542 EQZ655538:ERB655542 FAV655538:FAX655542 FKR655538:FKT655542 FUN655538:FUP655542 GEJ655538:GEL655542 GOF655538:GOH655542 GYB655538:GYD655542 HHX655538:HHZ655542 HRT655538:HRV655542 IBP655538:IBR655542 ILL655538:ILN655542 IVH655538:IVJ655542 JFD655538:JFF655542 JOZ655538:JPB655542 JYV655538:JYX655542 KIR655538:KIT655542 KSN655538:KSP655542 LCJ655538:LCL655542 LMF655538:LMH655542 LWB655538:LWD655542 MFX655538:MFZ655542 MPT655538:MPV655542 MZP655538:MZR655542 NJL655538:NJN655542 NTH655538:NTJ655542 ODD655538:ODF655542 OMZ655538:ONB655542 OWV655538:OWX655542 PGR655538:PGT655542 PQN655538:PQP655542 QAJ655538:QAL655542 QKF655538:QKH655542 QUB655538:QUD655542 RDX655538:RDZ655542 RNT655538:RNV655542 RXP655538:RXR655542 SHL655538:SHN655542 SRH655538:SRJ655542 TBD655538:TBF655542 TKZ655538:TLB655542 TUV655538:TUX655542 UER655538:UET655542 UON655538:UOP655542 UYJ655538:UYL655542 VIF655538:VIH655542 VSB655538:VSD655542 WBX655538:WBZ655542 WLT655538:WLV655542 WVP655538:WVR655542 UOP524519:UOP524523 JD721074:JF721078 SZ721074:TB721078 ACV721074:ACX721078 AMR721074:AMT721078 AWN721074:AWP721078 BGJ721074:BGL721078 BQF721074:BQH721078 CAB721074:CAD721078 CJX721074:CJZ721078 CTT721074:CTV721078 DDP721074:DDR721078 DNL721074:DNN721078 DXH721074:DXJ721078 EHD721074:EHF721078 EQZ721074:ERB721078 FAV721074:FAX721078 FKR721074:FKT721078 FUN721074:FUP721078 GEJ721074:GEL721078 GOF721074:GOH721078 GYB721074:GYD721078 HHX721074:HHZ721078 HRT721074:HRV721078 IBP721074:IBR721078 ILL721074:ILN721078 IVH721074:IVJ721078 JFD721074:JFF721078 JOZ721074:JPB721078 JYV721074:JYX721078 KIR721074:KIT721078 KSN721074:KSP721078 LCJ721074:LCL721078 LMF721074:LMH721078 LWB721074:LWD721078 MFX721074:MFZ721078 MPT721074:MPV721078 MZP721074:MZR721078 NJL721074:NJN721078 NTH721074:NTJ721078 ODD721074:ODF721078 OMZ721074:ONB721078 OWV721074:OWX721078 PGR721074:PGT721078 PQN721074:PQP721078 QAJ721074:QAL721078 QKF721074:QKH721078 QUB721074:QUD721078 RDX721074:RDZ721078 RNT721074:RNV721078 RXP721074:RXR721078 SHL721074:SHN721078 SRH721074:SRJ721078 TBD721074:TBF721078 TKZ721074:TLB721078 TUV721074:TUX721078 UER721074:UET721078 UON721074:UOP721078 UYJ721074:UYL721078 VIF721074:VIH721078 VSB721074:VSD721078 WBX721074:WBZ721078 WLT721074:WLV721078 WVP721074:WVR721078 UYL524519:UYL524523 JD786610:JF786614 SZ786610:TB786614 ACV786610:ACX786614 AMR786610:AMT786614 AWN786610:AWP786614 BGJ786610:BGL786614 BQF786610:BQH786614 CAB786610:CAD786614 CJX786610:CJZ786614 CTT786610:CTV786614 DDP786610:DDR786614 DNL786610:DNN786614 DXH786610:DXJ786614 EHD786610:EHF786614 EQZ786610:ERB786614 FAV786610:FAX786614 FKR786610:FKT786614 FUN786610:FUP786614 GEJ786610:GEL786614 GOF786610:GOH786614 GYB786610:GYD786614 HHX786610:HHZ786614 HRT786610:HRV786614 IBP786610:IBR786614 ILL786610:ILN786614 IVH786610:IVJ786614 JFD786610:JFF786614 JOZ786610:JPB786614 JYV786610:JYX786614 KIR786610:KIT786614 KSN786610:KSP786614 LCJ786610:LCL786614 LMF786610:LMH786614 LWB786610:LWD786614 MFX786610:MFZ786614 MPT786610:MPV786614 MZP786610:MZR786614 NJL786610:NJN786614 NTH786610:NTJ786614 ODD786610:ODF786614 OMZ786610:ONB786614 OWV786610:OWX786614 PGR786610:PGT786614 PQN786610:PQP786614 QAJ786610:QAL786614 QKF786610:QKH786614 QUB786610:QUD786614 RDX786610:RDZ786614 RNT786610:RNV786614 RXP786610:RXR786614 SHL786610:SHN786614 SRH786610:SRJ786614 TBD786610:TBF786614 TKZ786610:TLB786614 TUV786610:TUX786614 UER786610:UET786614 UON786610:UOP786614 UYJ786610:UYL786614 VIF786610:VIH786614 VSB786610:VSD786614 WBX786610:WBZ786614 WLT786610:WLV786614 WVP786610:WVR786614 VIH524519:VIH524523 JD852146:JF852150 SZ852146:TB852150 ACV852146:ACX852150 AMR852146:AMT852150 AWN852146:AWP852150 BGJ852146:BGL852150 BQF852146:BQH852150 CAB852146:CAD852150 CJX852146:CJZ852150 CTT852146:CTV852150 DDP852146:DDR852150 DNL852146:DNN852150 DXH852146:DXJ852150 EHD852146:EHF852150 EQZ852146:ERB852150 FAV852146:FAX852150 FKR852146:FKT852150 FUN852146:FUP852150 GEJ852146:GEL852150 GOF852146:GOH852150 GYB852146:GYD852150 HHX852146:HHZ852150 HRT852146:HRV852150 IBP852146:IBR852150 ILL852146:ILN852150 IVH852146:IVJ852150 JFD852146:JFF852150 JOZ852146:JPB852150 JYV852146:JYX852150 KIR852146:KIT852150 KSN852146:KSP852150 LCJ852146:LCL852150 LMF852146:LMH852150 LWB852146:LWD852150 MFX852146:MFZ852150 MPT852146:MPV852150 MZP852146:MZR852150 NJL852146:NJN852150 NTH852146:NTJ852150 ODD852146:ODF852150 OMZ852146:ONB852150 OWV852146:OWX852150 PGR852146:PGT852150 PQN852146:PQP852150 QAJ852146:QAL852150 QKF852146:QKH852150 QUB852146:QUD852150 RDX852146:RDZ852150 RNT852146:RNV852150 RXP852146:RXR852150 SHL852146:SHN852150 SRH852146:SRJ852150 TBD852146:TBF852150 TKZ852146:TLB852150 TUV852146:TUX852150 UER852146:UET852150 UON852146:UOP852150 UYJ852146:UYL852150 VIF852146:VIH852150 VSB852146:VSD852150 WBX852146:WBZ852150 WLT852146:WLV852150 WVP852146:WVR852150 VSD524519:VSD524523 JD917682:JF917686 SZ917682:TB917686 ACV917682:ACX917686 AMR917682:AMT917686 AWN917682:AWP917686 BGJ917682:BGL917686 BQF917682:BQH917686 CAB917682:CAD917686 CJX917682:CJZ917686 CTT917682:CTV917686 DDP917682:DDR917686 DNL917682:DNN917686 DXH917682:DXJ917686 EHD917682:EHF917686 EQZ917682:ERB917686 FAV917682:FAX917686 FKR917682:FKT917686 FUN917682:FUP917686 GEJ917682:GEL917686 GOF917682:GOH917686 GYB917682:GYD917686 HHX917682:HHZ917686 HRT917682:HRV917686 IBP917682:IBR917686 ILL917682:ILN917686 IVH917682:IVJ917686 JFD917682:JFF917686 JOZ917682:JPB917686 JYV917682:JYX917686 KIR917682:KIT917686 KSN917682:KSP917686 LCJ917682:LCL917686 LMF917682:LMH917686 LWB917682:LWD917686 MFX917682:MFZ917686 MPT917682:MPV917686 MZP917682:MZR917686 NJL917682:NJN917686 NTH917682:NTJ917686 ODD917682:ODF917686 OMZ917682:ONB917686 OWV917682:OWX917686 PGR917682:PGT917686 PQN917682:PQP917686 QAJ917682:QAL917686 QKF917682:QKH917686 QUB917682:QUD917686 RDX917682:RDZ917686 RNT917682:RNV917686 RXP917682:RXR917686 SHL917682:SHN917686 SRH917682:SRJ917686 TBD917682:TBF917686 TKZ917682:TLB917686 TUV917682:TUX917686 UER917682:UET917686 UON917682:UOP917686 UYJ917682:UYL917686 VIF917682:VIH917686 VSB917682:VSD917686 WBX917682:WBZ917686 WLT917682:WLV917686 WVP917682:WVR917686 WBZ524519:WBZ524523 JD983218:JF983222 SZ983218:TB983222 ACV983218:ACX983222 AMR983218:AMT983222 AWN983218:AWP983222 BGJ983218:BGL983222 BQF983218:BQH983222 CAB983218:CAD983222 CJX983218:CJZ983222 CTT983218:CTV983222 DDP983218:DDR983222 DNL983218:DNN983222 DXH983218:DXJ983222 EHD983218:EHF983222 EQZ983218:ERB983222 FAV983218:FAX983222 FKR983218:FKT983222 FUN983218:FUP983222 GEJ983218:GEL983222 GOF983218:GOH983222 GYB983218:GYD983222 HHX983218:HHZ983222 HRT983218:HRV983222 IBP983218:IBR983222 ILL983218:ILN983222 IVH983218:IVJ983222 JFD983218:JFF983222 JOZ983218:JPB983222 JYV983218:JYX983222 KIR983218:KIT983222 KSN983218:KSP983222 LCJ983218:LCL983222 LMF983218:LMH983222 LWB983218:LWD983222 MFX983218:MFZ983222 MPT983218:MPV983222 MZP983218:MZR983222 NJL983218:NJN983222 NTH983218:NTJ983222 ODD983218:ODF983222 OMZ983218:ONB983222 OWV983218:OWX983222 PGR983218:PGT983222 PQN983218:PQP983222 QAJ983218:QAL983222 QKF983218:QKH983222 QUB983218:QUD983222 RDX983218:RDZ983222 RNT983218:RNV983222 RXP983218:RXR983222 SHL983218:SHN983222 SRH983218:SRJ983222 TBD983218:TBF983222 TKZ983218:TLB983222 TUV983218:TUX983222 UER983218:UET983222 UON983218:UOP983222 UYJ983218:UYL983222 VIF983218:VIH983222 VSB983218:VSD983222 WBX983218:WBZ983222 WLT983218:WLV983222 WVP983218:WVR983222 JD164:JF164 SZ164:TB164 ACV164:ACX164 AMR164:AMT164 AWN164:AWP164 BGJ164:BGL164 BQF164:BQH164 CAB164:CAD164 CJX164:CJZ164 CTT164:CTV164 DDP164:DDR164 DNL164:DNN164 DXH164:DXJ164 EHD164:EHF164 EQZ164:ERB164 FAV164:FAX164 FKR164:FKT164 FUN164:FUP164 GEJ164:GEL164 GOF164:GOH164 GYB164:GYD164 HHX164:HHZ164 HRT164:HRV164 IBP164:IBR164 ILL164:ILN164 IVH164:IVJ164 JFD164:JFF164 JOZ164:JPB164 JYV164:JYX164 KIR164:KIT164 KSN164:KSP164 LCJ164:LCL164 LMF164:LMH164 LWB164:LWD164 MFX164:MFZ164 MPT164:MPV164 MZP164:MZR164 NJL164:NJN164 NTH164:NTJ164 ODD164:ODF164 OMZ164:ONB164 OWV164:OWX164 PGR164:PGT164 PQN164:PQP164 QAJ164:QAL164 QKF164:QKH164 QUB164:QUD164 RDX164:RDZ164 RNT164:RNV164 RXP164:RXR164 SHL164:SHN164 SRH164:SRJ164 TBD164:TBF164 TKZ164:TLB164 TUV164:TUX164 UER164:UET164 UON164:UOP164 UYJ164:UYL164 VIF164:VIH164 VSB164:VSD164 WBX164:WBZ164 WLT164:WLV164 WVP164:WVR164 WLV524519:WLV524523 JD65700:JF65700 SZ65700:TB65700 ACV65700:ACX65700 AMR65700:AMT65700 AWN65700:AWP65700 BGJ65700:BGL65700 BQF65700:BQH65700 CAB65700:CAD65700 CJX65700:CJZ65700 CTT65700:CTV65700 DDP65700:DDR65700 DNL65700:DNN65700 DXH65700:DXJ65700 EHD65700:EHF65700 EQZ65700:ERB65700 FAV65700:FAX65700 FKR65700:FKT65700 FUN65700:FUP65700 GEJ65700:GEL65700 GOF65700:GOH65700 GYB65700:GYD65700 HHX65700:HHZ65700 HRT65700:HRV65700 IBP65700:IBR65700 ILL65700:ILN65700 IVH65700:IVJ65700 JFD65700:JFF65700 JOZ65700:JPB65700 JYV65700:JYX65700 KIR65700:KIT65700 KSN65700:KSP65700 LCJ65700:LCL65700 LMF65700:LMH65700 LWB65700:LWD65700 MFX65700:MFZ65700 MPT65700:MPV65700 MZP65700:MZR65700 NJL65700:NJN65700 NTH65700:NTJ65700 ODD65700:ODF65700 OMZ65700:ONB65700 OWV65700:OWX65700 PGR65700:PGT65700 PQN65700:PQP65700 QAJ65700:QAL65700 QKF65700:QKH65700 QUB65700:QUD65700 RDX65700:RDZ65700 RNT65700:RNV65700 RXP65700:RXR65700 SHL65700:SHN65700 SRH65700:SRJ65700 TBD65700:TBF65700 TKZ65700:TLB65700 TUV65700:TUX65700 UER65700:UET65700 UON65700:UOP65700 UYJ65700:UYL65700 VIF65700:VIH65700 VSB65700:VSD65700 WBX65700:WBZ65700 WLT65700:WLV65700 WVP65700:WVR65700 WVR524519:WVR524523 JD131236:JF131236 SZ131236:TB131236 ACV131236:ACX131236 AMR131236:AMT131236 AWN131236:AWP131236 BGJ131236:BGL131236 BQF131236:BQH131236 CAB131236:CAD131236 CJX131236:CJZ131236 CTT131236:CTV131236 DDP131236:DDR131236 DNL131236:DNN131236 DXH131236:DXJ131236 EHD131236:EHF131236 EQZ131236:ERB131236 FAV131236:FAX131236 FKR131236:FKT131236 FUN131236:FUP131236 GEJ131236:GEL131236 GOF131236:GOH131236 GYB131236:GYD131236 HHX131236:HHZ131236 HRT131236:HRV131236 IBP131236:IBR131236 ILL131236:ILN131236 IVH131236:IVJ131236 JFD131236:JFF131236 JOZ131236:JPB131236 JYV131236:JYX131236 KIR131236:KIT131236 KSN131236:KSP131236 LCJ131236:LCL131236 LMF131236:LMH131236 LWB131236:LWD131236 MFX131236:MFZ131236 MPT131236:MPV131236 MZP131236:MZR131236 NJL131236:NJN131236 NTH131236:NTJ131236 ODD131236:ODF131236 OMZ131236:ONB131236 OWV131236:OWX131236 PGR131236:PGT131236 PQN131236:PQP131236 QAJ131236:QAL131236 QKF131236:QKH131236 QUB131236:QUD131236 RDX131236:RDZ131236 RNT131236:RNV131236 RXP131236:RXR131236 SHL131236:SHN131236 SRH131236:SRJ131236 TBD131236:TBF131236 TKZ131236:TLB131236 TUV131236:TUX131236 UER131236:UET131236 UON131236:UOP131236 UYJ131236:UYL131236 VIF131236:VIH131236 VSB131236:VSD131236 WBX131236:WBZ131236 WLT131236:WLV131236 WVP131236:WVR131236 UOP983271:UOP983275 JD196772:JF196772 SZ196772:TB196772 ACV196772:ACX196772 AMR196772:AMT196772 AWN196772:AWP196772 BGJ196772:BGL196772 BQF196772:BQH196772 CAB196772:CAD196772 CJX196772:CJZ196772 CTT196772:CTV196772 DDP196772:DDR196772 DNL196772:DNN196772 DXH196772:DXJ196772 EHD196772:EHF196772 EQZ196772:ERB196772 FAV196772:FAX196772 FKR196772:FKT196772 FUN196772:FUP196772 GEJ196772:GEL196772 GOF196772:GOH196772 GYB196772:GYD196772 HHX196772:HHZ196772 HRT196772:HRV196772 IBP196772:IBR196772 ILL196772:ILN196772 IVH196772:IVJ196772 JFD196772:JFF196772 JOZ196772:JPB196772 JYV196772:JYX196772 KIR196772:KIT196772 KSN196772:KSP196772 LCJ196772:LCL196772 LMF196772:LMH196772 LWB196772:LWD196772 MFX196772:MFZ196772 MPT196772:MPV196772 MZP196772:MZR196772 NJL196772:NJN196772 NTH196772:NTJ196772 ODD196772:ODF196772 OMZ196772:ONB196772 OWV196772:OWX196772 PGR196772:PGT196772 PQN196772:PQP196772 QAJ196772:QAL196772 QKF196772:QKH196772 QUB196772:QUD196772 RDX196772:RDZ196772 RNT196772:RNV196772 RXP196772:RXR196772 SHL196772:SHN196772 SRH196772:SRJ196772 TBD196772:TBF196772 TKZ196772:TLB196772 TUV196772:TUX196772 UER196772:UET196772 UON196772:UOP196772 UYJ196772:UYL196772 VIF196772:VIH196772 VSB196772:VSD196772 WBX196772:WBZ196772 WLT196772:WLV196772 WVP196772:WVR196772 JF590055:JF590059 JD262308:JF262308 SZ262308:TB262308 ACV262308:ACX262308 AMR262308:AMT262308 AWN262308:AWP262308 BGJ262308:BGL262308 BQF262308:BQH262308 CAB262308:CAD262308 CJX262308:CJZ262308 CTT262308:CTV262308 DDP262308:DDR262308 DNL262308:DNN262308 DXH262308:DXJ262308 EHD262308:EHF262308 EQZ262308:ERB262308 FAV262308:FAX262308 FKR262308:FKT262308 FUN262308:FUP262308 GEJ262308:GEL262308 GOF262308:GOH262308 GYB262308:GYD262308 HHX262308:HHZ262308 HRT262308:HRV262308 IBP262308:IBR262308 ILL262308:ILN262308 IVH262308:IVJ262308 JFD262308:JFF262308 JOZ262308:JPB262308 JYV262308:JYX262308 KIR262308:KIT262308 KSN262308:KSP262308 LCJ262308:LCL262308 LMF262308:LMH262308 LWB262308:LWD262308 MFX262308:MFZ262308 MPT262308:MPV262308 MZP262308:MZR262308 NJL262308:NJN262308 NTH262308:NTJ262308 ODD262308:ODF262308 OMZ262308:ONB262308 OWV262308:OWX262308 PGR262308:PGT262308 PQN262308:PQP262308 QAJ262308:QAL262308 QKF262308:QKH262308 QUB262308:QUD262308 RDX262308:RDZ262308 RNT262308:RNV262308 RXP262308:RXR262308 SHL262308:SHN262308 SRH262308:SRJ262308 TBD262308:TBF262308 TKZ262308:TLB262308 TUV262308:TUX262308 UER262308:UET262308 UON262308:UOP262308 UYJ262308:UYL262308 VIF262308:VIH262308 VSB262308:VSD262308 WBX262308:WBZ262308 WLT262308:WLV262308 WVP262308:WVR262308 TB590055:TB590059 JD327844:JF327844 SZ327844:TB327844 ACV327844:ACX327844 AMR327844:AMT327844 AWN327844:AWP327844 BGJ327844:BGL327844 BQF327844:BQH327844 CAB327844:CAD327844 CJX327844:CJZ327844 CTT327844:CTV327844 DDP327844:DDR327844 DNL327844:DNN327844 DXH327844:DXJ327844 EHD327844:EHF327844 EQZ327844:ERB327844 FAV327844:FAX327844 FKR327844:FKT327844 FUN327844:FUP327844 GEJ327844:GEL327844 GOF327844:GOH327844 GYB327844:GYD327844 HHX327844:HHZ327844 HRT327844:HRV327844 IBP327844:IBR327844 ILL327844:ILN327844 IVH327844:IVJ327844 JFD327844:JFF327844 JOZ327844:JPB327844 JYV327844:JYX327844 KIR327844:KIT327844 KSN327844:KSP327844 LCJ327844:LCL327844 LMF327844:LMH327844 LWB327844:LWD327844 MFX327844:MFZ327844 MPT327844:MPV327844 MZP327844:MZR327844 NJL327844:NJN327844 NTH327844:NTJ327844 ODD327844:ODF327844 OMZ327844:ONB327844 OWV327844:OWX327844 PGR327844:PGT327844 PQN327844:PQP327844 QAJ327844:QAL327844 QKF327844:QKH327844 QUB327844:QUD327844 RDX327844:RDZ327844 RNT327844:RNV327844 RXP327844:RXR327844 SHL327844:SHN327844 SRH327844:SRJ327844 TBD327844:TBF327844 TKZ327844:TLB327844 TUV327844:TUX327844 UER327844:UET327844 UON327844:UOP327844 UYJ327844:UYL327844 VIF327844:VIH327844 VSB327844:VSD327844 WBX327844:WBZ327844 WLT327844:WLV327844 WVP327844:WVR327844 ACX590055:ACX590059 JD393380:JF393380 SZ393380:TB393380 ACV393380:ACX393380 AMR393380:AMT393380 AWN393380:AWP393380 BGJ393380:BGL393380 BQF393380:BQH393380 CAB393380:CAD393380 CJX393380:CJZ393380 CTT393380:CTV393380 DDP393380:DDR393380 DNL393380:DNN393380 DXH393380:DXJ393380 EHD393380:EHF393380 EQZ393380:ERB393380 FAV393380:FAX393380 FKR393380:FKT393380 FUN393380:FUP393380 GEJ393380:GEL393380 GOF393380:GOH393380 GYB393380:GYD393380 HHX393380:HHZ393380 HRT393380:HRV393380 IBP393380:IBR393380 ILL393380:ILN393380 IVH393380:IVJ393380 JFD393380:JFF393380 JOZ393380:JPB393380 JYV393380:JYX393380 KIR393380:KIT393380 KSN393380:KSP393380 LCJ393380:LCL393380 LMF393380:LMH393380 LWB393380:LWD393380 MFX393380:MFZ393380 MPT393380:MPV393380 MZP393380:MZR393380 NJL393380:NJN393380 NTH393380:NTJ393380 ODD393380:ODF393380 OMZ393380:ONB393380 OWV393380:OWX393380 PGR393380:PGT393380 PQN393380:PQP393380 QAJ393380:QAL393380 QKF393380:QKH393380 QUB393380:QUD393380 RDX393380:RDZ393380 RNT393380:RNV393380 RXP393380:RXR393380 SHL393380:SHN393380 SRH393380:SRJ393380 TBD393380:TBF393380 TKZ393380:TLB393380 TUV393380:TUX393380 UER393380:UET393380 UON393380:UOP393380 UYJ393380:UYL393380 VIF393380:VIH393380 VSB393380:VSD393380 WBX393380:WBZ393380 WLT393380:WLV393380 WVP393380:WVR393380 AMT590055:AMT590059 JD458916:JF458916 SZ458916:TB458916 ACV458916:ACX458916 AMR458916:AMT458916 AWN458916:AWP458916 BGJ458916:BGL458916 BQF458916:BQH458916 CAB458916:CAD458916 CJX458916:CJZ458916 CTT458916:CTV458916 DDP458916:DDR458916 DNL458916:DNN458916 DXH458916:DXJ458916 EHD458916:EHF458916 EQZ458916:ERB458916 FAV458916:FAX458916 FKR458916:FKT458916 FUN458916:FUP458916 GEJ458916:GEL458916 GOF458916:GOH458916 GYB458916:GYD458916 HHX458916:HHZ458916 HRT458916:HRV458916 IBP458916:IBR458916 ILL458916:ILN458916 IVH458916:IVJ458916 JFD458916:JFF458916 JOZ458916:JPB458916 JYV458916:JYX458916 KIR458916:KIT458916 KSN458916:KSP458916 LCJ458916:LCL458916 LMF458916:LMH458916 LWB458916:LWD458916 MFX458916:MFZ458916 MPT458916:MPV458916 MZP458916:MZR458916 NJL458916:NJN458916 NTH458916:NTJ458916 ODD458916:ODF458916 OMZ458916:ONB458916 OWV458916:OWX458916 PGR458916:PGT458916 PQN458916:PQP458916 QAJ458916:QAL458916 QKF458916:QKH458916 QUB458916:QUD458916 RDX458916:RDZ458916 RNT458916:RNV458916 RXP458916:RXR458916 SHL458916:SHN458916 SRH458916:SRJ458916 TBD458916:TBF458916 TKZ458916:TLB458916 TUV458916:TUX458916 UER458916:UET458916 UON458916:UOP458916 UYJ458916:UYL458916 VIF458916:VIH458916 VSB458916:VSD458916 WBX458916:WBZ458916 WLT458916:WLV458916 WVP458916:WVR458916 AWP590055:AWP590059 JD524452:JF524452 SZ524452:TB524452 ACV524452:ACX524452 AMR524452:AMT524452 AWN524452:AWP524452 BGJ524452:BGL524452 BQF524452:BQH524452 CAB524452:CAD524452 CJX524452:CJZ524452 CTT524452:CTV524452 DDP524452:DDR524452 DNL524452:DNN524452 DXH524452:DXJ524452 EHD524452:EHF524452 EQZ524452:ERB524452 FAV524452:FAX524452 FKR524452:FKT524452 FUN524452:FUP524452 GEJ524452:GEL524452 GOF524452:GOH524452 GYB524452:GYD524452 HHX524452:HHZ524452 HRT524452:HRV524452 IBP524452:IBR524452 ILL524452:ILN524452 IVH524452:IVJ524452 JFD524452:JFF524452 JOZ524452:JPB524452 JYV524452:JYX524452 KIR524452:KIT524452 KSN524452:KSP524452 LCJ524452:LCL524452 LMF524452:LMH524452 LWB524452:LWD524452 MFX524452:MFZ524452 MPT524452:MPV524452 MZP524452:MZR524452 NJL524452:NJN524452 NTH524452:NTJ524452 ODD524452:ODF524452 OMZ524452:ONB524452 OWV524452:OWX524452 PGR524452:PGT524452 PQN524452:PQP524452 QAJ524452:QAL524452 QKF524452:QKH524452 QUB524452:QUD524452 RDX524452:RDZ524452 RNT524452:RNV524452 RXP524452:RXR524452 SHL524452:SHN524452 SRH524452:SRJ524452 TBD524452:TBF524452 TKZ524452:TLB524452 TUV524452:TUX524452 UER524452:UET524452 UON524452:UOP524452 UYJ524452:UYL524452 VIF524452:VIH524452 VSB524452:VSD524452 WBX524452:WBZ524452 WLT524452:WLV524452 WVP524452:WVR524452 BGL590055:BGL590059 JD589988:JF589988 SZ589988:TB589988 ACV589988:ACX589988 AMR589988:AMT589988 AWN589988:AWP589988 BGJ589988:BGL589988 BQF589988:BQH589988 CAB589988:CAD589988 CJX589988:CJZ589988 CTT589988:CTV589988 DDP589988:DDR589988 DNL589988:DNN589988 DXH589988:DXJ589988 EHD589988:EHF589988 EQZ589988:ERB589988 FAV589988:FAX589988 FKR589988:FKT589988 FUN589988:FUP589988 GEJ589988:GEL589988 GOF589988:GOH589988 GYB589988:GYD589988 HHX589988:HHZ589988 HRT589988:HRV589988 IBP589988:IBR589988 ILL589988:ILN589988 IVH589988:IVJ589988 JFD589988:JFF589988 JOZ589988:JPB589988 JYV589988:JYX589988 KIR589988:KIT589988 KSN589988:KSP589988 LCJ589988:LCL589988 LMF589988:LMH589988 LWB589988:LWD589988 MFX589988:MFZ589988 MPT589988:MPV589988 MZP589988:MZR589988 NJL589988:NJN589988 NTH589988:NTJ589988 ODD589988:ODF589988 OMZ589988:ONB589988 OWV589988:OWX589988 PGR589988:PGT589988 PQN589988:PQP589988 QAJ589988:QAL589988 QKF589988:QKH589988 QUB589988:QUD589988 RDX589988:RDZ589988 RNT589988:RNV589988 RXP589988:RXR589988 SHL589988:SHN589988 SRH589988:SRJ589988 TBD589988:TBF589988 TKZ589988:TLB589988 TUV589988:TUX589988 UER589988:UET589988 UON589988:UOP589988 UYJ589988:UYL589988 VIF589988:VIH589988 VSB589988:VSD589988 WBX589988:WBZ589988 WLT589988:WLV589988 WVP589988:WVR589988 BQH590055:BQH590059 JD655524:JF655524 SZ655524:TB655524 ACV655524:ACX655524 AMR655524:AMT655524 AWN655524:AWP655524 BGJ655524:BGL655524 BQF655524:BQH655524 CAB655524:CAD655524 CJX655524:CJZ655524 CTT655524:CTV655524 DDP655524:DDR655524 DNL655524:DNN655524 DXH655524:DXJ655524 EHD655524:EHF655524 EQZ655524:ERB655524 FAV655524:FAX655524 FKR655524:FKT655524 FUN655524:FUP655524 GEJ655524:GEL655524 GOF655524:GOH655524 GYB655524:GYD655524 HHX655524:HHZ655524 HRT655524:HRV655524 IBP655524:IBR655524 ILL655524:ILN655524 IVH655524:IVJ655524 JFD655524:JFF655524 JOZ655524:JPB655524 JYV655524:JYX655524 KIR655524:KIT655524 KSN655524:KSP655524 LCJ655524:LCL655524 LMF655524:LMH655524 LWB655524:LWD655524 MFX655524:MFZ655524 MPT655524:MPV655524 MZP655524:MZR655524 NJL655524:NJN655524 NTH655524:NTJ655524 ODD655524:ODF655524 OMZ655524:ONB655524 OWV655524:OWX655524 PGR655524:PGT655524 PQN655524:PQP655524 QAJ655524:QAL655524 QKF655524:QKH655524 QUB655524:QUD655524 RDX655524:RDZ655524 RNT655524:RNV655524 RXP655524:RXR655524 SHL655524:SHN655524 SRH655524:SRJ655524 TBD655524:TBF655524 TKZ655524:TLB655524 TUV655524:TUX655524 UER655524:UET655524 UON655524:UOP655524 UYJ655524:UYL655524 VIF655524:VIH655524 VSB655524:VSD655524 WBX655524:WBZ655524 WLT655524:WLV655524 WVP655524:WVR655524 CAD590055:CAD590059 JD721060:JF721060 SZ721060:TB721060 ACV721060:ACX721060 AMR721060:AMT721060 AWN721060:AWP721060 BGJ721060:BGL721060 BQF721060:BQH721060 CAB721060:CAD721060 CJX721060:CJZ721060 CTT721060:CTV721060 DDP721060:DDR721060 DNL721060:DNN721060 DXH721060:DXJ721060 EHD721060:EHF721060 EQZ721060:ERB721060 FAV721060:FAX721060 FKR721060:FKT721060 FUN721060:FUP721060 GEJ721060:GEL721060 GOF721060:GOH721060 GYB721060:GYD721060 HHX721060:HHZ721060 HRT721060:HRV721060 IBP721060:IBR721060 ILL721060:ILN721060 IVH721060:IVJ721060 JFD721060:JFF721060 JOZ721060:JPB721060 JYV721060:JYX721060 KIR721060:KIT721060 KSN721060:KSP721060 LCJ721060:LCL721060 LMF721060:LMH721060 LWB721060:LWD721060 MFX721060:MFZ721060 MPT721060:MPV721060 MZP721060:MZR721060 NJL721060:NJN721060 NTH721060:NTJ721060 ODD721060:ODF721060 OMZ721060:ONB721060 OWV721060:OWX721060 PGR721060:PGT721060 PQN721060:PQP721060 QAJ721060:QAL721060 QKF721060:QKH721060 QUB721060:QUD721060 RDX721060:RDZ721060 RNT721060:RNV721060 RXP721060:RXR721060 SHL721060:SHN721060 SRH721060:SRJ721060 TBD721060:TBF721060 TKZ721060:TLB721060 TUV721060:TUX721060 UER721060:UET721060 UON721060:UOP721060 UYJ721060:UYL721060 VIF721060:VIH721060 VSB721060:VSD721060 WBX721060:WBZ721060 WLT721060:WLV721060 WVP721060:WVR721060 CJZ590055:CJZ590059 JD786596:JF786596 SZ786596:TB786596 ACV786596:ACX786596 AMR786596:AMT786596 AWN786596:AWP786596 BGJ786596:BGL786596 BQF786596:BQH786596 CAB786596:CAD786596 CJX786596:CJZ786596 CTT786596:CTV786596 DDP786596:DDR786596 DNL786596:DNN786596 DXH786596:DXJ786596 EHD786596:EHF786596 EQZ786596:ERB786596 FAV786596:FAX786596 FKR786596:FKT786596 FUN786596:FUP786596 GEJ786596:GEL786596 GOF786596:GOH786596 GYB786596:GYD786596 HHX786596:HHZ786596 HRT786596:HRV786596 IBP786596:IBR786596 ILL786596:ILN786596 IVH786596:IVJ786596 JFD786596:JFF786596 JOZ786596:JPB786596 JYV786596:JYX786596 KIR786596:KIT786596 KSN786596:KSP786596 LCJ786596:LCL786596 LMF786596:LMH786596 LWB786596:LWD786596 MFX786596:MFZ786596 MPT786596:MPV786596 MZP786596:MZR786596 NJL786596:NJN786596 NTH786596:NTJ786596 ODD786596:ODF786596 OMZ786596:ONB786596 OWV786596:OWX786596 PGR786596:PGT786596 PQN786596:PQP786596 QAJ786596:QAL786596 QKF786596:QKH786596 QUB786596:QUD786596 RDX786596:RDZ786596 RNT786596:RNV786596 RXP786596:RXR786596 SHL786596:SHN786596 SRH786596:SRJ786596 TBD786596:TBF786596 TKZ786596:TLB786596 TUV786596:TUX786596 UER786596:UET786596 UON786596:UOP786596 UYJ786596:UYL786596 VIF786596:VIH786596 VSB786596:VSD786596 WBX786596:WBZ786596 WLT786596:WLV786596 WVP786596:WVR786596 CTV590055:CTV590059 JD852132:JF852132 SZ852132:TB852132 ACV852132:ACX852132 AMR852132:AMT852132 AWN852132:AWP852132 BGJ852132:BGL852132 BQF852132:BQH852132 CAB852132:CAD852132 CJX852132:CJZ852132 CTT852132:CTV852132 DDP852132:DDR852132 DNL852132:DNN852132 DXH852132:DXJ852132 EHD852132:EHF852132 EQZ852132:ERB852132 FAV852132:FAX852132 FKR852132:FKT852132 FUN852132:FUP852132 GEJ852132:GEL852132 GOF852132:GOH852132 GYB852132:GYD852132 HHX852132:HHZ852132 HRT852132:HRV852132 IBP852132:IBR852132 ILL852132:ILN852132 IVH852132:IVJ852132 JFD852132:JFF852132 JOZ852132:JPB852132 JYV852132:JYX852132 KIR852132:KIT852132 KSN852132:KSP852132 LCJ852132:LCL852132 LMF852132:LMH852132 LWB852132:LWD852132 MFX852132:MFZ852132 MPT852132:MPV852132 MZP852132:MZR852132 NJL852132:NJN852132 NTH852132:NTJ852132 ODD852132:ODF852132 OMZ852132:ONB852132 OWV852132:OWX852132 PGR852132:PGT852132 PQN852132:PQP852132 QAJ852132:QAL852132 QKF852132:QKH852132 QUB852132:QUD852132 RDX852132:RDZ852132 RNT852132:RNV852132 RXP852132:RXR852132 SHL852132:SHN852132 SRH852132:SRJ852132 TBD852132:TBF852132 TKZ852132:TLB852132 TUV852132:TUX852132 UER852132:UET852132 UON852132:UOP852132 UYJ852132:UYL852132 VIF852132:VIH852132 VSB852132:VSD852132 WBX852132:WBZ852132 WLT852132:WLV852132 WVP852132:WVR852132 DDR590055:DDR590059 JD917668:JF917668 SZ917668:TB917668 ACV917668:ACX917668 AMR917668:AMT917668 AWN917668:AWP917668 BGJ917668:BGL917668 BQF917668:BQH917668 CAB917668:CAD917668 CJX917668:CJZ917668 CTT917668:CTV917668 DDP917668:DDR917668 DNL917668:DNN917668 DXH917668:DXJ917668 EHD917668:EHF917668 EQZ917668:ERB917668 FAV917668:FAX917668 FKR917668:FKT917668 FUN917668:FUP917668 GEJ917668:GEL917668 GOF917668:GOH917668 GYB917668:GYD917668 HHX917668:HHZ917668 HRT917668:HRV917668 IBP917668:IBR917668 ILL917668:ILN917668 IVH917668:IVJ917668 JFD917668:JFF917668 JOZ917668:JPB917668 JYV917668:JYX917668 KIR917668:KIT917668 KSN917668:KSP917668 LCJ917668:LCL917668 LMF917668:LMH917668 LWB917668:LWD917668 MFX917668:MFZ917668 MPT917668:MPV917668 MZP917668:MZR917668 NJL917668:NJN917668 NTH917668:NTJ917668 ODD917668:ODF917668 OMZ917668:ONB917668 OWV917668:OWX917668 PGR917668:PGT917668 PQN917668:PQP917668 QAJ917668:QAL917668 QKF917668:QKH917668 QUB917668:QUD917668 RDX917668:RDZ917668 RNT917668:RNV917668 RXP917668:RXR917668 SHL917668:SHN917668 SRH917668:SRJ917668 TBD917668:TBF917668 TKZ917668:TLB917668 TUV917668:TUX917668 UER917668:UET917668 UON917668:UOP917668 UYJ917668:UYL917668 VIF917668:VIH917668 VSB917668:VSD917668 WBX917668:WBZ917668 WLT917668:WLV917668 WVP917668:WVR917668 DNN590055:DNN590059 JD983204:JF983204 SZ983204:TB983204 ACV983204:ACX983204 AMR983204:AMT983204 AWN983204:AWP983204 BGJ983204:BGL983204 BQF983204:BQH983204 CAB983204:CAD983204 CJX983204:CJZ983204 CTT983204:CTV983204 DDP983204:DDR983204 DNL983204:DNN983204 DXH983204:DXJ983204 EHD983204:EHF983204 EQZ983204:ERB983204 FAV983204:FAX983204 FKR983204:FKT983204 FUN983204:FUP983204 GEJ983204:GEL983204 GOF983204:GOH983204 GYB983204:GYD983204 HHX983204:HHZ983204 HRT983204:HRV983204 IBP983204:IBR983204 ILL983204:ILN983204 IVH983204:IVJ983204 JFD983204:JFF983204 JOZ983204:JPB983204 JYV983204:JYX983204 KIR983204:KIT983204 KSN983204:KSP983204 LCJ983204:LCL983204 LMF983204:LMH983204 LWB983204:LWD983204 MFX983204:MFZ983204 MPT983204:MPV983204 MZP983204:MZR983204 NJL983204:NJN983204 NTH983204:NTJ983204 ODD983204:ODF983204 OMZ983204:ONB983204 OWV983204:OWX983204 PGR983204:PGT983204 PQN983204:PQP983204 QAJ983204:QAL983204 QKF983204:QKH983204 QUB983204:QUD983204 RDX983204:RDZ983204 RNT983204:RNV983204 RXP983204:RXR983204 SHL983204:SHN983204 SRH983204:SRJ983204 TBD983204:TBF983204 TKZ983204:TLB983204 TUV983204:TUX983204 UER983204:UET983204 UON983204:UOP983204 UYJ983204:UYL983204 VIF983204:VIH983204 VSB983204:VSD983204 WBX983204:WBZ983204 WLT983204:WLV983204 WVP983204:WVR983204 JD157:JF157 SZ157:TB157 ACV157:ACX157 AMR157:AMT157 AWN157:AWP157 BGJ157:BGL157 BQF157:BQH157 CAB157:CAD157 CJX157:CJZ157 CTT157:CTV157 DDP157:DDR157 DNL157:DNN157 DXH157:DXJ157 EHD157:EHF157 EQZ157:ERB157 FAV157:FAX157 FKR157:FKT157 FUN157:FUP157 GEJ157:GEL157 GOF157:GOH157 GYB157:GYD157 HHX157:HHZ157 HRT157:HRV157 IBP157:IBR157 ILL157:ILN157 IVH157:IVJ157 JFD157:JFF157 JOZ157:JPB157 JYV157:JYX157 KIR157:KIT157 KSN157:KSP157 LCJ157:LCL157 LMF157:LMH157 LWB157:LWD157 MFX157:MFZ157 MPT157:MPV157 MZP157:MZR157 NJL157:NJN157 NTH157:NTJ157 ODD157:ODF157 OMZ157:ONB157 OWV157:OWX157 PGR157:PGT157 PQN157:PQP157 QAJ157:QAL157 QKF157:QKH157 QUB157:QUD157 RDX157:RDZ157 RNT157:RNV157 RXP157:RXR157 SHL157:SHN157 SRH157:SRJ157 TBD157:TBF157 TKZ157:TLB157 TUV157:TUX157 UER157:UET157 UON157:UOP157 UYJ157:UYL157 VIF157:VIH157 VSB157:VSD157 WBX157:WBZ157 WLT157:WLV157 WVP157:WVR157 DXJ590055:DXJ590059 JD65693:JF65693 SZ65693:TB65693 ACV65693:ACX65693 AMR65693:AMT65693 AWN65693:AWP65693 BGJ65693:BGL65693 BQF65693:BQH65693 CAB65693:CAD65693 CJX65693:CJZ65693 CTT65693:CTV65693 DDP65693:DDR65693 DNL65693:DNN65693 DXH65693:DXJ65693 EHD65693:EHF65693 EQZ65693:ERB65693 FAV65693:FAX65693 FKR65693:FKT65693 FUN65693:FUP65693 GEJ65693:GEL65693 GOF65693:GOH65693 GYB65693:GYD65693 HHX65693:HHZ65693 HRT65693:HRV65693 IBP65693:IBR65693 ILL65693:ILN65693 IVH65693:IVJ65693 JFD65693:JFF65693 JOZ65693:JPB65693 JYV65693:JYX65693 KIR65693:KIT65693 KSN65693:KSP65693 LCJ65693:LCL65693 LMF65693:LMH65693 LWB65693:LWD65693 MFX65693:MFZ65693 MPT65693:MPV65693 MZP65693:MZR65693 NJL65693:NJN65693 NTH65693:NTJ65693 ODD65693:ODF65693 OMZ65693:ONB65693 OWV65693:OWX65693 PGR65693:PGT65693 PQN65693:PQP65693 QAJ65693:QAL65693 QKF65693:QKH65693 QUB65693:QUD65693 RDX65693:RDZ65693 RNT65693:RNV65693 RXP65693:RXR65693 SHL65693:SHN65693 SRH65693:SRJ65693 TBD65693:TBF65693 TKZ65693:TLB65693 TUV65693:TUX65693 UER65693:UET65693 UON65693:UOP65693 UYJ65693:UYL65693 VIF65693:VIH65693 VSB65693:VSD65693 WBX65693:WBZ65693 WLT65693:WLV65693 WVP65693:WVR65693 EHF590055:EHF590059 JD131229:JF131229 SZ131229:TB131229 ACV131229:ACX131229 AMR131229:AMT131229 AWN131229:AWP131229 BGJ131229:BGL131229 BQF131229:BQH131229 CAB131229:CAD131229 CJX131229:CJZ131229 CTT131229:CTV131229 DDP131229:DDR131229 DNL131229:DNN131229 DXH131229:DXJ131229 EHD131229:EHF131229 EQZ131229:ERB131229 FAV131229:FAX131229 FKR131229:FKT131229 FUN131229:FUP131229 GEJ131229:GEL131229 GOF131229:GOH131229 GYB131229:GYD131229 HHX131229:HHZ131229 HRT131229:HRV131229 IBP131229:IBR131229 ILL131229:ILN131229 IVH131229:IVJ131229 JFD131229:JFF131229 JOZ131229:JPB131229 JYV131229:JYX131229 KIR131229:KIT131229 KSN131229:KSP131229 LCJ131229:LCL131229 LMF131229:LMH131229 LWB131229:LWD131229 MFX131229:MFZ131229 MPT131229:MPV131229 MZP131229:MZR131229 NJL131229:NJN131229 NTH131229:NTJ131229 ODD131229:ODF131229 OMZ131229:ONB131229 OWV131229:OWX131229 PGR131229:PGT131229 PQN131229:PQP131229 QAJ131229:QAL131229 QKF131229:QKH131229 QUB131229:QUD131229 RDX131229:RDZ131229 RNT131229:RNV131229 RXP131229:RXR131229 SHL131229:SHN131229 SRH131229:SRJ131229 TBD131229:TBF131229 TKZ131229:TLB131229 TUV131229:TUX131229 UER131229:UET131229 UON131229:UOP131229 UYJ131229:UYL131229 VIF131229:VIH131229 VSB131229:VSD131229 WBX131229:WBZ131229 WLT131229:WLV131229 WVP131229:WVR131229 ERB590055:ERB590059 JD196765:JF196765 SZ196765:TB196765 ACV196765:ACX196765 AMR196765:AMT196765 AWN196765:AWP196765 BGJ196765:BGL196765 BQF196765:BQH196765 CAB196765:CAD196765 CJX196765:CJZ196765 CTT196765:CTV196765 DDP196765:DDR196765 DNL196765:DNN196765 DXH196765:DXJ196765 EHD196765:EHF196765 EQZ196765:ERB196765 FAV196765:FAX196765 FKR196765:FKT196765 FUN196765:FUP196765 GEJ196765:GEL196765 GOF196765:GOH196765 GYB196765:GYD196765 HHX196765:HHZ196765 HRT196765:HRV196765 IBP196765:IBR196765 ILL196765:ILN196765 IVH196765:IVJ196765 JFD196765:JFF196765 JOZ196765:JPB196765 JYV196765:JYX196765 KIR196765:KIT196765 KSN196765:KSP196765 LCJ196765:LCL196765 LMF196765:LMH196765 LWB196765:LWD196765 MFX196765:MFZ196765 MPT196765:MPV196765 MZP196765:MZR196765 NJL196765:NJN196765 NTH196765:NTJ196765 ODD196765:ODF196765 OMZ196765:ONB196765 OWV196765:OWX196765 PGR196765:PGT196765 PQN196765:PQP196765 QAJ196765:QAL196765 QKF196765:QKH196765 QUB196765:QUD196765 RDX196765:RDZ196765 RNT196765:RNV196765 RXP196765:RXR196765 SHL196765:SHN196765 SRH196765:SRJ196765 TBD196765:TBF196765 TKZ196765:TLB196765 TUV196765:TUX196765 UER196765:UET196765 UON196765:UOP196765 UYJ196765:UYL196765 VIF196765:VIH196765 VSB196765:VSD196765 WBX196765:WBZ196765 WLT196765:WLV196765 WVP196765:WVR196765 FAX590055:FAX590059 JD262301:JF262301 SZ262301:TB262301 ACV262301:ACX262301 AMR262301:AMT262301 AWN262301:AWP262301 BGJ262301:BGL262301 BQF262301:BQH262301 CAB262301:CAD262301 CJX262301:CJZ262301 CTT262301:CTV262301 DDP262301:DDR262301 DNL262301:DNN262301 DXH262301:DXJ262301 EHD262301:EHF262301 EQZ262301:ERB262301 FAV262301:FAX262301 FKR262301:FKT262301 FUN262301:FUP262301 GEJ262301:GEL262301 GOF262301:GOH262301 GYB262301:GYD262301 HHX262301:HHZ262301 HRT262301:HRV262301 IBP262301:IBR262301 ILL262301:ILN262301 IVH262301:IVJ262301 JFD262301:JFF262301 JOZ262301:JPB262301 JYV262301:JYX262301 KIR262301:KIT262301 KSN262301:KSP262301 LCJ262301:LCL262301 LMF262301:LMH262301 LWB262301:LWD262301 MFX262301:MFZ262301 MPT262301:MPV262301 MZP262301:MZR262301 NJL262301:NJN262301 NTH262301:NTJ262301 ODD262301:ODF262301 OMZ262301:ONB262301 OWV262301:OWX262301 PGR262301:PGT262301 PQN262301:PQP262301 QAJ262301:QAL262301 QKF262301:QKH262301 QUB262301:QUD262301 RDX262301:RDZ262301 RNT262301:RNV262301 RXP262301:RXR262301 SHL262301:SHN262301 SRH262301:SRJ262301 TBD262301:TBF262301 TKZ262301:TLB262301 TUV262301:TUX262301 UER262301:UET262301 UON262301:UOP262301 UYJ262301:UYL262301 VIF262301:VIH262301 VSB262301:VSD262301 WBX262301:WBZ262301 WLT262301:WLV262301 WVP262301:WVR262301 FKT590055:FKT590059 JD327837:JF327837 SZ327837:TB327837 ACV327837:ACX327837 AMR327837:AMT327837 AWN327837:AWP327837 BGJ327837:BGL327837 BQF327837:BQH327837 CAB327837:CAD327837 CJX327837:CJZ327837 CTT327837:CTV327837 DDP327837:DDR327837 DNL327837:DNN327837 DXH327837:DXJ327837 EHD327837:EHF327837 EQZ327837:ERB327837 FAV327837:FAX327837 FKR327837:FKT327837 FUN327837:FUP327837 GEJ327837:GEL327837 GOF327837:GOH327837 GYB327837:GYD327837 HHX327837:HHZ327837 HRT327837:HRV327837 IBP327837:IBR327837 ILL327837:ILN327837 IVH327837:IVJ327837 JFD327837:JFF327837 JOZ327837:JPB327837 JYV327837:JYX327837 KIR327837:KIT327837 KSN327837:KSP327837 LCJ327837:LCL327837 LMF327837:LMH327837 LWB327837:LWD327837 MFX327837:MFZ327837 MPT327837:MPV327837 MZP327837:MZR327837 NJL327837:NJN327837 NTH327837:NTJ327837 ODD327837:ODF327837 OMZ327837:ONB327837 OWV327837:OWX327837 PGR327837:PGT327837 PQN327837:PQP327837 QAJ327837:QAL327837 QKF327837:QKH327837 QUB327837:QUD327837 RDX327837:RDZ327837 RNT327837:RNV327837 RXP327837:RXR327837 SHL327837:SHN327837 SRH327837:SRJ327837 TBD327837:TBF327837 TKZ327837:TLB327837 TUV327837:TUX327837 UER327837:UET327837 UON327837:UOP327837 UYJ327837:UYL327837 VIF327837:VIH327837 VSB327837:VSD327837 WBX327837:WBZ327837 WLT327837:WLV327837 WVP327837:WVR327837 FUP590055:FUP590059 JD393373:JF393373 SZ393373:TB393373 ACV393373:ACX393373 AMR393373:AMT393373 AWN393373:AWP393373 BGJ393373:BGL393373 BQF393373:BQH393373 CAB393373:CAD393373 CJX393373:CJZ393373 CTT393373:CTV393373 DDP393373:DDR393373 DNL393373:DNN393373 DXH393373:DXJ393373 EHD393373:EHF393373 EQZ393373:ERB393373 FAV393373:FAX393373 FKR393373:FKT393373 FUN393373:FUP393373 GEJ393373:GEL393373 GOF393373:GOH393373 GYB393373:GYD393373 HHX393373:HHZ393373 HRT393373:HRV393373 IBP393373:IBR393373 ILL393373:ILN393373 IVH393373:IVJ393373 JFD393373:JFF393373 JOZ393373:JPB393373 JYV393373:JYX393373 KIR393373:KIT393373 KSN393373:KSP393373 LCJ393373:LCL393373 LMF393373:LMH393373 LWB393373:LWD393373 MFX393373:MFZ393373 MPT393373:MPV393373 MZP393373:MZR393373 NJL393373:NJN393373 NTH393373:NTJ393373 ODD393373:ODF393373 OMZ393373:ONB393373 OWV393373:OWX393373 PGR393373:PGT393373 PQN393373:PQP393373 QAJ393373:QAL393373 QKF393373:QKH393373 QUB393373:QUD393373 RDX393373:RDZ393373 RNT393373:RNV393373 RXP393373:RXR393373 SHL393373:SHN393373 SRH393373:SRJ393373 TBD393373:TBF393373 TKZ393373:TLB393373 TUV393373:TUX393373 UER393373:UET393373 UON393373:UOP393373 UYJ393373:UYL393373 VIF393373:VIH393373 VSB393373:VSD393373 WBX393373:WBZ393373 WLT393373:WLV393373 WVP393373:WVR393373 GEL590055:GEL590059 JD458909:JF458909 SZ458909:TB458909 ACV458909:ACX458909 AMR458909:AMT458909 AWN458909:AWP458909 BGJ458909:BGL458909 BQF458909:BQH458909 CAB458909:CAD458909 CJX458909:CJZ458909 CTT458909:CTV458909 DDP458909:DDR458909 DNL458909:DNN458909 DXH458909:DXJ458909 EHD458909:EHF458909 EQZ458909:ERB458909 FAV458909:FAX458909 FKR458909:FKT458909 FUN458909:FUP458909 GEJ458909:GEL458909 GOF458909:GOH458909 GYB458909:GYD458909 HHX458909:HHZ458909 HRT458909:HRV458909 IBP458909:IBR458909 ILL458909:ILN458909 IVH458909:IVJ458909 JFD458909:JFF458909 JOZ458909:JPB458909 JYV458909:JYX458909 KIR458909:KIT458909 KSN458909:KSP458909 LCJ458909:LCL458909 LMF458909:LMH458909 LWB458909:LWD458909 MFX458909:MFZ458909 MPT458909:MPV458909 MZP458909:MZR458909 NJL458909:NJN458909 NTH458909:NTJ458909 ODD458909:ODF458909 OMZ458909:ONB458909 OWV458909:OWX458909 PGR458909:PGT458909 PQN458909:PQP458909 QAJ458909:QAL458909 QKF458909:QKH458909 QUB458909:QUD458909 RDX458909:RDZ458909 RNT458909:RNV458909 RXP458909:RXR458909 SHL458909:SHN458909 SRH458909:SRJ458909 TBD458909:TBF458909 TKZ458909:TLB458909 TUV458909:TUX458909 UER458909:UET458909 UON458909:UOP458909 UYJ458909:UYL458909 VIF458909:VIH458909 VSB458909:VSD458909 WBX458909:WBZ458909 WLT458909:WLV458909 WVP458909:WVR458909 GOH590055:GOH590059 JD524445:JF524445 SZ524445:TB524445 ACV524445:ACX524445 AMR524445:AMT524445 AWN524445:AWP524445 BGJ524445:BGL524445 BQF524445:BQH524445 CAB524445:CAD524445 CJX524445:CJZ524445 CTT524445:CTV524445 DDP524445:DDR524445 DNL524445:DNN524445 DXH524445:DXJ524445 EHD524445:EHF524445 EQZ524445:ERB524445 FAV524445:FAX524445 FKR524445:FKT524445 FUN524445:FUP524445 GEJ524445:GEL524445 GOF524445:GOH524445 GYB524445:GYD524445 HHX524445:HHZ524445 HRT524445:HRV524445 IBP524445:IBR524445 ILL524445:ILN524445 IVH524445:IVJ524445 JFD524445:JFF524445 JOZ524445:JPB524445 JYV524445:JYX524445 KIR524445:KIT524445 KSN524445:KSP524445 LCJ524445:LCL524445 LMF524445:LMH524445 LWB524445:LWD524445 MFX524445:MFZ524445 MPT524445:MPV524445 MZP524445:MZR524445 NJL524445:NJN524445 NTH524445:NTJ524445 ODD524445:ODF524445 OMZ524445:ONB524445 OWV524445:OWX524445 PGR524445:PGT524445 PQN524445:PQP524445 QAJ524445:QAL524445 QKF524445:QKH524445 QUB524445:QUD524445 RDX524445:RDZ524445 RNT524445:RNV524445 RXP524445:RXR524445 SHL524445:SHN524445 SRH524445:SRJ524445 TBD524445:TBF524445 TKZ524445:TLB524445 TUV524445:TUX524445 UER524445:UET524445 UON524445:UOP524445 UYJ524445:UYL524445 VIF524445:VIH524445 VSB524445:VSD524445 WBX524445:WBZ524445 WLT524445:WLV524445 WVP524445:WVR524445 GYD590055:GYD590059 JD589981:JF589981 SZ589981:TB589981 ACV589981:ACX589981 AMR589981:AMT589981 AWN589981:AWP589981 BGJ589981:BGL589981 BQF589981:BQH589981 CAB589981:CAD589981 CJX589981:CJZ589981 CTT589981:CTV589981 DDP589981:DDR589981 DNL589981:DNN589981 DXH589981:DXJ589981 EHD589981:EHF589981 EQZ589981:ERB589981 FAV589981:FAX589981 FKR589981:FKT589981 FUN589981:FUP589981 GEJ589981:GEL589981 GOF589981:GOH589981 GYB589981:GYD589981 HHX589981:HHZ589981 HRT589981:HRV589981 IBP589981:IBR589981 ILL589981:ILN589981 IVH589981:IVJ589981 JFD589981:JFF589981 JOZ589981:JPB589981 JYV589981:JYX589981 KIR589981:KIT589981 KSN589981:KSP589981 LCJ589981:LCL589981 LMF589981:LMH589981 LWB589981:LWD589981 MFX589981:MFZ589981 MPT589981:MPV589981 MZP589981:MZR589981 NJL589981:NJN589981 NTH589981:NTJ589981 ODD589981:ODF589981 OMZ589981:ONB589981 OWV589981:OWX589981 PGR589981:PGT589981 PQN589981:PQP589981 QAJ589981:QAL589981 QKF589981:QKH589981 QUB589981:QUD589981 RDX589981:RDZ589981 RNT589981:RNV589981 RXP589981:RXR589981 SHL589981:SHN589981 SRH589981:SRJ589981 TBD589981:TBF589981 TKZ589981:TLB589981 TUV589981:TUX589981 UER589981:UET589981 UON589981:UOP589981 UYJ589981:UYL589981 VIF589981:VIH589981 VSB589981:VSD589981 WBX589981:WBZ589981 WLT589981:WLV589981 WVP589981:WVR589981 HHZ590055:HHZ590059 JD655517:JF655517 SZ655517:TB655517 ACV655517:ACX655517 AMR655517:AMT655517 AWN655517:AWP655517 BGJ655517:BGL655517 BQF655517:BQH655517 CAB655517:CAD655517 CJX655517:CJZ655517 CTT655517:CTV655517 DDP655517:DDR655517 DNL655517:DNN655517 DXH655517:DXJ655517 EHD655517:EHF655517 EQZ655517:ERB655517 FAV655517:FAX655517 FKR655517:FKT655517 FUN655517:FUP655517 GEJ655517:GEL655517 GOF655517:GOH655517 GYB655517:GYD655517 HHX655517:HHZ655517 HRT655517:HRV655517 IBP655517:IBR655517 ILL655517:ILN655517 IVH655517:IVJ655517 JFD655517:JFF655517 JOZ655517:JPB655517 JYV655517:JYX655517 KIR655517:KIT655517 KSN655517:KSP655517 LCJ655517:LCL655517 LMF655517:LMH655517 LWB655517:LWD655517 MFX655517:MFZ655517 MPT655517:MPV655517 MZP655517:MZR655517 NJL655517:NJN655517 NTH655517:NTJ655517 ODD655517:ODF655517 OMZ655517:ONB655517 OWV655517:OWX655517 PGR655517:PGT655517 PQN655517:PQP655517 QAJ655517:QAL655517 QKF655517:QKH655517 QUB655517:QUD655517 RDX655517:RDZ655517 RNT655517:RNV655517 RXP655517:RXR655517 SHL655517:SHN655517 SRH655517:SRJ655517 TBD655517:TBF655517 TKZ655517:TLB655517 TUV655517:TUX655517 UER655517:UET655517 UON655517:UOP655517 UYJ655517:UYL655517 VIF655517:VIH655517 VSB655517:VSD655517 WBX655517:WBZ655517 WLT655517:WLV655517 WVP655517:WVR655517 HRV590055:HRV590059 JD721053:JF721053 SZ721053:TB721053 ACV721053:ACX721053 AMR721053:AMT721053 AWN721053:AWP721053 BGJ721053:BGL721053 BQF721053:BQH721053 CAB721053:CAD721053 CJX721053:CJZ721053 CTT721053:CTV721053 DDP721053:DDR721053 DNL721053:DNN721053 DXH721053:DXJ721053 EHD721053:EHF721053 EQZ721053:ERB721053 FAV721053:FAX721053 FKR721053:FKT721053 FUN721053:FUP721053 GEJ721053:GEL721053 GOF721053:GOH721053 GYB721053:GYD721053 HHX721053:HHZ721053 HRT721053:HRV721053 IBP721053:IBR721053 ILL721053:ILN721053 IVH721053:IVJ721053 JFD721053:JFF721053 JOZ721053:JPB721053 JYV721053:JYX721053 KIR721053:KIT721053 KSN721053:KSP721053 LCJ721053:LCL721053 LMF721053:LMH721053 LWB721053:LWD721053 MFX721053:MFZ721053 MPT721053:MPV721053 MZP721053:MZR721053 NJL721053:NJN721053 NTH721053:NTJ721053 ODD721053:ODF721053 OMZ721053:ONB721053 OWV721053:OWX721053 PGR721053:PGT721053 PQN721053:PQP721053 QAJ721053:QAL721053 QKF721053:QKH721053 QUB721053:QUD721053 RDX721053:RDZ721053 RNT721053:RNV721053 RXP721053:RXR721053 SHL721053:SHN721053 SRH721053:SRJ721053 TBD721053:TBF721053 TKZ721053:TLB721053 TUV721053:TUX721053 UER721053:UET721053 UON721053:UOP721053 UYJ721053:UYL721053 VIF721053:VIH721053 VSB721053:VSD721053 WBX721053:WBZ721053 WLT721053:WLV721053 WVP721053:WVR721053 IBR590055:IBR590059 JD786589:JF786589 SZ786589:TB786589 ACV786589:ACX786589 AMR786589:AMT786589 AWN786589:AWP786589 BGJ786589:BGL786589 BQF786589:BQH786589 CAB786589:CAD786589 CJX786589:CJZ786589 CTT786589:CTV786589 DDP786589:DDR786589 DNL786589:DNN786589 DXH786589:DXJ786589 EHD786589:EHF786589 EQZ786589:ERB786589 FAV786589:FAX786589 FKR786589:FKT786589 FUN786589:FUP786589 GEJ786589:GEL786589 GOF786589:GOH786589 GYB786589:GYD786589 HHX786589:HHZ786589 HRT786589:HRV786589 IBP786589:IBR786589 ILL786589:ILN786589 IVH786589:IVJ786589 JFD786589:JFF786589 JOZ786589:JPB786589 JYV786589:JYX786589 KIR786589:KIT786589 KSN786589:KSP786589 LCJ786589:LCL786589 LMF786589:LMH786589 LWB786589:LWD786589 MFX786589:MFZ786589 MPT786589:MPV786589 MZP786589:MZR786589 NJL786589:NJN786589 NTH786589:NTJ786589 ODD786589:ODF786589 OMZ786589:ONB786589 OWV786589:OWX786589 PGR786589:PGT786589 PQN786589:PQP786589 QAJ786589:QAL786589 QKF786589:QKH786589 QUB786589:QUD786589 RDX786589:RDZ786589 RNT786589:RNV786589 RXP786589:RXR786589 SHL786589:SHN786589 SRH786589:SRJ786589 TBD786589:TBF786589 TKZ786589:TLB786589 TUV786589:TUX786589 UER786589:UET786589 UON786589:UOP786589 UYJ786589:UYL786589 VIF786589:VIH786589 VSB786589:VSD786589 WBX786589:WBZ786589 WLT786589:WLV786589 WVP786589:WVR786589 ILN590055:ILN590059 JD852125:JF852125 SZ852125:TB852125 ACV852125:ACX852125 AMR852125:AMT852125 AWN852125:AWP852125 BGJ852125:BGL852125 BQF852125:BQH852125 CAB852125:CAD852125 CJX852125:CJZ852125 CTT852125:CTV852125 DDP852125:DDR852125 DNL852125:DNN852125 DXH852125:DXJ852125 EHD852125:EHF852125 EQZ852125:ERB852125 FAV852125:FAX852125 FKR852125:FKT852125 FUN852125:FUP852125 GEJ852125:GEL852125 GOF852125:GOH852125 GYB852125:GYD852125 HHX852125:HHZ852125 HRT852125:HRV852125 IBP852125:IBR852125 ILL852125:ILN852125 IVH852125:IVJ852125 JFD852125:JFF852125 JOZ852125:JPB852125 JYV852125:JYX852125 KIR852125:KIT852125 KSN852125:KSP852125 LCJ852125:LCL852125 LMF852125:LMH852125 LWB852125:LWD852125 MFX852125:MFZ852125 MPT852125:MPV852125 MZP852125:MZR852125 NJL852125:NJN852125 NTH852125:NTJ852125 ODD852125:ODF852125 OMZ852125:ONB852125 OWV852125:OWX852125 PGR852125:PGT852125 PQN852125:PQP852125 QAJ852125:QAL852125 QKF852125:QKH852125 QUB852125:QUD852125 RDX852125:RDZ852125 RNT852125:RNV852125 RXP852125:RXR852125 SHL852125:SHN852125 SRH852125:SRJ852125 TBD852125:TBF852125 TKZ852125:TLB852125 TUV852125:TUX852125 UER852125:UET852125 UON852125:UOP852125 UYJ852125:UYL852125 VIF852125:VIH852125 VSB852125:VSD852125 WBX852125:WBZ852125 WLT852125:WLV852125 WVP852125:WVR852125 IVJ590055:IVJ590059 JD917661:JF917661 SZ917661:TB917661 ACV917661:ACX917661 AMR917661:AMT917661 AWN917661:AWP917661 BGJ917661:BGL917661 BQF917661:BQH917661 CAB917661:CAD917661 CJX917661:CJZ917661 CTT917661:CTV917661 DDP917661:DDR917661 DNL917661:DNN917661 DXH917661:DXJ917661 EHD917661:EHF917661 EQZ917661:ERB917661 FAV917661:FAX917661 FKR917661:FKT917661 FUN917661:FUP917661 GEJ917661:GEL917661 GOF917661:GOH917661 GYB917661:GYD917661 HHX917661:HHZ917661 HRT917661:HRV917661 IBP917661:IBR917661 ILL917661:ILN917661 IVH917661:IVJ917661 JFD917661:JFF917661 JOZ917661:JPB917661 JYV917661:JYX917661 KIR917661:KIT917661 KSN917661:KSP917661 LCJ917661:LCL917661 LMF917661:LMH917661 LWB917661:LWD917661 MFX917661:MFZ917661 MPT917661:MPV917661 MZP917661:MZR917661 NJL917661:NJN917661 NTH917661:NTJ917661 ODD917661:ODF917661 OMZ917661:ONB917661 OWV917661:OWX917661 PGR917661:PGT917661 PQN917661:PQP917661 QAJ917661:QAL917661 QKF917661:QKH917661 QUB917661:QUD917661 RDX917661:RDZ917661 RNT917661:RNV917661 RXP917661:RXR917661 SHL917661:SHN917661 SRH917661:SRJ917661 TBD917661:TBF917661 TKZ917661:TLB917661 TUV917661:TUX917661 UER917661:UET917661 UON917661:UOP917661 UYJ917661:UYL917661 VIF917661:VIH917661 VSB917661:VSD917661 WBX917661:WBZ917661 WLT917661:WLV917661 WVP917661:WVR917661 JFF590055:JFF590059 JD983197:JF983197 SZ983197:TB983197 ACV983197:ACX983197 AMR983197:AMT983197 AWN983197:AWP983197 BGJ983197:BGL983197 BQF983197:BQH983197 CAB983197:CAD983197 CJX983197:CJZ983197 CTT983197:CTV983197 DDP983197:DDR983197 DNL983197:DNN983197 DXH983197:DXJ983197 EHD983197:EHF983197 EQZ983197:ERB983197 FAV983197:FAX983197 FKR983197:FKT983197 FUN983197:FUP983197 GEJ983197:GEL983197 GOF983197:GOH983197 GYB983197:GYD983197 HHX983197:HHZ983197 HRT983197:HRV983197 IBP983197:IBR983197 ILL983197:ILN983197 IVH983197:IVJ983197 JFD983197:JFF983197 JOZ983197:JPB983197 JYV983197:JYX983197 KIR983197:KIT983197 KSN983197:KSP983197 LCJ983197:LCL983197 LMF983197:LMH983197 LWB983197:LWD983197 MFX983197:MFZ983197 MPT983197:MPV983197 MZP983197:MZR983197 NJL983197:NJN983197 NTH983197:NTJ983197 ODD983197:ODF983197 OMZ983197:ONB983197 OWV983197:OWX983197 PGR983197:PGT983197 PQN983197:PQP983197 QAJ983197:QAL983197 QKF983197:QKH983197 QUB983197:QUD983197 RDX983197:RDZ983197 RNT983197:RNV983197 RXP983197:RXR983197 SHL983197:SHN983197 SRH983197:SRJ983197 TBD983197:TBF983197 TKZ983197:TLB983197 TUV983197:TUX983197 UER983197:UET983197 UON983197:UOP983197 UYJ983197:UYL983197 VIF983197:VIH983197 VSB983197:VSD983197 WBX983197:WBZ983197 WLT983197:WLV983197 WVP983197:WVR983197 JD150:JF150 SZ150:TB150 ACV150:ACX150 AMR150:AMT150 AWN150:AWP150 BGJ150:BGL150 BQF150:BQH150 CAB150:CAD150 CJX150:CJZ150 CTT150:CTV150 DDP150:DDR150 DNL150:DNN150 DXH150:DXJ150 EHD150:EHF150 EQZ150:ERB150 FAV150:FAX150 FKR150:FKT150 FUN150:FUP150 GEJ150:GEL150 GOF150:GOH150 GYB150:GYD150 HHX150:HHZ150 HRT150:HRV150 IBP150:IBR150 ILL150:ILN150 IVH150:IVJ150 JFD150:JFF150 JOZ150:JPB150 JYV150:JYX150 KIR150:KIT150 KSN150:KSP150 LCJ150:LCL150 LMF150:LMH150 LWB150:LWD150 MFX150:MFZ150 MPT150:MPV150 MZP150:MZR150 NJL150:NJN150 NTH150:NTJ150 ODD150:ODF150 OMZ150:ONB150 OWV150:OWX150 PGR150:PGT150 PQN150:PQP150 QAJ150:QAL150 QKF150:QKH150 QUB150:QUD150 RDX150:RDZ150 RNT150:RNV150 RXP150:RXR150 SHL150:SHN150 SRH150:SRJ150 TBD150:TBF150 TKZ150:TLB150 TUV150:TUX150 UER150:UET150 UON150:UOP150 UYJ150:UYL150 VIF150:VIH150 VSB150:VSD150 WBX150:WBZ150 WLT150:WLV150 WVP150:WVR150 JPB590055:JPB590059 JD65686:JF65686 SZ65686:TB65686 ACV65686:ACX65686 AMR65686:AMT65686 AWN65686:AWP65686 BGJ65686:BGL65686 BQF65686:BQH65686 CAB65686:CAD65686 CJX65686:CJZ65686 CTT65686:CTV65686 DDP65686:DDR65686 DNL65686:DNN65686 DXH65686:DXJ65686 EHD65686:EHF65686 EQZ65686:ERB65686 FAV65686:FAX65686 FKR65686:FKT65686 FUN65686:FUP65686 GEJ65686:GEL65686 GOF65686:GOH65686 GYB65686:GYD65686 HHX65686:HHZ65686 HRT65686:HRV65686 IBP65686:IBR65686 ILL65686:ILN65686 IVH65686:IVJ65686 JFD65686:JFF65686 JOZ65686:JPB65686 JYV65686:JYX65686 KIR65686:KIT65686 KSN65686:KSP65686 LCJ65686:LCL65686 LMF65686:LMH65686 LWB65686:LWD65686 MFX65686:MFZ65686 MPT65686:MPV65686 MZP65686:MZR65686 NJL65686:NJN65686 NTH65686:NTJ65686 ODD65686:ODF65686 OMZ65686:ONB65686 OWV65686:OWX65686 PGR65686:PGT65686 PQN65686:PQP65686 QAJ65686:QAL65686 QKF65686:QKH65686 QUB65686:QUD65686 RDX65686:RDZ65686 RNT65686:RNV65686 RXP65686:RXR65686 SHL65686:SHN65686 SRH65686:SRJ65686 TBD65686:TBF65686 TKZ65686:TLB65686 TUV65686:TUX65686 UER65686:UET65686 UON65686:UOP65686 UYJ65686:UYL65686 VIF65686:VIH65686 VSB65686:VSD65686 WBX65686:WBZ65686 WLT65686:WLV65686 WVP65686:WVR65686 JYX590055:JYX590059 JD131222:JF131222 SZ131222:TB131222 ACV131222:ACX131222 AMR131222:AMT131222 AWN131222:AWP131222 BGJ131222:BGL131222 BQF131222:BQH131222 CAB131222:CAD131222 CJX131222:CJZ131222 CTT131222:CTV131222 DDP131222:DDR131222 DNL131222:DNN131222 DXH131222:DXJ131222 EHD131222:EHF131222 EQZ131222:ERB131222 FAV131222:FAX131222 FKR131222:FKT131222 FUN131222:FUP131222 GEJ131222:GEL131222 GOF131222:GOH131222 GYB131222:GYD131222 HHX131222:HHZ131222 HRT131222:HRV131222 IBP131222:IBR131222 ILL131222:ILN131222 IVH131222:IVJ131222 JFD131222:JFF131222 JOZ131222:JPB131222 JYV131222:JYX131222 KIR131222:KIT131222 KSN131222:KSP131222 LCJ131222:LCL131222 LMF131222:LMH131222 LWB131222:LWD131222 MFX131222:MFZ131222 MPT131222:MPV131222 MZP131222:MZR131222 NJL131222:NJN131222 NTH131222:NTJ131222 ODD131222:ODF131222 OMZ131222:ONB131222 OWV131222:OWX131222 PGR131222:PGT131222 PQN131222:PQP131222 QAJ131222:QAL131222 QKF131222:QKH131222 QUB131222:QUD131222 RDX131222:RDZ131222 RNT131222:RNV131222 RXP131222:RXR131222 SHL131222:SHN131222 SRH131222:SRJ131222 TBD131222:TBF131222 TKZ131222:TLB131222 TUV131222:TUX131222 UER131222:UET131222 UON131222:UOP131222 UYJ131222:UYL131222 VIF131222:VIH131222 VSB131222:VSD131222 WBX131222:WBZ131222 WLT131222:WLV131222 WVP131222:WVR131222 KIT590055:KIT590059 JD196758:JF196758 SZ196758:TB196758 ACV196758:ACX196758 AMR196758:AMT196758 AWN196758:AWP196758 BGJ196758:BGL196758 BQF196758:BQH196758 CAB196758:CAD196758 CJX196758:CJZ196758 CTT196758:CTV196758 DDP196758:DDR196758 DNL196758:DNN196758 DXH196758:DXJ196758 EHD196758:EHF196758 EQZ196758:ERB196758 FAV196758:FAX196758 FKR196758:FKT196758 FUN196758:FUP196758 GEJ196758:GEL196758 GOF196758:GOH196758 GYB196758:GYD196758 HHX196758:HHZ196758 HRT196758:HRV196758 IBP196758:IBR196758 ILL196758:ILN196758 IVH196758:IVJ196758 JFD196758:JFF196758 JOZ196758:JPB196758 JYV196758:JYX196758 KIR196758:KIT196758 KSN196758:KSP196758 LCJ196758:LCL196758 LMF196758:LMH196758 LWB196758:LWD196758 MFX196758:MFZ196758 MPT196758:MPV196758 MZP196758:MZR196758 NJL196758:NJN196758 NTH196758:NTJ196758 ODD196758:ODF196758 OMZ196758:ONB196758 OWV196758:OWX196758 PGR196758:PGT196758 PQN196758:PQP196758 QAJ196758:QAL196758 QKF196758:QKH196758 QUB196758:QUD196758 RDX196758:RDZ196758 RNT196758:RNV196758 RXP196758:RXR196758 SHL196758:SHN196758 SRH196758:SRJ196758 TBD196758:TBF196758 TKZ196758:TLB196758 TUV196758:TUX196758 UER196758:UET196758 UON196758:UOP196758 UYJ196758:UYL196758 VIF196758:VIH196758 VSB196758:VSD196758 WBX196758:WBZ196758 WLT196758:WLV196758 WVP196758:WVR196758 KSP590055:KSP590059 JD262294:JF262294 SZ262294:TB262294 ACV262294:ACX262294 AMR262294:AMT262294 AWN262294:AWP262294 BGJ262294:BGL262294 BQF262294:BQH262294 CAB262294:CAD262294 CJX262294:CJZ262294 CTT262294:CTV262294 DDP262294:DDR262294 DNL262294:DNN262294 DXH262294:DXJ262294 EHD262294:EHF262294 EQZ262294:ERB262294 FAV262294:FAX262294 FKR262294:FKT262294 FUN262294:FUP262294 GEJ262294:GEL262294 GOF262294:GOH262294 GYB262294:GYD262294 HHX262294:HHZ262294 HRT262294:HRV262294 IBP262294:IBR262294 ILL262294:ILN262294 IVH262294:IVJ262294 JFD262294:JFF262294 JOZ262294:JPB262294 JYV262294:JYX262294 KIR262294:KIT262294 KSN262294:KSP262294 LCJ262294:LCL262294 LMF262294:LMH262294 LWB262294:LWD262294 MFX262294:MFZ262294 MPT262294:MPV262294 MZP262294:MZR262294 NJL262294:NJN262294 NTH262294:NTJ262294 ODD262294:ODF262294 OMZ262294:ONB262294 OWV262294:OWX262294 PGR262294:PGT262294 PQN262294:PQP262294 QAJ262294:QAL262294 QKF262294:QKH262294 QUB262294:QUD262294 RDX262294:RDZ262294 RNT262294:RNV262294 RXP262294:RXR262294 SHL262294:SHN262294 SRH262294:SRJ262294 TBD262294:TBF262294 TKZ262294:TLB262294 TUV262294:TUX262294 UER262294:UET262294 UON262294:UOP262294 UYJ262294:UYL262294 VIF262294:VIH262294 VSB262294:VSD262294 WBX262294:WBZ262294 WLT262294:WLV262294 WVP262294:WVR262294 LCL590055:LCL590059 JD327830:JF327830 SZ327830:TB327830 ACV327830:ACX327830 AMR327830:AMT327830 AWN327830:AWP327830 BGJ327830:BGL327830 BQF327830:BQH327830 CAB327830:CAD327830 CJX327830:CJZ327830 CTT327830:CTV327830 DDP327830:DDR327830 DNL327830:DNN327830 DXH327830:DXJ327830 EHD327830:EHF327830 EQZ327830:ERB327830 FAV327830:FAX327830 FKR327830:FKT327830 FUN327830:FUP327830 GEJ327830:GEL327830 GOF327830:GOH327830 GYB327830:GYD327830 HHX327830:HHZ327830 HRT327830:HRV327830 IBP327830:IBR327830 ILL327830:ILN327830 IVH327830:IVJ327830 JFD327830:JFF327830 JOZ327830:JPB327830 JYV327830:JYX327830 KIR327830:KIT327830 KSN327830:KSP327830 LCJ327830:LCL327830 LMF327830:LMH327830 LWB327830:LWD327830 MFX327830:MFZ327830 MPT327830:MPV327830 MZP327830:MZR327830 NJL327830:NJN327830 NTH327830:NTJ327830 ODD327830:ODF327830 OMZ327830:ONB327830 OWV327830:OWX327830 PGR327830:PGT327830 PQN327830:PQP327830 QAJ327830:QAL327830 QKF327830:QKH327830 QUB327830:QUD327830 RDX327830:RDZ327830 RNT327830:RNV327830 RXP327830:RXR327830 SHL327830:SHN327830 SRH327830:SRJ327830 TBD327830:TBF327830 TKZ327830:TLB327830 TUV327830:TUX327830 UER327830:UET327830 UON327830:UOP327830 UYJ327830:UYL327830 VIF327830:VIH327830 VSB327830:VSD327830 WBX327830:WBZ327830 WLT327830:WLV327830 WVP327830:WVR327830 LMH590055:LMH590059 JD393366:JF393366 SZ393366:TB393366 ACV393366:ACX393366 AMR393366:AMT393366 AWN393366:AWP393366 BGJ393366:BGL393366 BQF393366:BQH393366 CAB393366:CAD393366 CJX393366:CJZ393366 CTT393366:CTV393366 DDP393366:DDR393366 DNL393366:DNN393366 DXH393366:DXJ393366 EHD393366:EHF393366 EQZ393366:ERB393366 FAV393366:FAX393366 FKR393366:FKT393366 FUN393366:FUP393366 GEJ393366:GEL393366 GOF393366:GOH393366 GYB393366:GYD393366 HHX393366:HHZ393366 HRT393366:HRV393366 IBP393366:IBR393366 ILL393366:ILN393366 IVH393366:IVJ393366 JFD393366:JFF393366 JOZ393366:JPB393366 JYV393366:JYX393366 KIR393366:KIT393366 KSN393366:KSP393366 LCJ393366:LCL393366 LMF393366:LMH393366 LWB393366:LWD393366 MFX393366:MFZ393366 MPT393366:MPV393366 MZP393366:MZR393366 NJL393366:NJN393366 NTH393366:NTJ393366 ODD393366:ODF393366 OMZ393366:ONB393366 OWV393366:OWX393366 PGR393366:PGT393366 PQN393366:PQP393366 QAJ393366:QAL393366 QKF393366:QKH393366 QUB393366:QUD393366 RDX393366:RDZ393366 RNT393366:RNV393366 RXP393366:RXR393366 SHL393366:SHN393366 SRH393366:SRJ393366 TBD393366:TBF393366 TKZ393366:TLB393366 TUV393366:TUX393366 UER393366:UET393366 UON393366:UOP393366 UYJ393366:UYL393366 VIF393366:VIH393366 VSB393366:VSD393366 WBX393366:WBZ393366 WLT393366:WLV393366 WVP393366:WVR393366 LWD590055:LWD590059 JD458902:JF458902 SZ458902:TB458902 ACV458902:ACX458902 AMR458902:AMT458902 AWN458902:AWP458902 BGJ458902:BGL458902 BQF458902:BQH458902 CAB458902:CAD458902 CJX458902:CJZ458902 CTT458902:CTV458902 DDP458902:DDR458902 DNL458902:DNN458902 DXH458902:DXJ458902 EHD458902:EHF458902 EQZ458902:ERB458902 FAV458902:FAX458902 FKR458902:FKT458902 FUN458902:FUP458902 GEJ458902:GEL458902 GOF458902:GOH458902 GYB458902:GYD458902 HHX458902:HHZ458902 HRT458902:HRV458902 IBP458902:IBR458902 ILL458902:ILN458902 IVH458902:IVJ458902 JFD458902:JFF458902 JOZ458902:JPB458902 JYV458902:JYX458902 KIR458902:KIT458902 KSN458902:KSP458902 LCJ458902:LCL458902 LMF458902:LMH458902 LWB458902:LWD458902 MFX458902:MFZ458902 MPT458902:MPV458902 MZP458902:MZR458902 NJL458902:NJN458902 NTH458902:NTJ458902 ODD458902:ODF458902 OMZ458902:ONB458902 OWV458902:OWX458902 PGR458902:PGT458902 PQN458902:PQP458902 QAJ458902:QAL458902 QKF458902:QKH458902 QUB458902:QUD458902 RDX458902:RDZ458902 RNT458902:RNV458902 RXP458902:RXR458902 SHL458902:SHN458902 SRH458902:SRJ458902 TBD458902:TBF458902 TKZ458902:TLB458902 TUV458902:TUX458902 UER458902:UET458902 UON458902:UOP458902 UYJ458902:UYL458902 VIF458902:VIH458902 VSB458902:VSD458902 WBX458902:WBZ458902 WLT458902:WLV458902 WVP458902:WVR458902 MFZ590055:MFZ590059 JD524438:JF524438 SZ524438:TB524438 ACV524438:ACX524438 AMR524438:AMT524438 AWN524438:AWP524438 BGJ524438:BGL524438 BQF524438:BQH524438 CAB524438:CAD524438 CJX524438:CJZ524438 CTT524438:CTV524438 DDP524438:DDR524438 DNL524438:DNN524438 DXH524438:DXJ524438 EHD524438:EHF524438 EQZ524438:ERB524438 FAV524438:FAX524438 FKR524438:FKT524438 FUN524438:FUP524438 GEJ524438:GEL524438 GOF524438:GOH524438 GYB524438:GYD524438 HHX524438:HHZ524438 HRT524438:HRV524438 IBP524438:IBR524438 ILL524438:ILN524438 IVH524438:IVJ524438 JFD524438:JFF524438 JOZ524438:JPB524438 JYV524438:JYX524438 KIR524438:KIT524438 KSN524438:KSP524438 LCJ524438:LCL524438 LMF524438:LMH524438 LWB524438:LWD524438 MFX524438:MFZ524438 MPT524438:MPV524438 MZP524438:MZR524438 NJL524438:NJN524438 NTH524438:NTJ524438 ODD524438:ODF524438 OMZ524438:ONB524438 OWV524438:OWX524438 PGR524438:PGT524438 PQN524438:PQP524438 QAJ524438:QAL524438 QKF524438:QKH524438 QUB524438:QUD524438 RDX524438:RDZ524438 RNT524438:RNV524438 RXP524438:RXR524438 SHL524438:SHN524438 SRH524438:SRJ524438 TBD524438:TBF524438 TKZ524438:TLB524438 TUV524438:TUX524438 UER524438:UET524438 UON524438:UOP524438 UYJ524438:UYL524438 VIF524438:VIH524438 VSB524438:VSD524438 WBX524438:WBZ524438 WLT524438:WLV524438 WVP524438:WVR524438 MPV590055:MPV590059 JD589974:JF589974 SZ589974:TB589974 ACV589974:ACX589974 AMR589974:AMT589974 AWN589974:AWP589974 BGJ589974:BGL589974 BQF589974:BQH589974 CAB589974:CAD589974 CJX589974:CJZ589974 CTT589974:CTV589974 DDP589974:DDR589974 DNL589974:DNN589974 DXH589974:DXJ589974 EHD589974:EHF589974 EQZ589974:ERB589974 FAV589974:FAX589974 FKR589974:FKT589974 FUN589974:FUP589974 GEJ589974:GEL589974 GOF589974:GOH589974 GYB589974:GYD589974 HHX589974:HHZ589974 HRT589974:HRV589974 IBP589974:IBR589974 ILL589974:ILN589974 IVH589974:IVJ589974 JFD589974:JFF589974 JOZ589974:JPB589974 JYV589974:JYX589974 KIR589974:KIT589974 KSN589974:KSP589974 LCJ589974:LCL589974 LMF589974:LMH589974 LWB589974:LWD589974 MFX589974:MFZ589974 MPT589974:MPV589974 MZP589974:MZR589974 NJL589974:NJN589974 NTH589974:NTJ589974 ODD589974:ODF589974 OMZ589974:ONB589974 OWV589974:OWX589974 PGR589974:PGT589974 PQN589974:PQP589974 QAJ589974:QAL589974 QKF589974:QKH589974 QUB589974:QUD589974 RDX589974:RDZ589974 RNT589974:RNV589974 RXP589974:RXR589974 SHL589974:SHN589974 SRH589974:SRJ589974 TBD589974:TBF589974 TKZ589974:TLB589974 TUV589974:TUX589974 UER589974:UET589974 UON589974:UOP589974 UYJ589974:UYL589974 VIF589974:VIH589974 VSB589974:VSD589974 WBX589974:WBZ589974 WLT589974:WLV589974 WVP589974:WVR589974 MZR590055:MZR590059 JD655510:JF655510 SZ655510:TB655510 ACV655510:ACX655510 AMR655510:AMT655510 AWN655510:AWP655510 BGJ655510:BGL655510 BQF655510:BQH655510 CAB655510:CAD655510 CJX655510:CJZ655510 CTT655510:CTV655510 DDP655510:DDR655510 DNL655510:DNN655510 DXH655510:DXJ655510 EHD655510:EHF655510 EQZ655510:ERB655510 FAV655510:FAX655510 FKR655510:FKT655510 FUN655510:FUP655510 GEJ655510:GEL655510 GOF655510:GOH655510 GYB655510:GYD655510 HHX655510:HHZ655510 HRT655510:HRV655510 IBP655510:IBR655510 ILL655510:ILN655510 IVH655510:IVJ655510 JFD655510:JFF655510 JOZ655510:JPB655510 JYV655510:JYX655510 KIR655510:KIT655510 KSN655510:KSP655510 LCJ655510:LCL655510 LMF655510:LMH655510 LWB655510:LWD655510 MFX655510:MFZ655510 MPT655510:MPV655510 MZP655510:MZR655510 NJL655510:NJN655510 NTH655510:NTJ655510 ODD655510:ODF655510 OMZ655510:ONB655510 OWV655510:OWX655510 PGR655510:PGT655510 PQN655510:PQP655510 QAJ655510:QAL655510 QKF655510:QKH655510 QUB655510:QUD655510 RDX655510:RDZ655510 RNT655510:RNV655510 RXP655510:RXR655510 SHL655510:SHN655510 SRH655510:SRJ655510 TBD655510:TBF655510 TKZ655510:TLB655510 TUV655510:TUX655510 UER655510:UET655510 UON655510:UOP655510 UYJ655510:UYL655510 VIF655510:VIH655510 VSB655510:VSD655510 WBX655510:WBZ655510 WLT655510:WLV655510 WVP655510:WVR655510 NJN590055:NJN590059 JD721046:JF721046 SZ721046:TB721046 ACV721046:ACX721046 AMR721046:AMT721046 AWN721046:AWP721046 BGJ721046:BGL721046 BQF721046:BQH721046 CAB721046:CAD721046 CJX721046:CJZ721046 CTT721046:CTV721046 DDP721046:DDR721046 DNL721046:DNN721046 DXH721046:DXJ721046 EHD721046:EHF721046 EQZ721046:ERB721046 FAV721046:FAX721046 FKR721046:FKT721046 FUN721046:FUP721046 GEJ721046:GEL721046 GOF721046:GOH721046 GYB721046:GYD721046 HHX721046:HHZ721046 HRT721046:HRV721046 IBP721046:IBR721046 ILL721046:ILN721046 IVH721046:IVJ721046 JFD721046:JFF721046 JOZ721046:JPB721046 JYV721046:JYX721046 KIR721046:KIT721046 KSN721046:KSP721046 LCJ721046:LCL721046 LMF721046:LMH721046 LWB721046:LWD721046 MFX721046:MFZ721046 MPT721046:MPV721046 MZP721046:MZR721046 NJL721046:NJN721046 NTH721046:NTJ721046 ODD721046:ODF721046 OMZ721046:ONB721046 OWV721046:OWX721046 PGR721046:PGT721046 PQN721046:PQP721046 QAJ721046:QAL721046 QKF721046:QKH721046 QUB721046:QUD721046 RDX721046:RDZ721046 RNT721046:RNV721046 RXP721046:RXR721046 SHL721046:SHN721046 SRH721046:SRJ721046 TBD721046:TBF721046 TKZ721046:TLB721046 TUV721046:TUX721046 UER721046:UET721046 UON721046:UOP721046 UYJ721046:UYL721046 VIF721046:VIH721046 VSB721046:VSD721046 WBX721046:WBZ721046 WLT721046:WLV721046 WVP721046:WVR721046 NTJ590055:NTJ590059 JD786582:JF786582 SZ786582:TB786582 ACV786582:ACX786582 AMR786582:AMT786582 AWN786582:AWP786582 BGJ786582:BGL786582 BQF786582:BQH786582 CAB786582:CAD786582 CJX786582:CJZ786582 CTT786582:CTV786582 DDP786582:DDR786582 DNL786582:DNN786582 DXH786582:DXJ786582 EHD786582:EHF786582 EQZ786582:ERB786582 FAV786582:FAX786582 FKR786582:FKT786582 FUN786582:FUP786582 GEJ786582:GEL786582 GOF786582:GOH786582 GYB786582:GYD786582 HHX786582:HHZ786582 HRT786582:HRV786582 IBP786582:IBR786582 ILL786582:ILN786582 IVH786582:IVJ786582 JFD786582:JFF786582 JOZ786582:JPB786582 JYV786582:JYX786582 KIR786582:KIT786582 KSN786582:KSP786582 LCJ786582:LCL786582 LMF786582:LMH786582 LWB786582:LWD786582 MFX786582:MFZ786582 MPT786582:MPV786582 MZP786582:MZR786582 NJL786582:NJN786582 NTH786582:NTJ786582 ODD786582:ODF786582 OMZ786582:ONB786582 OWV786582:OWX786582 PGR786582:PGT786582 PQN786582:PQP786582 QAJ786582:QAL786582 QKF786582:QKH786582 QUB786582:QUD786582 RDX786582:RDZ786582 RNT786582:RNV786582 RXP786582:RXR786582 SHL786582:SHN786582 SRH786582:SRJ786582 TBD786582:TBF786582 TKZ786582:TLB786582 TUV786582:TUX786582 UER786582:UET786582 UON786582:UOP786582 UYJ786582:UYL786582 VIF786582:VIH786582 VSB786582:VSD786582 WBX786582:WBZ786582 WLT786582:WLV786582 WVP786582:WVR786582 ODF590055:ODF590059 JD852118:JF852118 SZ852118:TB852118 ACV852118:ACX852118 AMR852118:AMT852118 AWN852118:AWP852118 BGJ852118:BGL852118 BQF852118:BQH852118 CAB852118:CAD852118 CJX852118:CJZ852118 CTT852118:CTV852118 DDP852118:DDR852118 DNL852118:DNN852118 DXH852118:DXJ852118 EHD852118:EHF852118 EQZ852118:ERB852118 FAV852118:FAX852118 FKR852118:FKT852118 FUN852118:FUP852118 GEJ852118:GEL852118 GOF852118:GOH852118 GYB852118:GYD852118 HHX852118:HHZ852118 HRT852118:HRV852118 IBP852118:IBR852118 ILL852118:ILN852118 IVH852118:IVJ852118 JFD852118:JFF852118 JOZ852118:JPB852118 JYV852118:JYX852118 KIR852118:KIT852118 KSN852118:KSP852118 LCJ852118:LCL852118 LMF852118:LMH852118 LWB852118:LWD852118 MFX852118:MFZ852118 MPT852118:MPV852118 MZP852118:MZR852118 NJL852118:NJN852118 NTH852118:NTJ852118 ODD852118:ODF852118 OMZ852118:ONB852118 OWV852118:OWX852118 PGR852118:PGT852118 PQN852118:PQP852118 QAJ852118:QAL852118 QKF852118:QKH852118 QUB852118:QUD852118 RDX852118:RDZ852118 RNT852118:RNV852118 RXP852118:RXR852118 SHL852118:SHN852118 SRH852118:SRJ852118 TBD852118:TBF852118 TKZ852118:TLB852118 TUV852118:TUX852118 UER852118:UET852118 UON852118:UOP852118 UYJ852118:UYL852118 VIF852118:VIH852118 VSB852118:VSD852118 WBX852118:WBZ852118 WLT852118:WLV852118 WVP852118:WVR852118 ONB590055:ONB590059 JD917654:JF917654 SZ917654:TB917654 ACV917654:ACX917654 AMR917654:AMT917654 AWN917654:AWP917654 BGJ917654:BGL917654 BQF917654:BQH917654 CAB917654:CAD917654 CJX917654:CJZ917654 CTT917654:CTV917654 DDP917654:DDR917654 DNL917654:DNN917654 DXH917654:DXJ917654 EHD917654:EHF917654 EQZ917654:ERB917654 FAV917654:FAX917654 FKR917654:FKT917654 FUN917654:FUP917654 GEJ917654:GEL917654 GOF917654:GOH917654 GYB917654:GYD917654 HHX917654:HHZ917654 HRT917654:HRV917654 IBP917654:IBR917654 ILL917654:ILN917654 IVH917654:IVJ917654 JFD917654:JFF917654 JOZ917654:JPB917654 JYV917654:JYX917654 KIR917654:KIT917654 KSN917654:KSP917654 LCJ917654:LCL917654 LMF917654:LMH917654 LWB917654:LWD917654 MFX917654:MFZ917654 MPT917654:MPV917654 MZP917654:MZR917654 NJL917654:NJN917654 NTH917654:NTJ917654 ODD917654:ODF917654 OMZ917654:ONB917654 OWV917654:OWX917654 PGR917654:PGT917654 PQN917654:PQP917654 QAJ917654:QAL917654 QKF917654:QKH917654 QUB917654:QUD917654 RDX917654:RDZ917654 RNT917654:RNV917654 RXP917654:RXR917654 SHL917654:SHN917654 SRH917654:SRJ917654 TBD917654:TBF917654 TKZ917654:TLB917654 TUV917654:TUX917654 UER917654:UET917654 UON917654:UOP917654 UYJ917654:UYL917654 VIF917654:VIH917654 VSB917654:VSD917654 WBX917654:WBZ917654 WLT917654:WLV917654 WVP917654:WVR917654 OWX590055:OWX590059 JD983190:JF983190 SZ983190:TB983190 ACV983190:ACX983190 AMR983190:AMT983190 AWN983190:AWP983190 BGJ983190:BGL983190 BQF983190:BQH983190 CAB983190:CAD983190 CJX983190:CJZ983190 CTT983190:CTV983190 DDP983190:DDR983190 DNL983190:DNN983190 DXH983190:DXJ983190 EHD983190:EHF983190 EQZ983190:ERB983190 FAV983190:FAX983190 FKR983190:FKT983190 FUN983190:FUP983190 GEJ983190:GEL983190 GOF983190:GOH983190 GYB983190:GYD983190 HHX983190:HHZ983190 HRT983190:HRV983190 IBP983190:IBR983190 ILL983190:ILN983190 IVH983190:IVJ983190 JFD983190:JFF983190 JOZ983190:JPB983190 JYV983190:JYX983190 KIR983190:KIT983190 KSN983190:KSP983190 LCJ983190:LCL983190 LMF983190:LMH983190 LWB983190:LWD983190 MFX983190:MFZ983190 MPT983190:MPV983190 MZP983190:MZR983190 NJL983190:NJN983190 NTH983190:NTJ983190 ODD983190:ODF983190 OMZ983190:ONB983190 OWV983190:OWX983190 PGR983190:PGT983190 PQN983190:PQP983190 QAJ983190:QAL983190 QKF983190:QKH983190 QUB983190:QUD983190 RDX983190:RDZ983190 RNT983190:RNV983190 RXP983190:RXR983190 SHL983190:SHN983190 SRH983190:SRJ983190 TBD983190:TBF983190 TKZ983190:TLB983190 TUV983190:TUX983190 UER983190:UET983190 UON983190:UOP983190 UYJ983190:UYL983190 VIF983190:VIH983190 VSB983190:VSD983190 WBX983190:WBZ983190 WLT983190:WLV983190 WVP983190:WVR983190 JD169:JF169 SZ169:TB169 ACV169:ACX169 AMR169:AMT169 AWN169:AWP169 BGJ169:BGL169 BQF169:BQH169 CAB169:CAD169 CJX169:CJZ169 CTT169:CTV169 DDP169:DDR169 DNL169:DNN169 DXH169:DXJ169 EHD169:EHF169 EQZ169:ERB169 FAV169:FAX169 FKR169:FKT169 FUN169:FUP169 GEJ169:GEL169 GOF169:GOH169 GYB169:GYD169 HHX169:HHZ169 HRT169:HRV169 IBP169:IBR169 ILL169:ILN169 IVH169:IVJ169 JFD169:JFF169 JOZ169:JPB169 JYV169:JYX169 KIR169:KIT169 KSN169:KSP169 LCJ169:LCL169 LMF169:LMH169 LWB169:LWD169 MFX169:MFZ169 MPT169:MPV169 MZP169:MZR169 NJL169:NJN169 NTH169:NTJ169 ODD169:ODF169 OMZ169:ONB169 OWV169:OWX169 PGR169:PGT169 PQN169:PQP169 QAJ169:QAL169 QKF169:QKH169 QUB169:QUD169 RDX169:RDZ169 RNT169:RNV169 RXP169:RXR169 SHL169:SHN169 SRH169:SRJ169 TBD169:TBF169 TKZ169:TLB169 TUV169:TUX169 UER169:UET169 UON169:UOP169 UYJ169:UYL169 VIF169:VIH169 VSB169:VSD169 WBX169:WBZ169 WLT169:WLV169 WVP169:WVR169 PGT590055:PGT590059 JD65705:JF65705 SZ65705:TB65705 ACV65705:ACX65705 AMR65705:AMT65705 AWN65705:AWP65705 BGJ65705:BGL65705 BQF65705:BQH65705 CAB65705:CAD65705 CJX65705:CJZ65705 CTT65705:CTV65705 DDP65705:DDR65705 DNL65705:DNN65705 DXH65705:DXJ65705 EHD65705:EHF65705 EQZ65705:ERB65705 FAV65705:FAX65705 FKR65705:FKT65705 FUN65705:FUP65705 GEJ65705:GEL65705 GOF65705:GOH65705 GYB65705:GYD65705 HHX65705:HHZ65705 HRT65705:HRV65705 IBP65705:IBR65705 ILL65705:ILN65705 IVH65705:IVJ65705 JFD65705:JFF65705 JOZ65705:JPB65705 JYV65705:JYX65705 KIR65705:KIT65705 KSN65705:KSP65705 LCJ65705:LCL65705 LMF65705:LMH65705 LWB65705:LWD65705 MFX65705:MFZ65705 MPT65705:MPV65705 MZP65705:MZR65705 NJL65705:NJN65705 NTH65705:NTJ65705 ODD65705:ODF65705 OMZ65705:ONB65705 OWV65705:OWX65705 PGR65705:PGT65705 PQN65705:PQP65705 QAJ65705:QAL65705 QKF65705:QKH65705 QUB65705:QUD65705 RDX65705:RDZ65705 RNT65705:RNV65705 RXP65705:RXR65705 SHL65705:SHN65705 SRH65705:SRJ65705 TBD65705:TBF65705 TKZ65705:TLB65705 TUV65705:TUX65705 UER65705:UET65705 UON65705:UOP65705 UYJ65705:UYL65705 VIF65705:VIH65705 VSB65705:VSD65705 WBX65705:WBZ65705 WLT65705:WLV65705 WVP65705:WVR65705 PQP590055:PQP590059 JD131241:JF131241 SZ131241:TB131241 ACV131241:ACX131241 AMR131241:AMT131241 AWN131241:AWP131241 BGJ131241:BGL131241 BQF131241:BQH131241 CAB131241:CAD131241 CJX131241:CJZ131241 CTT131241:CTV131241 DDP131241:DDR131241 DNL131241:DNN131241 DXH131241:DXJ131241 EHD131241:EHF131241 EQZ131241:ERB131241 FAV131241:FAX131241 FKR131241:FKT131241 FUN131241:FUP131241 GEJ131241:GEL131241 GOF131241:GOH131241 GYB131241:GYD131241 HHX131241:HHZ131241 HRT131241:HRV131241 IBP131241:IBR131241 ILL131241:ILN131241 IVH131241:IVJ131241 JFD131241:JFF131241 JOZ131241:JPB131241 JYV131241:JYX131241 KIR131241:KIT131241 KSN131241:KSP131241 LCJ131241:LCL131241 LMF131241:LMH131241 LWB131241:LWD131241 MFX131241:MFZ131241 MPT131241:MPV131241 MZP131241:MZR131241 NJL131241:NJN131241 NTH131241:NTJ131241 ODD131241:ODF131241 OMZ131241:ONB131241 OWV131241:OWX131241 PGR131241:PGT131241 PQN131241:PQP131241 QAJ131241:QAL131241 QKF131241:QKH131241 QUB131241:QUD131241 RDX131241:RDZ131241 RNT131241:RNV131241 RXP131241:RXR131241 SHL131241:SHN131241 SRH131241:SRJ131241 TBD131241:TBF131241 TKZ131241:TLB131241 TUV131241:TUX131241 UER131241:UET131241 UON131241:UOP131241 UYJ131241:UYL131241 VIF131241:VIH131241 VSB131241:VSD131241 WBX131241:WBZ131241 WLT131241:WLV131241 WVP131241:WVR131241 QAL590055:QAL590059 JD196777:JF196777 SZ196777:TB196777 ACV196777:ACX196777 AMR196777:AMT196777 AWN196777:AWP196777 BGJ196777:BGL196777 BQF196777:BQH196777 CAB196777:CAD196777 CJX196777:CJZ196777 CTT196777:CTV196777 DDP196777:DDR196777 DNL196777:DNN196777 DXH196777:DXJ196777 EHD196777:EHF196777 EQZ196777:ERB196777 FAV196777:FAX196777 FKR196777:FKT196777 FUN196777:FUP196777 GEJ196777:GEL196777 GOF196777:GOH196777 GYB196777:GYD196777 HHX196777:HHZ196777 HRT196777:HRV196777 IBP196777:IBR196777 ILL196777:ILN196777 IVH196777:IVJ196777 JFD196777:JFF196777 JOZ196777:JPB196777 JYV196777:JYX196777 KIR196777:KIT196777 KSN196777:KSP196777 LCJ196777:LCL196777 LMF196777:LMH196777 LWB196777:LWD196777 MFX196777:MFZ196777 MPT196777:MPV196777 MZP196777:MZR196777 NJL196777:NJN196777 NTH196777:NTJ196777 ODD196777:ODF196777 OMZ196777:ONB196777 OWV196777:OWX196777 PGR196777:PGT196777 PQN196777:PQP196777 QAJ196777:QAL196777 QKF196777:QKH196777 QUB196777:QUD196777 RDX196777:RDZ196777 RNT196777:RNV196777 RXP196777:RXR196777 SHL196777:SHN196777 SRH196777:SRJ196777 TBD196777:TBF196777 TKZ196777:TLB196777 TUV196777:TUX196777 UER196777:UET196777 UON196777:UOP196777 UYJ196777:UYL196777 VIF196777:VIH196777 VSB196777:VSD196777 WBX196777:WBZ196777 WLT196777:WLV196777 WVP196777:WVR196777 QKH590055:QKH590059 JD262313:JF262313 SZ262313:TB262313 ACV262313:ACX262313 AMR262313:AMT262313 AWN262313:AWP262313 BGJ262313:BGL262313 BQF262313:BQH262313 CAB262313:CAD262313 CJX262313:CJZ262313 CTT262313:CTV262313 DDP262313:DDR262313 DNL262313:DNN262313 DXH262313:DXJ262313 EHD262313:EHF262313 EQZ262313:ERB262313 FAV262313:FAX262313 FKR262313:FKT262313 FUN262313:FUP262313 GEJ262313:GEL262313 GOF262313:GOH262313 GYB262313:GYD262313 HHX262313:HHZ262313 HRT262313:HRV262313 IBP262313:IBR262313 ILL262313:ILN262313 IVH262313:IVJ262313 JFD262313:JFF262313 JOZ262313:JPB262313 JYV262313:JYX262313 KIR262313:KIT262313 KSN262313:KSP262313 LCJ262313:LCL262313 LMF262313:LMH262313 LWB262313:LWD262313 MFX262313:MFZ262313 MPT262313:MPV262313 MZP262313:MZR262313 NJL262313:NJN262313 NTH262313:NTJ262313 ODD262313:ODF262313 OMZ262313:ONB262313 OWV262313:OWX262313 PGR262313:PGT262313 PQN262313:PQP262313 QAJ262313:QAL262313 QKF262313:QKH262313 QUB262313:QUD262313 RDX262313:RDZ262313 RNT262313:RNV262313 RXP262313:RXR262313 SHL262313:SHN262313 SRH262313:SRJ262313 TBD262313:TBF262313 TKZ262313:TLB262313 TUV262313:TUX262313 UER262313:UET262313 UON262313:UOP262313 UYJ262313:UYL262313 VIF262313:VIH262313 VSB262313:VSD262313 WBX262313:WBZ262313 WLT262313:WLV262313 WVP262313:WVR262313 QUD590055:QUD590059 JD327849:JF327849 SZ327849:TB327849 ACV327849:ACX327849 AMR327849:AMT327849 AWN327849:AWP327849 BGJ327849:BGL327849 BQF327849:BQH327849 CAB327849:CAD327849 CJX327849:CJZ327849 CTT327849:CTV327849 DDP327849:DDR327849 DNL327849:DNN327849 DXH327849:DXJ327849 EHD327849:EHF327849 EQZ327849:ERB327849 FAV327849:FAX327849 FKR327849:FKT327849 FUN327849:FUP327849 GEJ327849:GEL327849 GOF327849:GOH327849 GYB327849:GYD327849 HHX327849:HHZ327849 HRT327849:HRV327849 IBP327849:IBR327849 ILL327849:ILN327849 IVH327849:IVJ327849 JFD327849:JFF327849 JOZ327849:JPB327849 JYV327849:JYX327849 KIR327849:KIT327849 KSN327849:KSP327849 LCJ327849:LCL327849 LMF327849:LMH327849 LWB327849:LWD327849 MFX327849:MFZ327849 MPT327849:MPV327849 MZP327849:MZR327849 NJL327849:NJN327849 NTH327849:NTJ327849 ODD327849:ODF327849 OMZ327849:ONB327849 OWV327849:OWX327849 PGR327849:PGT327849 PQN327849:PQP327849 QAJ327849:QAL327849 QKF327849:QKH327849 QUB327849:QUD327849 RDX327849:RDZ327849 RNT327849:RNV327849 RXP327849:RXR327849 SHL327849:SHN327849 SRH327849:SRJ327849 TBD327849:TBF327849 TKZ327849:TLB327849 TUV327849:TUX327849 UER327849:UET327849 UON327849:UOP327849 UYJ327849:UYL327849 VIF327849:VIH327849 VSB327849:VSD327849 WBX327849:WBZ327849 WLT327849:WLV327849 WVP327849:WVR327849 RDZ590055:RDZ590059 JD393385:JF393385 SZ393385:TB393385 ACV393385:ACX393385 AMR393385:AMT393385 AWN393385:AWP393385 BGJ393385:BGL393385 BQF393385:BQH393385 CAB393385:CAD393385 CJX393385:CJZ393385 CTT393385:CTV393385 DDP393385:DDR393385 DNL393385:DNN393385 DXH393385:DXJ393385 EHD393385:EHF393385 EQZ393385:ERB393385 FAV393385:FAX393385 FKR393385:FKT393385 FUN393385:FUP393385 GEJ393385:GEL393385 GOF393385:GOH393385 GYB393385:GYD393385 HHX393385:HHZ393385 HRT393385:HRV393385 IBP393385:IBR393385 ILL393385:ILN393385 IVH393385:IVJ393385 JFD393385:JFF393385 JOZ393385:JPB393385 JYV393385:JYX393385 KIR393385:KIT393385 KSN393385:KSP393385 LCJ393385:LCL393385 LMF393385:LMH393385 LWB393385:LWD393385 MFX393385:MFZ393385 MPT393385:MPV393385 MZP393385:MZR393385 NJL393385:NJN393385 NTH393385:NTJ393385 ODD393385:ODF393385 OMZ393385:ONB393385 OWV393385:OWX393385 PGR393385:PGT393385 PQN393385:PQP393385 QAJ393385:QAL393385 QKF393385:QKH393385 QUB393385:QUD393385 RDX393385:RDZ393385 RNT393385:RNV393385 RXP393385:RXR393385 SHL393385:SHN393385 SRH393385:SRJ393385 TBD393385:TBF393385 TKZ393385:TLB393385 TUV393385:TUX393385 UER393385:UET393385 UON393385:UOP393385 UYJ393385:UYL393385 VIF393385:VIH393385 VSB393385:VSD393385 WBX393385:WBZ393385 WLT393385:WLV393385 WVP393385:WVR393385 RNV590055:RNV590059 JD458921:JF458921 SZ458921:TB458921 ACV458921:ACX458921 AMR458921:AMT458921 AWN458921:AWP458921 BGJ458921:BGL458921 BQF458921:BQH458921 CAB458921:CAD458921 CJX458921:CJZ458921 CTT458921:CTV458921 DDP458921:DDR458921 DNL458921:DNN458921 DXH458921:DXJ458921 EHD458921:EHF458921 EQZ458921:ERB458921 FAV458921:FAX458921 FKR458921:FKT458921 FUN458921:FUP458921 GEJ458921:GEL458921 GOF458921:GOH458921 GYB458921:GYD458921 HHX458921:HHZ458921 HRT458921:HRV458921 IBP458921:IBR458921 ILL458921:ILN458921 IVH458921:IVJ458921 JFD458921:JFF458921 JOZ458921:JPB458921 JYV458921:JYX458921 KIR458921:KIT458921 KSN458921:KSP458921 LCJ458921:LCL458921 LMF458921:LMH458921 LWB458921:LWD458921 MFX458921:MFZ458921 MPT458921:MPV458921 MZP458921:MZR458921 NJL458921:NJN458921 NTH458921:NTJ458921 ODD458921:ODF458921 OMZ458921:ONB458921 OWV458921:OWX458921 PGR458921:PGT458921 PQN458921:PQP458921 QAJ458921:QAL458921 QKF458921:QKH458921 QUB458921:QUD458921 RDX458921:RDZ458921 RNT458921:RNV458921 RXP458921:RXR458921 SHL458921:SHN458921 SRH458921:SRJ458921 TBD458921:TBF458921 TKZ458921:TLB458921 TUV458921:TUX458921 UER458921:UET458921 UON458921:UOP458921 UYJ458921:UYL458921 VIF458921:VIH458921 VSB458921:VSD458921 WBX458921:WBZ458921 WLT458921:WLV458921 WVP458921:WVR458921 RXR590055:RXR590059 JD524457:JF524457 SZ524457:TB524457 ACV524457:ACX524457 AMR524457:AMT524457 AWN524457:AWP524457 BGJ524457:BGL524457 BQF524457:BQH524457 CAB524457:CAD524457 CJX524457:CJZ524457 CTT524457:CTV524457 DDP524457:DDR524457 DNL524457:DNN524457 DXH524457:DXJ524457 EHD524457:EHF524457 EQZ524457:ERB524457 FAV524457:FAX524457 FKR524457:FKT524457 FUN524457:FUP524457 GEJ524457:GEL524457 GOF524457:GOH524457 GYB524457:GYD524457 HHX524457:HHZ524457 HRT524457:HRV524457 IBP524457:IBR524457 ILL524457:ILN524457 IVH524457:IVJ524457 JFD524457:JFF524457 JOZ524457:JPB524457 JYV524457:JYX524457 KIR524457:KIT524457 KSN524457:KSP524457 LCJ524457:LCL524457 LMF524457:LMH524457 LWB524457:LWD524457 MFX524457:MFZ524457 MPT524457:MPV524457 MZP524457:MZR524457 NJL524457:NJN524457 NTH524457:NTJ524457 ODD524457:ODF524457 OMZ524457:ONB524457 OWV524457:OWX524457 PGR524457:PGT524457 PQN524457:PQP524457 QAJ524457:QAL524457 QKF524457:QKH524457 QUB524457:QUD524457 RDX524457:RDZ524457 RNT524457:RNV524457 RXP524457:RXR524457 SHL524457:SHN524457 SRH524457:SRJ524457 TBD524457:TBF524457 TKZ524457:TLB524457 TUV524457:TUX524457 UER524457:UET524457 UON524457:UOP524457 UYJ524457:UYL524457 VIF524457:VIH524457 VSB524457:VSD524457 WBX524457:WBZ524457 WLT524457:WLV524457 WVP524457:WVR524457 SHN590055:SHN590059 JD589993:JF589993 SZ589993:TB589993 ACV589993:ACX589993 AMR589993:AMT589993 AWN589993:AWP589993 BGJ589993:BGL589993 BQF589993:BQH589993 CAB589993:CAD589993 CJX589993:CJZ589993 CTT589993:CTV589993 DDP589993:DDR589993 DNL589993:DNN589993 DXH589993:DXJ589993 EHD589993:EHF589993 EQZ589993:ERB589993 FAV589993:FAX589993 FKR589993:FKT589993 FUN589993:FUP589993 GEJ589993:GEL589993 GOF589993:GOH589993 GYB589993:GYD589993 HHX589993:HHZ589993 HRT589993:HRV589993 IBP589993:IBR589993 ILL589993:ILN589993 IVH589993:IVJ589993 JFD589993:JFF589993 JOZ589993:JPB589993 JYV589993:JYX589993 KIR589993:KIT589993 KSN589993:KSP589993 LCJ589993:LCL589993 LMF589993:LMH589993 LWB589993:LWD589993 MFX589993:MFZ589993 MPT589993:MPV589993 MZP589993:MZR589993 NJL589993:NJN589993 NTH589993:NTJ589993 ODD589993:ODF589993 OMZ589993:ONB589993 OWV589993:OWX589993 PGR589993:PGT589993 PQN589993:PQP589993 QAJ589993:QAL589993 QKF589993:QKH589993 QUB589993:QUD589993 RDX589993:RDZ589993 RNT589993:RNV589993 RXP589993:RXR589993 SHL589993:SHN589993 SRH589993:SRJ589993 TBD589993:TBF589993 TKZ589993:TLB589993 TUV589993:TUX589993 UER589993:UET589993 UON589993:UOP589993 UYJ589993:UYL589993 VIF589993:VIH589993 VSB589993:VSD589993 WBX589993:WBZ589993 WLT589993:WLV589993 WVP589993:WVR589993 SRJ590055:SRJ590059 JD655529:JF655529 SZ655529:TB655529 ACV655529:ACX655529 AMR655529:AMT655529 AWN655529:AWP655529 BGJ655529:BGL655529 BQF655529:BQH655529 CAB655529:CAD655529 CJX655529:CJZ655529 CTT655529:CTV655529 DDP655529:DDR655529 DNL655529:DNN655529 DXH655529:DXJ655529 EHD655529:EHF655529 EQZ655529:ERB655529 FAV655529:FAX655529 FKR655529:FKT655529 FUN655529:FUP655529 GEJ655529:GEL655529 GOF655529:GOH655529 GYB655529:GYD655529 HHX655529:HHZ655529 HRT655529:HRV655529 IBP655529:IBR655529 ILL655529:ILN655529 IVH655529:IVJ655529 JFD655529:JFF655529 JOZ655529:JPB655529 JYV655529:JYX655529 KIR655529:KIT655529 KSN655529:KSP655529 LCJ655529:LCL655529 LMF655529:LMH655529 LWB655529:LWD655529 MFX655529:MFZ655529 MPT655529:MPV655529 MZP655529:MZR655529 NJL655529:NJN655529 NTH655529:NTJ655529 ODD655529:ODF655529 OMZ655529:ONB655529 OWV655529:OWX655529 PGR655529:PGT655529 PQN655529:PQP655529 QAJ655529:QAL655529 QKF655529:QKH655529 QUB655529:QUD655529 RDX655529:RDZ655529 RNT655529:RNV655529 RXP655529:RXR655529 SHL655529:SHN655529 SRH655529:SRJ655529 TBD655529:TBF655529 TKZ655529:TLB655529 TUV655529:TUX655529 UER655529:UET655529 UON655529:UOP655529 UYJ655529:UYL655529 VIF655529:VIH655529 VSB655529:VSD655529 WBX655529:WBZ655529 WLT655529:WLV655529 WVP655529:WVR655529 TBF590055:TBF590059 JD721065:JF721065 SZ721065:TB721065 ACV721065:ACX721065 AMR721065:AMT721065 AWN721065:AWP721065 BGJ721065:BGL721065 BQF721065:BQH721065 CAB721065:CAD721065 CJX721065:CJZ721065 CTT721065:CTV721065 DDP721065:DDR721065 DNL721065:DNN721065 DXH721065:DXJ721065 EHD721065:EHF721065 EQZ721065:ERB721065 FAV721065:FAX721065 FKR721065:FKT721065 FUN721065:FUP721065 GEJ721065:GEL721065 GOF721065:GOH721065 GYB721065:GYD721065 HHX721065:HHZ721065 HRT721065:HRV721065 IBP721065:IBR721065 ILL721065:ILN721065 IVH721065:IVJ721065 JFD721065:JFF721065 JOZ721065:JPB721065 JYV721065:JYX721065 KIR721065:KIT721065 KSN721065:KSP721065 LCJ721065:LCL721065 LMF721065:LMH721065 LWB721065:LWD721065 MFX721065:MFZ721065 MPT721065:MPV721065 MZP721065:MZR721065 NJL721065:NJN721065 NTH721065:NTJ721065 ODD721065:ODF721065 OMZ721065:ONB721065 OWV721065:OWX721065 PGR721065:PGT721065 PQN721065:PQP721065 QAJ721065:QAL721065 QKF721065:QKH721065 QUB721065:QUD721065 RDX721065:RDZ721065 RNT721065:RNV721065 RXP721065:RXR721065 SHL721065:SHN721065 SRH721065:SRJ721065 TBD721065:TBF721065 TKZ721065:TLB721065 TUV721065:TUX721065 UER721065:UET721065 UON721065:UOP721065 UYJ721065:UYL721065 VIF721065:VIH721065 VSB721065:VSD721065 WBX721065:WBZ721065 WLT721065:WLV721065 WVP721065:WVR721065 TLB590055:TLB590059 JD786601:JF786601 SZ786601:TB786601 ACV786601:ACX786601 AMR786601:AMT786601 AWN786601:AWP786601 BGJ786601:BGL786601 BQF786601:BQH786601 CAB786601:CAD786601 CJX786601:CJZ786601 CTT786601:CTV786601 DDP786601:DDR786601 DNL786601:DNN786601 DXH786601:DXJ786601 EHD786601:EHF786601 EQZ786601:ERB786601 FAV786601:FAX786601 FKR786601:FKT786601 FUN786601:FUP786601 GEJ786601:GEL786601 GOF786601:GOH786601 GYB786601:GYD786601 HHX786601:HHZ786601 HRT786601:HRV786601 IBP786601:IBR786601 ILL786601:ILN786601 IVH786601:IVJ786601 JFD786601:JFF786601 JOZ786601:JPB786601 JYV786601:JYX786601 KIR786601:KIT786601 KSN786601:KSP786601 LCJ786601:LCL786601 LMF786601:LMH786601 LWB786601:LWD786601 MFX786601:MFZ786601 MPT786601:MPV786601 MZP786601:MZR786601 NJL786601:NJN786601 NTH786601:NTJ786601 ODD786601:ODF786601 OMZ786601:ONB786601 OWV786601:OWX786601 PGR786601:PGT786601 PQN786601:PQP786601 QAJ786601:QAL786601 QKF786601:QKH786601 QUB786601:QUD786601 RDX786601:RDZ786601 RNT786601:RNV786601 RXP786601:RXR786601 SHL786601:SHN786601 SRH786601:SRJ786601 TBD786601:TBF786601 TKZ786601:TLB786601 TUV786601:TUX786601 UER786601:UET786601 UON786601:UOP786601 UYJ786601:UYL786601 VIF786601:VIH786601 VSB786601:VSD786601 WBX786601:WBZ786601 WLT786601:WLV786601 WVP786601:WVR786601 TUX590055:TUX590059 JD852137:JF852137 SZ852137:TB852137 ACV852137:ACX852137 AMR852137:AMT852137 AWN852137:AWP852137 BGJ852137:BGL852137 BQF852137:BQH852137 CAB852137:CAD852137 CJX852137:CJZ852137 CTT852137:CTV852137 DDP852137:DDR852137 DNL852137:DNN852137 DXH852137:DXJ852137 EHD852137:EHF852137 EQZ852137:ERB852137 FAV852137:FAX852137 FKR852137:FKT852137 FUN852137:FUP852137 GEJ852137:GEL852137 GOF852137:GOH852137 GYB852137:GYD852137 HHX852137:HHZ852137 HRT852137:HRV852137 IBP852137:IBR852137 ILL852137:ILN852137 IVH852137:IVJ852137 JFD852137:JFF852137 JOZ852137:JPB852137 JYV852137:JYX852137 KIR852137:KIT852137 KSN852137:KSP852137 LCJ852137:LCL852137 LMF852137:LMH852137 LWB852137:LWD852137 MFX852137:MFZ852137 MPT852137:MPV852137 MZP852137:MZR852137 NJL852137:NJN852137 NTH852137:NTJ852137 ODD852137:ODF852137 OMZ852137:ONB852137 OWV852137:OWX852137 PGR852137:PGT852137 PQN852137:PQP852137 QAJ852137:QAL852137 QKF852137:QKH852137 QUB852137:QUD852137 RDX852137:RDZ852137 RNT852137:RNV852137 RXP852137:RXR852137 SHL852137:SHN852137 SRH852137:SRJ852137 TBD852137:TBF852137 TKZ852137:TLB852137 TUV852137:TUX852137 UER852137:UET852137 UON852137:UOP852137 UYJ852137:UYL852137 VIF852137:VIH852137 VSB852137:VSD852137 WBX852137:WBZ852137 WLT852137:WLV852137 WVP852137:WVR852137 UET590055:UET590059 JD917673:JF917673 SZ917673:TB917673 ACV917673:ACX917673 AMR917673:AMT917673 AWN917673:AWP917673 BGJ917673:BGL917673 BQF917673:BQH917673 CAB917673:CAD917673 CJX917673:CJZ917673 CTT917673:CTV917673 DDP917673:DDR917673 DNL917673:DNN917673 DXH917673:DXJ917673 EHD917673:EHF917673 EQZ917673:ERB917673 FAV917673:FAX917673 FKR917673:FKT917673 FUN917673:FUP917673 GEJ917673:GEL917673 GOF917673:GOH917673 GYB917673:GYD917673 HHX917673:HHZ917673 HRT917673:HRV917673 IBP917673:IBR917673 ILL917673:ILN917673 IVH917673:IVJ917673 JFD917673:JFF917673 JOZ917673:JPB917673 JYV917673:JYX917673 KIR917673:KIT917673 KSN917673:KSP917673 LCJ917673:LCL917673 LMF917673:LMH917673 LWB917673:LWD917673 MFX917673:MFZ917673 MPT917673:MPV917673 MZP917673:MZR917673 NJL917673:NJN917673 NTH917673:NTJ917673 ODD917673:ODF917673 OMZ917673:ONB917673 OWV917673:OWX917673 PGR917673:PGT917673 PQN917673:PQP917673 QAJ917673:QAL917673 QKF917673:QKH917673 QUB917673:QUD917673 RDX917673:RDZ917673 RNT917673:RNV917673 RXP917673:RXR917673 SHL917673:SHN917673 SRH917673:SRJ917673 TBD917673:TBF917673 TKZ917673:TLB917673 TUV917673:TUX917673 UER917673:UET917673 UON917673:UOP917673 UYJ917673:UYL917673 VIF917673:VIH917673 VSB917673:VSD917673 WBX917673:WBZ917673 WLT917673:WLV917673 WVP917673:WVR917673 UOP590055:UOP590059 JD983209:JF983209 SZ983209:TB983209 ACV983209:ACX983209 AMR983209:AMT983209 AWN983209:AWP983209 BGJ983209:BGL983209 BQF983209:BQH983209 CAB983209:CAD983209 CJX983209:CJZ983209 CTT983209:CTV983209 DDP983209:DDR983209 DNL983209:DNN983209 DXH983209:DXJ983209 EHD983209:EHF983209 EQZ983209:ERB983209 FAV983209:FAX983209 FKR983209:FKT983209 FUN983209:FUP983209 GEJ983209:GEL983209 GOF983209:GOH983209 GYB983209:GYD983209 HHX983209:HHZ983209 HRT983209:HRV983209 IBP983209:IBR983209 ILL983209:ILN983209 IVH983209:IVJ983209 JFD983209:JFF983209 JOZ983209:JPB983209 JYV983209:JYX983209 KIR983209:KIT983209 KSN983209:KSP983209 LCJ983209:LCL983209 LMF983209:LMH983209 LWB983209:LWD983209 MFX983209:MFZ983209 MPT983209:MPV983209 MZP983209:MZR983209 NJL983209:NJN983209 NTH983209:NTJ983209 ODD983209:ODF983209 OMZ983209:ONB983209 OWV983209:OWX983209 PGR983209:PGT983209 PQN983209:PQP983209 QAJ983209:QAL983209 QKF983209:QKH983209 QUB983209:QUD983209 RDX983209:RDZ983209 RNT983209:RNV983209 RXP983209:RXR983209 SHL983209:SHN983209 SRH983209:SRJ983209 TBD983209:TBF983209 TKZ983209:TLB983209 TUV983209:TUX983209 UER983209:UET983209 UON983209:UOP983209 UYJ983209:UYL983209 VIF983209:VIH983209 VSB983209:VSD983209 WBX983209:WBZ983209 WLT983209:WLV983209 WVP983209:WVR983209 JD174:JF175 SZ174:TB175 ACV174:ACX175 AMR174:AMT175 AWN174:AWP175 BGJ174:BGL175 BQF174:BQH175 CAB174:CAD175 CJX174:CJZ175 CTT174:CTV175 DDP174:DDR175 DNL174:DNN175 DXH174:DXJ175 EHD174:EHF175 EQZ174:ERB175 FAV174:FAX175 FKR174:FKT175 FUN174:FUP175 GEJ174:GEL175 GOF174:GOH175 GYB174:GYD175 HHX174:HHZ175 HRT174:HRV175 IBP174:IBR175 ILL174:ILN175 IVH174:IVJ175 JFD174:JFF175 JOZ174:JPB175 JYV174:JYX175 KIR174:KIT175 KSN174:KSP175 LCJ174:LCL175 LMF174:LMH175 LWB174:LWD175 MFX174:MFZ175 MPT174:MPV175 MZP174:MZR175 NJL174:NJN175 NTH174:NTJ175 ODD174:ODF175 OMZ174:ONB175 OWV174:OWX175 PGR174:PGT175 PQN174:PQP175 QAJ174:QAL175 QKF174:QKH175 QUB174:QUD175 RDX174:RDZ175 RNT174:RNV175 RXP174:RXR175 SHL174:SHN175 SRH174:SRJ175 TBD174:TBF175 TKZ174:TLB175 TUV174:TUX175 UER174:UET175 UON174:UOP175 UYJ174:UYL175 VIF174:VIH175 VSB174:VSD175 WBX174:WBZ175 WLT174:WLV175 WVP174:WVR175 UYL590055:UYL590059 JD65710:JF65711 SZ65710:TB65711 ACV65710:ACX65711 AMR65710:AMT65711 AWN65710:AWP65711 BGJ65710:BGL65711 BQF65710:BQH65711 CAB65710:CAD65711 CJX65710:CJZ65711 CTT65710:CTV65711 DDP65710:DDR65711 DNL65710:DNN65711 DXH65710:DXJ65711 EHD65710:EHF65711 EQZ65710:ERB65711 FAV65710:FAX65711 FKR65710:FKT65711 FUN65710:FUP65711 GEJ65710:GEL65711 GOF65710:GOH65711 GYB65710:GYD65711 HHX65710:HHZ65711 HRT65710:HRV65711 IBP65710:IBR65711 ILL65710:ILN65711 IVH65710:IVJ65711 JFD65710:JFF65711 JOZ65710:JPB65711 JYV65710:JYX65711 KIR65710:KIT65711 KSN65710:KSP65711 LCJ65710:LCL65711 LMF65710:LMH65711 LWB65710:LWD65711 MFX65710:MFZ65711 MPT65710:MPV65711 MZP65710:MZR65711 NJL65710:NJN65711 NTH65710:NTJ65711 ODD65710:ODF65711 OMZ65710:ONB65711 OWV65710:OWX65711 PGR65710:PGT65711 PQN65710:PQP65711 QAJ65710:QAL65711 QKF65710:QKH65711 QUB65710:QUD65711 RDX65710:RDZ65711 RNT65710:RNV65711 RXP65710:RXR65711 SHL65710:SHN65711 SRH65710:SRJ65711 TBD65710:TBF65711 TKZ65710:TLB65711 TUV65710:TUX65711 UER65710:UET65711 UON65710:UOP65711 UYJ65710:UYL65711 VIF65710:VIH65711 VSB65710:VSD65711 WBX65710:WBZ65711 WLT65710:WLV65711 WVP65710:WVR65711 VIH590055:VIH590059 JD131246:JF131247 SZ131246:TB131247 ACV131246:ACX131247 AMR131246:AMT131247 AWN131246:AWP131247 BGJ131246:BGL131247 BQF131246:BQH131247 CAB131246:CAD131247 CJX131246:CJZ131247 CTT131246:CTV131247 DDP131246:DDR131247 DNL131246:DNN131247 DXH131246:DXJ131247 EHD131246:EHF131247 EQZ131246:ERB131247 FAV131246:FAX131247 FKR131246:FKT131247 FUN131246:FUP131247 GEJ131246:GEL131247 GOF131246:GOH131247 GYB131246:GYD131247 HHX131246:HHZ131247 HRT131246:HRV131247 IBP131246:IBR131247 ILL131246:ILN131247 IVH131246:IVJ131247 JFD131246:JFF131247 JOZ131246:JPB131247 JYV131246:JYX131247 KIR131246:KIT131247 KSN131246:KSP131247 LCJ131246:LCL131247 LMF131246:LMH131247 LWB131246:LWD131247 MFX131246:MFZ131247 MPT131246:MPV131247 MZP131246:MZR131247 NJL131246:NJN131247 NTH131246:NTJ131247 ODD131246:ODF131247 OMZ131246:ONB131247 OWV131246:OWX131247 PGR131246:PGT131247 PQN131246:PQP131247 QAJ131246:QAL131247 QKF131246:QKH131247 QUB131246:QUD131247 RDX131246:RDZ131247 RNT131246:RNV131247 RXP131246:RXR131247 SHL131246:SHN131247 SRH131246:SRJ131247 TBD131246:TBF131247 TKZ131246:TLB131247 TUV131246:TUX131247 UER131246:UET131247 UON131246:UOP131247 UYJ131246:UYL131247 VIF131246:VIH131247 VSB131246:VSD131247 WBX131246:WBZ131247 WLT131246:WLV131247 WVP131246:WVR131247 VSD590055:VSD590059 JD196782:JF196783 SZ196782:TB196783 ACV196782:ACX196783 AMR196782:AMT196783 AWN196782:AWP196783 BGJ196782:BGL196783 BQF196782:BQH196783 CAB196782:CAD196783 CJX196782:CJZ196783 CTT196782:CTV196783 DDP196782:DDR196783 DNL196782:DNN196783 DXH196782:DXJ196783 EHD196782:EHF196783 EQZ196782:ERB196783 FAV196782:FAX196783 FKR196782:FKT196783 FUN196782:FUP196783 GEJ196782:GEL196783 GOF196782:GOH196783 GYB196782:GYD196783 HHX196782:HHZ196783 HRT196782:HRV196783 IBP196782:IBR196783 ILL196782:ILN196783 IVH196782:IVJ196783 JFD196782:JFF196783 JOZ196782:JPB196783 JYV196782:JYX196783 KIR196782:KIT196783 KSN196782:KSP196783 LCJ196782:LCL196783 LMF196782:LMH196783 LWB196782:LWD196783 MFX196782:MFZ196783 MPT196782:MPV196783 MZP196782:MZR196783 NJL196782:NJN196783 NTH196782:NTJ196783 ODD196782:ODF196783 OMZ196782:ONB196783 OWV196782:OWX196783 PGR196782:PGT196783 PQN196782:PQP196783 QAJ196782:QAL196783 QKF196782:QKH196783 QUB196782:QUD196783 RDX196782:RDZ196783 RNT196782:RNV196783 RXP196782:RXR196783 SHL196782:SHN196783 SRH196782:SRJ196783 TBD196782:TBF196783 TKZ196782:TLB196783 TUV196782:TUX196783 UER196782:UET196783 UON196782:UOP196783 UYJ196782:UYL196783 VIF196782:VIH196783 VSB196782:VSD196783 WBX196782:WBZ196783 WLT196782:WLV196783 WVP196782:WVR196783 WBZ590055:WBZ590059 JD262318:JF262319 SZ262318:TB262319 ACV262318:ACX262319 AMR262318:AMT262319 AWN262318:AWP262319 BGJ262318:BGL262319 BQF262318:BQH262319 CAB262318:CAD262319 CJX262318:CJZ262319 CTT262318:CTV262319 DDP262318:DDR262319 DNL262318:DNN262319 DXH262318:DXJ262319 EHD262318:EHF262319 EQZ262318:ERB262319 FAV262318:FAX262319 FKR262318:FKT262319 FUN262318:FUP262319 GEJ262318:GEL262319 GOF262318:GOH262319 GYB262318:GYD262319 HHX262318:HHZ262319 HRT262318:HRV262319 IBP262318:IBR262319 ILL262318:ILN262319 IVH262318:IVJ262319 JFD262318:JFF262319 JOZ262318:JPB262319 JYV262318:JYX262319 KIR262318:KIT262319 KSN262318:KSP262319 LCJ262318:LCL262319 LMF262318:LMH262319 LWB262318:LWD262319 MFX262318:MFZ262319 MPT262318:MPV262319 MZP262318:MZR262319 NJL262318:NJN262319 NTH262318:NTJ262319 ODD262318:ODF262319 OMZ262318:ONB262319 OWV262318:OWX262319 PGR262318:PGT262319 PQN262318:PQP262319 QAJ262318:QAL262319 QKF262318:QKH262319 QUB262318:QUD262319 RDX262318:RDZ262319 RNT262318:RNV262319 RXP262318:RXR262319 SHL262318:SHN262319 SRH262318:SRJ262319 TBD262318:TBF262319 TKZ262318:TLB262319 TUV262318:TUX262319 UER262318:UET262319 UON262318:UOP262319 UYJ262318:UYL262319 VIF262318:VIH262319 VSB262318:VSD262319 WBX262318:WBZ262319 WLT262318:WLV262319 WVP262318:WVR262319 WLV590055:WLV590059 JD327854:JF327855 SZ327854:TB327855 ACV327854:ACX327855 AMR327854:AMT327855 AWN327854:AWP327855 BGJ327854:BGL327855 BQF327854:BQH327855 CAB327854:CAD327855 CJX327854:CJZ327855 CTT327854:CTV327855 DDP327854:DDR327855 DNL327854:DNN327855 DXH327854:DXJ327855 EHD327854:EHF327855 EQZ327854:ERB327855 FAV327854:FAX327855 FKR327854:FKT327855 FUN327854:FUP327855 GEJ327854:GEL327855 GOF327854:GOH327855 GYB327854:GYD327855 HHX327854:HHZ327855 HRT327854:HRV327855 IBP327854:IBR327855 ILL327854:ILN327855 IVH327854:IVJ327855 JFD327854:JFF327855 JOZ327854:JPB327855 JYV327854:JYX327855 KIR327854:KIT327855 KSN327854:KSP327855 LCJ327854:LCL327855 LMF327854:LMH327855 LWB327854:LWD327855 MFX327854:MFZ327855 MPT327854:MPV327855 MZP327854:MZR327855 NJL327854:NJN327855 NTH327854:NTJ327855 ODD327854:ODF327855 OMZ327854:ONB327855 OWV327854:OWX327855 PGR327854:PGT327855 PQN327854:PQP327855 QAJ327854:QAL327855 QKF327854:QKH327855 QUB327854:QUD327855 RDX327854:RDZ327855 RNT327854:RNV327855 RXP327854:RXR327855 SHL327854:SHN327855 SRH327854:SRJ327855 TBD327854:TBF327855 TKZ327854:TLB327855 TUV327854:TUX327855 UER327854:UET327855 UON327854:UOP327855 UYJ327854:UYL327855 VIF327854:VIH327855 VSB327854:VSD327855 WBX327854:WBZ327855 WLT327854:WLV327855 WVP327854:WVR327855 WVR590055:WVR590059 JD393390:JF393391 SZ393390:TB393391 ACV393390:ACX393391 AMR393390:AMT393391 AWN393390:AWP393391 BGJ393390:BGL393391 BQF393390:BQH393391 CAB393390:CAD393391 CJX393390:CJZ393391 CTT393390:CTV393391 DDP393390:DDR393391 DNL393390:DNN393391 DXH393390:DXJ393391 EHD393390:EHF393391 EQZ393390:ERB393391 FAV393390:FAX393391 FKR393390:FKT393391 FUN393390:FUP393391 GEJ393390:GEL393391 GOF393390:GOH393391 GYB393390:GYD393391 HHX393390:HHZ393391 HRT393390:HRV393391 IBP393390:IBR393391 ILL393390:ILN393391 IVH393390:IVJ393391 JFD393390:JFF393391 JOZ393390:JPB393391 JYV393390:JYX393391 KIR393390:KIT393391 KSN393390:KSP393391 LCJ393390:LCL393391 LMF393390:LMH393391 LWB393390:LWD393391 MFX393390:MFZ393391 MPT393390:MPV393391 MZP393390:MZR393391 NJL393390:NJN393391 NTH393390:NTJ393391 ODD393390:ODF393391 OMZ393390:ONB393391 OWV393390:OWX393391 PGR393390:PGT393391 PQN393390:PQP393391 QAJ393390:QAL393391 QKF393390:QKH393391 QUB393390:QUD393391 RDX393390:RDZ393391 RNT393390:RNV393391 RXP393390:RXR393391 SHL393390:SHN393391 SRH393390:SRJ393391 TBD393390:TBF393391 TKZ393390:TLB393391 TUV393390:TUX393391 UER393390:UET393391 UON393390:UOP393391 UYJ393390:UYL393391 VIF393390:VIH393391 VSB393390:VSD393391 WBX393390:WBZ393391 WLT393390:WLV393391 WVP393390:WVR393391 UYL983271:UYL983275 JD458926:JF458927 SZ458926:TB458927 ACV458926:ACX458927 AMR458926:AMT458927 AWN458926:AWP458927 BGJ458926:BGL458927 BQF458926:BQH458927 CAB458926:CAD458927 CJX458926:CJZ458927 CTT458926:CTV458927 DDP458926:DDR458927 DNL458926:DNN458927 DXH458926:DXJ458927 EHD458926:EHF458927 EQZ458926:ERB458927 FAV458926:FAX458927 FKR458926:FKT458927 FUN458926:FUP458927 GEJ458926:GEL458927 GOF458926:GOH458927 GYB458926:GYD458927 HHX458926:HHZ458927 HRT458926:HRV458927 IBP458926:IBR458927 ILL458926:ILN458927 IVH458926:IVJ458927 JFD458926:JFF458927 JOZ458926:JPB458927 JYV458926:JYX458927 KIR458926:KIT458927 KSN458926:KSP458927 LCJ458926:LCL458927 LMF458926:LMH458927 LWB458926:LWD458927 MFX458926:MFZ458927 MPT458926:MPV458927 MZP458926:MZR458927 NJL458926:NJN458927 NTH458926:NTJ458927 ODD458926:ODF458927 OMZ458926:ONB458927 OWV458926:OWX458927 PGR458926:PGT458927 PQN458926:PQP458927 QAJ458926:QAL458927 QKF458926:QKH458927 QUB458926:QUD458927 RDX458926:RDZ458927 RNT458926:RNV458927 RXP458926:RXR458927 SHL458926:SHN458927 SRH458926:SRJ458927 TBD458926:TBF458927 TKZ458926:TLB458927 TUV458926:TUX458927 UER458926:UET458927 UON458926:UOP458927 UYJ458926:UYL458927 VIF458926:VIH458927 VSB458926:VSD458927 WBX458926:WBZ458927 WLT458926:WLV458927 WVP458926:WVR458927 JF655591:JF655595 JD524462:JF524463 SZ524462:TB524463 ACV524462:ACX524463 AMR524462:AMT524463 AWN524462:AWP524463 BGJ524462:BGL524463 BQF524462:BQH524463 CAB524462:CAD524463 CJX524462:CJZ524463 CTT524462:CTV524463 DDP524462:DDR524463 DNL524462:DNN524463 DXH524462:DXJ524463 EHD524462:EHF524463 EQZ524462:ERB524463 FAV524462:FAX524463 FKR524462:FKT524463 FUN524462:FUP524463 GEJ524462:GEL524463 GOF524462:GOH524463 GYB524462:GYD524463 HHX524462:HHZ524463 HRT524462:HRV524463 IBP524462:IBR524463 ILL524462:ILN524463 IVH524462:IVJ524463 JFD524462:JFF524463 JOZ524462:JPB524463 JYV524462:JYX524463 KIR524462:KIT524463 KSN524462:KSP524463 LCJ524462:LCL524463 LMF524462:LMH524463 LWB524462:LWD524463 MFX524462:MFZ524463 MPT524462:MPV524463 MZP524462:MZR524463 NJL524462:NJN524463 NTH524462:NTJ524463 ODD524462:ODF524463 OMZ524462:ONB524463 OWV524462:OWX524463 PGR524462:PGT524463 PQN524462:PQP524463 QAJ524462:QAL524463 QKF524462:QKH524463 QUB524462:QUD524463 RDX524462:RDZ524463 RNT524462:RNV524463 RXP524462:RXR524463 SHL524462:SHN524463 SRH524462:SRJ524463 TBD524462:TBF524463 TKZ524462:TLB524463 TUV524462:TUX524463 UER524462:UET524463 UON524462:UOP524463 UYJ524462:UYL524463 VIF524462:VIH524463 VSB524462:VSD524463 WBX524462:WBZ524463 WLT524462:WLV524463 WVP524462:WVR524463 TB655591:TB655595 JD589998:JF589999 SZ589998:TB589999 ACV589998:ACX589999 AMR589998:AMT589999 AWN589998:AWP589999 BGJ589998:BGL589999 BQF589998:BQH589999 CAB589998:CAD589999 CJX589998:CJZ589999 CTT589998:CTV589999 DDP589998:DDR589999 DNL589998:DNN589999 DXH589998:DXJ589999 EHD589998:EHF589999 EQZ589998:ERB589999 FAV589998:FAX589999 FKR589998:FKT589999 FUN589998:FUP589999 GEJ589998:GEL589999 GOF589998:GOH589999 GYB589998:GYD589999 HHX589998:HHZ589999 HRT589998:HRV589999 IBP589998:IBR589999 ILL589998:ILN589999 IVH589998:IVJ589999 JFD589998:JFF589999 JOZ589998:JPB589999 JYV589998:JYX589999 KIR589998:KIT589999 KSN589998:KSP589999 LCJ589998:LCL589999 LMF589998:LMH589999 LWB589998:LWD589999 MFX589998:MFZ589999 MPT589998:MPV589999 MZP589998:MZR589999 NJL589998:NJN589999 NTH589998:NTJ589999 ODD589998:ODF589999 OMZ589998:ONB589999 OWV589998:OWX589999 PGR589998:PGT589999 PQN589998:PQP589999 QAJ589998:QAL589999 QKF589998:QKH589999 QUB589998:QUD589999 RDX589998:RDZ589999 RNT589998:RNV589999 RXP589998:RXR589999 SHL589998:SHN589999 SRH589998:SRJ589999 TBD589998:TBF589999 TKZ589998:TLB589999 TUV589998:TUX589999 UER589998:UET589999 UON589998:UOP589999 UYJ589998:UYL589999 VIF589998:VIH589999 VSB589998:VSD589999 WBX589998:WBZ589999 WLT589998:WLV589999 WVP589998:WVR589999 ACX655591:ACX655595 JD655534:JF655535 SZ655534:TB655535 ACV655534:ACX655535 AMR655534:AMT655535 AWN655534:AWP655535 BGJ655534:BGL655535 BQF655534:BQH655535 CAB655534:CAD655535 CJX655534:CJZ655535 CTT655534:CTV655535 DDP655534:DDR655535 DNL655534:DNN655535 DXH655534:DXJ655535 EHD655534:EHF655535 EQZ655534:ERB655535 FAV655534:FAX655535 FKR655534:FKT655535 FUN655534:FUP655535 GEJ655534:GEL655535 GOF655534:GOH655535 GYB655534:GYD655535 HHX655534:HHZ655535 HRT655534:HRV655535 IBP655534:IBR655535 ILL655534:ILN655535 IVH655534:IVJ655535 JFD655534:JFF655535 JOZ655534:JPB655535 JYV655534:JYX655535 KIR655534:KIT655535 KSN655534:KSP655535 LCJ655534:LCL655535 LMF655534:LMH655535 LWB655534:LWD655535 MFX655534:MFZ655535 MPT655534:MPV655535 MZP655534:MZR655535 NJL655534:NJN655535 NTH655534:NTJ655535 ODD655534:ODF655535 OMZ655534:ONB655535 OWV655534:OWX655535 PGR655534:PGT655535 PQN655534:PQP655535 QAJ655534:QAL655535 QKF655534:QKH655535 QUB655534:QUD655535 RDX655534:RDZ655535 RNT655534:RNV655535 RXP655534:RXR655535 SHL655534:SHN655535 SRH655534:SRJ655535 TBD655534:TBF655535 TKZ655534:TLB655535 TUV655534:TUX655535 UER655534:UET655535 UON655534:UOP655535 UYJ655534:UYL655535 VIF655534:VIH655535 VSB655534:VSD655535 WBX655534:WBZ655535 WLT655534:WLV655535 WVP655534:WVR655535 AMT655591:AMT655595 JD721070:JF721071 SZ721070:TB721071 ACV721070:ACX721071 AMR721070:AMT721071 AWN721070:AWP721071 BGJ721070:BGL721071 BQF721070:BQH721071 CAB721070:CAD721071 CJX721070:CJZ721071 CTT721070:CTV721071 DDP721070:DDR721071 DNL721070:DNN721071 DXH721070:DXJ721071 EHD721070:EHF721071 EQZ721070:ERB721071 FAV721070:FAX721071 FKR721070:FKT721071 FUN721070:FUP721071 GEJ721070:GEL721071 GOF721070:GOH721071 GYB721070:GYD721071 HHX721070:HHZ721071 HRT721070:HRV721071 IBP721070:IBR721071 ILL721070:ILN721071 IVH721070:IVJ721071 JFD721070:JFF721071 JOZ721070:JPB721071 JYV721070:JYX721071 KIR721070:KIT721071 KSN721070:KSP721071 LCJ721070:LCL721071 LMF721070:LMH721071 LWB721070:LWD721071 MFX721070:MFZ721071 MPT721070:MPV721071 MZP721070:MZR721071 NJL721070:NJN721071 NTH721070:NTJ721071 ODD721070:ODF721071 OMZ721070:ONB721071 OWV721070:OWX721071 PGR721070:PGT721071 PQN721070:PQP721071 QAJ721070:QAL721071 QKF721070:QKH721071 QUB721070:QUD721071 RDX721070:RDZ721071 RNT721070:RNV721071 RXP721070:RXR721071 SHL721070:SHN721071 SRH721070:SRJ721071 TBD721070:TBF721071 TKZ721070:TLB721071 TUV721070:TUX721071 UER721070:UET721071 UON721070:UOP721071 UYJ721070:UYL721071 VIF721070:VIH721071 VSB721070:VSD721071 WBX721070:WBZ721071 WLT721070:WLV721071 WVP721070:WVR721071 AWP655591:AWP655595 JD786606:JF786607 SZ786606:TB786607 ACV786606:ACX786607 AMR786606:AMT786607 AWN786606:AWP786607 BGJ786606:BGL786607 BQF786606:BQH786607 CAB786606:CAD786607 CJX786606:CJZ786607 CTT786606:CTV786607 DDP786606:DDR786607 DNL786606:DNN786607 DXH786606:DXJ786607 EHD786606:EHF786607 EQZ786606:ERB786607 FAV786606:FAX786607 FKR786606:FKT786607 FUN786606:FUP786607 GEJ786606:GEL786607 GOF786606:GOH786607 GYB786606:GYD786607 HHX786606:HHZ786607 HRT786606:HRV786607 IBP786606:IBR786607 ILL786606:ILN786607 IVH786606:IVJ786607 JFD786606:JFF786607 JOZ786606:JPB786607 JYV786606:JYX786607 KIR786606:KIT786607 KSN786606:KSP786607 LCJ786606:LCL786607 LMF786606:LMH786607 LWB786606:LWD786607 MFX786606:MFZ786607 MPT786606:MPV786607 MZP786606:MZR786607 NJL786606:NJN786607 NTH786606:NTJ786607 ODD786606:ODF786607 OMZ786606:ONB786607 OWV786606:OWX786607 PGR786606:PGT786607 PQN786606:PQP786607 QAJ786606:QAL786607 QKF786606:QKH786607 QUB786606:QUD786607 RDX786606:RDZ786607 RNT786606:RNV786607 RXP786606:RXR786607 SHL786606:SHN786607 SRH786606:SRJ786607 TBD786606:TBF786607 TKZ786606:TLB786607 TUV786606:TUX786607 UER786606:UET786607 UON786606:UOP786607 UYJ786606:UYL786607 VIF786606:VIH786607 VSB786606:VSD786607 WBX786606:WBZ786607 WLT786606:WLV786607 WVP786606:WVR786607 BGL655591:BGL655595 JD852142:JF852143 SZ852142:TB852143 ACV852142:ACX852143 AMR852142:AMT852143 AWN852142:AWP852143 BGJ852142:BGL852143 BQF852142:BQH852143 CAB852142:CAD852143 CJX852142:CJZ852143 CTT852142:CTV852143 DDP852142:DDR852143 DNL852142:DNN852143 DXH852142:DXJ852143 EHD852142:EHF852143 EQZ852142:ERB852143 FAV852142:FAX852143 FKR852142:FKT852143 FUN852142:FUP852143 GEJ852142:GEL852143 GOF852142:GOH852143 GYB852142:GYD852143 HHX852142:HHZ852143 HRT852142:HRV852143 IBP852142:IBR852143 ILL852142:ILN852143 IVH852142:IVJ852143 JFD852142:JFF852143 JOZ852142:JPB852143 JYV852142:JYX852143 KIR852142:KIT852143 KSN852142:KSP852143 LCJ852142:LCL852143 LMF852142:LMH852143 LWB852142:LWD852143 MFX852142:MFZ852143 MPT852142:MPV852143 MZP852142:MZR852143 NJL852142:NJN852143 NTH852142:NTJ852143 ODD852142:ODF852143 OMZ852142:ONB852143 OWV852142:OWX852143 PGR852142:PGT852143 PQN852142:PQP852143 QAJ852142:QAL852143 QKF852142:QKH852143 QUB852142:QUD852143 RDX852142:RDZ852143 RNT852142:RNV852143 RXP852142:RXR852143 SHL852142:SHN852143 SRH852142:SRJ852143 TBD852142:TBF852143 TKZ852142:TLB852143 TUV852142:TUX852143 UER852142:UET852143 UON852142:UOP852143 UYJ852142:UYL852143 VIF852142:VIH852143 VSB852142:VSD852143 WBX852142:WBZ852143 WLT852142:WLV852143 WVP852142:WVR852143 BQH655591:BQH655595 JD917678:JF917679 SZ917678:TB917679 ACV917678:ACX917679 AMR917678:AMT917679 AWN917678:AWP917679 BGJ917678:BGL917679 BQF917678:BQH917679 CAB917678:CAD917679 CJX917678:CJZ917679 CTT917678:CTV917679 DDP917678:DDR917679 DNL917678:DNN917679 DXH917678:DXJ917679 EHD917678:EHF917679 EQZ917678:ERB917679 FAV917678:FAX917679 FKR917678:FKT917679 FUN917678:FUP917679 GEJ917678:GEL917679 GOF917678:GOH917679 GYB917678:GYD917679 HHX917678:HHZ917679 HRT917678:HRV917679 IBP917678:IBR917679 ILL917678:ILN917679 IVH917678:IVJ917679 JFD917678:JFF917679 JOZ917678:JPB917679 JYV917678:JYX917679 KIR917678:KIT917679 KSN917678:KSP917679 LCJ917678:LCL917679 LMF917678:LMH917679 LWB917678:LWD917679 MFX917678:MFZ917679 MPT917678:MPV917679 MZP917678:MZR917679 NJL917678:NJN917679 NTH917678:NTJ917679 ODD917678:ODF917679 OMZ917678:ONB917679 OWV917678:OWX917679 PGR917678:PGT917679 PQN917678:PQP917679 QAJ917678:QAL917679 QKF917678:QKH917679 QUB917678:QUD917679 RDX917678:RDZ917679 RNT917678:RNV917679 RXP917678:RXR917679 SHL917678:SHN917679 SRH917678:SRJ917679 TBD917678:TBF917679 TKZ917678:TLB917679 TUV917678:TUX917679 UER917678:UET917679 UON917678:UOP917679 UYJ917678:UYL917679 VIF917678:VIH917679 VSB917678:VSD917679 WBX917678:WBZ917679 WLT917678:WLV917679 WVP917678:WVR917679 CAD655591:CAD655595 JD983214:JF983215 SZ983214:TB983215 ACV983214:ACX983215 AMR983214:AMT983215 AWN983214:AWP983215 BGJ983214:BGL983215 BQF983214:BQH983215 CAB983214:CAD983215 CJX983214:CJZ983215 CTT983214:CTV983215 DDP983214:DDR983215 DNL983214:DNN983215 DXH983214:DXJ983215 EHD983214:EHF983215 EQZ983214:ERB983215 FAV983214:FAX983215 FKR983214:FKT983215 FUN983214:FUP983215 GEJ983214:GEL983215 GOF983214:GOH983215 GYB983214:GYD983215 HHX983214:HHZ983215 HRT983214:HRV983215 IBP983214:IBR983215 ILL983214:ILN983215 IVH983214:IVJ983215 JFD983214:JFF983215 JOZ983214:JPB983215 JYV983214:JYX983215 KIR983214:KIT983215 KSN983214:KSP983215 LCJ983214:LCL983215 LMF983214:LMH983215 LWB983214:LWD983215 MFX983214:MFZ983215 MPT983214:MPV983215 MZP983214:MZR983215 NJL983214:NJN983215 NTH983214:NTJ983215 ODD983214:ODF983215 OMZ983214:ONB983215 OWV983214:OWX983215 PGR983214:PGT983215 PQN983214:PQP983215 QAJ983214:QAL983215 QKF983214:QKH983215 QUB983214:QUD983215 RDX983214:RDZ983215 RNT983214:RNV983215 RXP983214:RXR983215 SHL983214:SHN983215 SRH983214:SRJ983215 TBD983214:TBF983215 TKZ983214:TLB983215 TUV983214:TUX983215 UER983214:UET983215 UON983214:UOP983215 UYJ983214:UYL983215 VIF983214:VIH983215 VSB983214:VSD983215 WBX983214:WBZ983215 WLT983214:WLV983215 WVP983214:WVR983215 JD115:JF120 SZ115:TB120 ACV115:ACX120 AMR115:AMT120 AWN115:AWP120 BGJ115:BGL120 BQF115:BQH120 CAB115:CAD120 CJX115:CJZ120 CTT115:CTV120 DDP115:DDR120 DNL115:DNN120 DXH115:DXJ120 EHD115:EHF120 EQZ115:ERB120 FAV115:FAX120 FKR115:FKT120 FUN115:FUP120 GEJ115:GEL120 GOF115:GOH120 GYB115:GYD120 HHX115:HHZ120 HRT115:HRV120 IBP115:IBR120 ILL115:ILN120 IVH115:IVJ120 JFD115:JFF120 JOZ115:JPB120 JYV115:JYX120 KIR115:KIT120 KSN115:KSP120 LCJ115:LCL120 LMF115:LMH120 LWB115:LWD120 MFX115:MFZ120 MPT115:MPV120 MZP115:MZR120 NJL115:NJN120 NTH115:NTJ120 ODD115:ODF120 OMZ115:ONB120 OWV115:OWX120 PGR115:PGT120 PQN115:PQP120 QAJ115:QAL120 QKF115:QKH120 QUB115:QUD120 RDX115:RDZ120 RNT115:RNV120 RXP115:RXR120 SHL115:SHN120 SRH115:SRJ120 TBD115:TBF120 TKZ115:TLB120 TUV115:TUX120 UER115:UET120 UON115:UOP120 UYJ115:UYL120 VIF115:VIH120 VSB115:VSD120 WBX115:WBZ120 WLT115:WLV120 WVP115:WVR120 CJZ655591:CJZ655595 JD65651:JF65656 SZ65651:TB65656 ACV65651:ACX65656 AMR65651:AMT65656 AWN65651:AWP65656 BGJ65651:BGL65656 BQF65651:BQH65656 CAB65651:CAD65656 CJX65651:CJZ65656 CTT65651:CTV65656 DDP65651:DDR65656 DNL65651:DNN65656 DXH65651:DXJ65656 EHD65651:EHF65656 EQZ65651:ERB65656 FAV65651:FAX65656 FKR65651:FKT65656 FUN65651:FUP65656 GEJ65651:GEL65656 GOF65651:GOH65656 GYB65651:GYD65656 HHX65651:HHZ65656 HRT65651:HRV65656 IBP65651:IBR65656 ILL65651:ILN65656 IVH65651:IVJ65656 JFD65651:JFF65656 JOZ65651:JPB65656 JYV65651:JYX65656 KIR65651:KIT65656 KSN65651:KSP65656 LCJ65651:LCL65656 LMF65651:LMH65656 LWB65651:LWD65656 MFX65651:MFZ65656 MPT65651:MPV65656 MZP65651:MZR65656 NJL65651:NJN65656 NTH65651:NTJ65656 ODD65651:ODF65656 OMZ65651:ONB65656 OWV65651:OWX65656 PGR65651:PGT65656 PQN65651:PQP65656 QAJ65651:QAL65656 QKF65651:QKH65656 QUB65651:QUD65656 RDX65651:RDZ65656 RNT65651:RNV65656 RXP65651:RXR65656 SHL65651:SHN65656 SRH65651:SRJ65656 TBD65651:TBF65656 TKZ65651:TLB65656 TUV65651:TUX65656 UER65651:UET65656 UON65651:UOP65656 UYJ65651:UYL65656 VIF65651:VIH65656 VSB65651:VSD65656 WBX65651:WBZ65656 WLT65651:WLV65656 WVP65651:WVR65656 CTV655591:CTV655595 JD131187:JF131192 SZ131187:TB131192 ACV131187:ACX131192 AMR131187:AMT131192 AWN131187:AWP131192 BGJ131187:BGL131192 BQF131187:BQH131192 CAB131187:CAD131192 CJX131187:CJZ131192 CTT131187:CTV131192 DDP131187:DDR131192 DNL131187:DNN131192 DXH131187:DXJ131192 EHD131187:EHF131192 EQZ131187:ERB131192 FAV131187:FAX131192 FKR131187:FKT131192 FUN131187:FUP131192 GEJ131187:GEL131192 GOF131187:GOH131192 GYB131187:GYD131192 HHX131187:HHZ131192 HRT131187:HRV131192 IBP131187:IBR131192 ILL131187:ILN131192 IVH131187:IVJ131192 JFD131187:JFF131192 JOZ131187:JPB131192 JYV131187:JYX131192 KIR131187:KIT131192 KSN131187:KSP131192 LCJ131187:LCL131192 LMF131187:LMH131192 LWB131187:LWD131192 MFX131187:MFZ131192 MPT131187:MPV131192 MZP131187:MZR131192 NJL131187:NJN131192 NTH131187:NTJ131192 ODD131187:ODF131192 OMZ131187:ONB131192 OWV131187:OWX131192 PGR131187:PGT131192 PQN131187:PQP131192 QAJ131187:QAL131192 QKF131187:QKH131192 QUB131187:QUD131192 RDX131187:RDZ131192 RNT131187:RNV131192 RXP131187:RXR131192 SHL131187:SHN131192 SRH131187:SRJ131192 TBD131187:TBF131192 TKZ131187:TLB131192 TUV131187:TUX131192 UER131187:UET131192 UON131187:UOP131192 UYJ131187:UYL131192 VIF131187:VIH131192 VSB131187:VSD131192 WBX131187:WBZ131192 WLT131187:WLV131192 WVP131187:WVR131192 DDR655591:DDR655595 JD196723:JF196728 SZ196723:TB196728 ACV196723:ACX196728 AMR196723:AMT196728 AWN196723:AWP196728 BGJ196723:BGL196728 BQF196723:BQH196728 CAB196723:CAD196728 CJX196723:CJZ196728 CTT196723:CTV196728 DDP196723:DDR196728 DNL196723:DNN196728 DXH196723:DXJ196728 EHD196723:EHF196728 EQZ196723:ERB196728 FAV196723:FAX196728 FKR196723:FKT196728 FUN196723:FUP196728 GEJ196723:GEL196728 GOF196723:GOH196728 GYB196723:GYD196728 HHX196723:HHZ196728 HRT196723:HRV196728 IBP196723:IBR196728 ILL196723:ILN196728 IVH196723:IVJ196728 JFD196723:JFF196728 JOZ196723:JPB196728 JYV196723:JYX196728 KIR196723:KIT196728 KSN196723:KSP196728 LCJ196723:LCL196728 LMF196723:LMH196728 LWB196723:LWD196728 MFX196723:MFZ196728 MPT196723:MPV196728 MZP196723:MZR196728 NJL196723:NJN196728 NTH196723:NTJ196728 ODD196723:ODF196728 OMZ196723:ONB196728 OWV196723:OWX196728 PGR196723:PGT196728 PQN196723:PQP196728 QAJ196723:QAL196728 QKF196723:QKH196728 QUB196723:QUD196728 RDX196723:RDZ196728 RNT196723:RNV196728 RXP196723:RXR196728 SHL196723:SHN196728 SRH196723:SRJ196728 TBD196723:TBF196728 TKZ196723:TLB196728 TUV196723:TUX196728 UER196723:UET196728 UON196723:UOP196728 UYJ196723:UYL196728 VIF196723:VIH196728 VSB196723:VSD196728 WBX196723:WBZ196728 WLT196723:WLV196728 WVP196723:WVR196728 DNN655591:DNN655595 JD262259:JF262264 SZ262259:TB262264 ACV262259:ACX262264 AMR262259:AMT262264 AWN262259:AWP262264 BGJ262259:BGL262264 BQF262259:BQH262264 CAB262259:CAD262264 CJX262259:CJZ262264 CTT262259:CTV262264 DDP262259:DDR262264 DNL262259:DNN262264 DXH262259:DXJ262264 EHD262259:EHF262264 EQZ262259:ERB262264 FAV262259:FAX262264 FKR262259:FKT262264 FUN262259:FUP262264 GEJ262259:GEL262264 GOF262259:GOH262264 GYB262259:GYD262264 HHX262259:HHZ262264 HRT262259:HRV262264 IBP262259:IBR262264 ILL262259:ILN262264 IVH262259:IVJ262264 JFD262259:JFF262264 JOZ262259:JPB262264 JYV262259:JYX262264 KIR262259:KIT262264 KSN262259:KSP262264 LCJ262259:LCL262264 LMF262259:LMH262264 LWB262259:LWD262264 MFX262259:MFZ262264 MPT262259:MPV262264 MZP262259:MZR262264 NJL262259:NJN262264 NTH262259:NTJ262264 ODD262259:ODF262264 OMZ262259:ONB262264 OWV262259:OWX262264 PGR262259:PGT262264 PQN262259:PQP262264 QAJ262259:QAL262264 QKF262259:QKH262264 QUB262259:QUD262264 RDX262259:RDZ262264 RNT262259:RNV262264 RXP262259:RXR262264 SHL262259:SHN262264 SRH262259:SRJ262264 TBD262259:TBF262264 TKZ262259:TLB262264 TUV262259:TUX262264 UER262259:UET262264 UON262259:UOP262264 UYJ262259:UYL262264 VIF262259:VIH262264 VSB262259:VSD262264 WBX262259:WBZ262264 WLT262259:WLV262264 WVP262259:WVR262264 DXJ655591:DXJ655595 JD327795:JF327800 SZ327795:TB327800 ACV327795:ACX327800 AMR327795:AMT327800 AWN327795:AWP327800 BGJ327795:BGL327800 BQF327795:BQH327800 CAB327795:CAD327800 CJX327795:CJZ327800 CTT327795:CTV327800 DDP327795:DDR327800 DNL327795:DNN327800 DXH327795:DXJ327800 EHD327795:EHF327800 EQZ327795:ERB327800 FAV327795:FAX327800 FKR327795:FKT327800 FUN327795:FUP327800 GEJ327795:GEL327800 GOF327795:GOH327800 GYB327795:GYD327800 HHX327795:HHZ327800 HRT327795:HRV327800 IBP327795:IBR327800 ILL327795:ILN327800 IVH327795:IVJ327800 JFD327795:JFF327800 JOZ327795:JPB327800 JYV327795:JYX327800 KIR327795:KIT327800 KSN327795:KSP327800 LCJ327795:LCL327800 LMF327795:LMH327800 LWB327795:LWD327800 MFX327795:MFZ327800 MPT327795:MPV327800 MZP327795:MZR327800 NJL327795:NJN327800 NTH327795:NTJ327800 ODD327795:ODF327800 OMZ327795:ONB327800 OWV327795:OWX327800 PGR327795:PGT327800 PQN327795:PQP327800 QAJ327795:QAL327800 QKF327795:QKH327800 QUB327795:QUD327800 RDX327795:RDZ327800 RNT327795:RNV327800 RXP327795:RXR327800 SHL327795:SHN327800 SRH327795:SRJ327800 TBD327795:TBF327800 TKZ327795:TLB327800 TUV327795:TUX327800 UER327795:UET327800 UON327795:UOP327800 UYJ327795:UYL327800 VIF327795:VIH327800 VSB327795:VSD327800 WBX327795:WBZ327800 WLT327795:WLV327800 WVP327795:WVR327800 EHF655591:EHF655595 JD393331:JF393336 SZ393331:TB393336 ACV393331:ACX393336 AMR393331:AMT393336 AWN393331:AWP393336 BGJ393331:BGL393336 BQF393331:BQH393336 CAB393331:CAD393336 CJX393331:CJZ393336 CTT393331:CTV393336 DDP393331:DDR393336 DNL393331:DNN393336 DXH393331:DXJ393336 EHD393331:EHF393336 EQZ393331:ERB393336 FAV393331:FAX393336 FKR393331:FKT393336 FUN393331:FUP393336 GEJ393331:GEL393336 GOF393331:GOH393336 GYB393331:GYD393336 HHX393331:HHZ393336 HRT393331:HRV393336 IBP393331:IBR393336 ILL393331:ILN393336 IVH393331:IVJ393336 JFD393331:JFF393336 JOZ393331:JPB393336 JYV393331:JYX393336 KIR393331:KIT393336 KSN393331:KSP393336 LCJ393331:LCL393336 LMF393331:LMH393336 LWB393331:LWD393336 MFX393331:MFZ393336 MPT393331:MPV393336 MZP393331:MZR393336 NJL393331:NJN393336 NTH393331:NTJ393336 ODD393331:ODF393336 OMZ393331:ONB393336 OWV393331:OWX393336 PGR393331:PGT393336 PQN393331:PQP393336 QAJ393331:QAL393336 QKF393331:QKH393336 QUB393331:QUD393336 RDX393331:RDZ393336 RNT393331:RNV393336 RXP393331:RXR393336 SHL393331:SHN393336 SRH393331:SRJ393336 TBD393331:TBF393336 TKZ393331:TLB393336 TUV393331:TUX393336 UER393331:UET393336 UON393331:UOP393336 UYJ393331:UYL393336 VIF393331:VIH393336 VSB393331:VSD393336 WBX393331:WBZ393336 WLT393331:WLV393336 WVP393331:WVR393336 ERB655591:ERB655595 JD458867:JF458872 SZ458867:TB458872 ACV458867:ACX458872 AMR458867:AMT458872 AWN458867:AWP458872 BGJ458867:BGL458872 BQF458867:BQH458872 CAB458867:CAD458872 CJX458867:CJZ458872 CTT458867:CTV458872 DDP458867:DDR458872 DNL458867:DNN458872 DXH458867:DXJ458872 EHD458867:EHF458872 EQZ458867:ERB458872 FAV458867:FAX458872 FKR458867:FKT458872 FUN458867:FUP458872 GEJ458867:GEL458872 GOF458867:GOH458872 GYB458867:GYD458872 HHX458867:HHZ458872 HRT458867:HRV458872 IBP458867:IBR458872 ILL458867:ILN458872 IVH458867:IVJ458872 JFD458867:JFF458872 JOZ458867:JPB458872 JYV458867:JYX458872 KIR458867:KIT458872 KSN458867:KSP458872 LCJ458867:LCL458872 LMF458867:LMH458872 LWB458867:LWD458872 MFX458867:MFZ458872 MPT458867:MPV458872 MZP458867:MZR458872 NJL458867:NJN458872 NTH458867:NTJ458872 ODD458867:ODF458872 OMZ458867:ONB458872 OWV458867:OWX458872 PGR458867:PGT458872 PQN458867:PQP458872 QAJ458867:QAL458872 QKF458867:QKH458872 QUB458867:QUD458872 RDX458867:RDZ458872 RNT458867:RNV458872 RXP458867:RXR458872 SHL458867:SHN458872 SRH458867:SRJ458872 TBD458867:TBF458872 TKZ458867:TLB458872 TUV458867:TUX458872 UER458867:UET458872 UON458867:UOP458872 UYJ458867:UYL458872 VIF458867:VIH458872 VSB458867:VSD458872 WBX458867:WBZ458872 WLT458867:WLV458872 WVP458867:WVR458872 FAX655591:FAX655595 JD524403:JF524408 SZ524403:TB524408 ACV524403:ACX524408 AMR524403:AMT524408 AWN524403:AWP524408 BGJ524403:BGL524408 BQF524403:BQH524408 CAB524403:CAD524408 CJX524403:CJZ524408 CTT524403:CTV524408 DDP524403:DDR524408 DNL524403:DNN524408 DXH524403:DXJ524408 EHD524403:EHF524408 EQZ524403:ERB524408 FAV524403:FAX524408 FKR524403:FKT524408 FUN524403:FUP524408 GEJ524403:GEL524408 GOF524403:GOH524408 GYB524403:GYD524408 HHX524403:HHZ524408 HRT524403:HRV524408 IBP524403:IBR524408 ILL524403:ILN524408 IVH524403:IVJ524408 JFD524403:JFF524408 JOZ524403:JPB524408 JYV524403:JYX524408 KIR524403:KIT524408 KSN524403:KSP524408 LCJ524403:LCL524408 LMF524403:LMH524408 LWB524403:LWD524408 MFX524403:MFZ524408 MPT524403:MPV524408 MZP524403:MZR524408 NJL524403:NJN524408 NTH524403:NTJ524408 ODD524403:ODF524408 OMZ524403:ONB524408 OWV524403:OWX524408 PGR524403:PGT524408 PQN524403:PQP524408 QAJ524403:QAL524408 QKF524403:QKH524408 QUB524403:QUD524408 RDX524403:RDZ524408 RNT524403:RNV524408 RXP524403:RXR524408 SHL524403:SHN524408 SRH524403:SRJ524408 TBD524403:TBF524408 TKZ524403:TLB524408 TUV524403:TUX524408 UER524403:UET524408 UON524403:UOP524408 UYJ524403:UYL524408 VIF524403:VIH524408 VSB524403:VSD524408 WBX524403:WBZ524408 WLT524403:WLV524408 WVP524403:WVR524408 FKT655591:FKT655595 JD589939:JF589944 SZ589939:TB589944 ACV589939:ACX589944 AMR589939:AMT589944 AWN589939:AWP589944 BGJ589939:BGL589944 BQF589939:BQH589944 CAB589939:CAD589944 CJX589939:CJZ589944 CTT589939:CTV589944 DDP589939:DDR589944 DNL589939:DNN589944 DXH589939:DXJ589944 EHD589939:EHF589944 EQZ589939:ERB589944 FAV589939:FAX589944 FKR589939:FKT589944 FUN589939:FUP589944 GEJ589939:GEL589944 GOF589939:GOH589944 GYB589939:GYD589944 HHX589939:HHZ589944 HRT589939:HRV589944 IBP589939:IBR589944 ILL589939:ILN589944 IVH589939:IVJ589944 JFD589939:JFF589944 JOZ589939:JPB589944 JYV589939:JYX589944 KIR589939:KIT589944 KSN589939:KSP589944 LCJ589939:LCL589944 LMF589939:LMH589944 LWB589939:LWD589944 MFX589939:MFZ589944 MPT589939:MPV589944 MZP589939:MZR589944 NJL589939:NJN589944 NTH589939:NTJ589944 ODD589939:ODF589944 OMZ589939:ONB589944 OWV589939:OWX589944 PGR589939:PGT589944 PQN589939:PQP589944 QAJ589939:QAL589944 QKF589939:QKH589944 QUB589939:QUD589944 RDX589939:RDZ589944 RNT589939:RNV589944 RXP589939:RXR589944 SHL589939:SHN589944 SRH589939:SRJ589944 TBD589939:TBF589944 TKZ589939:TLB589944 TUV589939:TUX589944 UER589939:UET589944 UON589939:UOP589944 UYJ589939:UYL589944 VIF589939:VIH589944 VSB589939:VSD589944 WBX589939:WBZ589944 WLT589939:WLV589944 WVP589939:WVR589944 FUP655591:FUP655595 JD655475:JF655480 SZ655475:TB655480 ACV655475:ACX655480 AMR655475:AMT655480 AWN655475:AWP655480 BGJ655475:BGL655480 BQF655475:BQH655480 CAB655475:CAD655480 CJX655475:CJZ655480 CTT655475:CTV655480 DDP655475:DDR655480 DNL655475:DNN655480 DXH655475:DXJ655480 EHD655475:EHF655480 EQZ655475:ERB655480 FAV655475:FAX655480 FKR655475:FKT655480 FUN655475:FUP655480 GEJ655475:GEL655480 GOF655475:GOH655480 GYB655475:GYD655480 HHX655475:HHZ655480 HRT655475:HRV655480 IBP655475:IBR655480 ILL655475:ILN655480 IVH655475:IVJ655480 JFD655475:JFF655480 JOZ655475:JPB655480 JYV655475:JYX655480 KIR655475:KIT655480 KSN655475:KSP655480 LCJ655475:LCL655480 LMF655475:LMH655480 LWB655475:LWD655480 MFX655475:MFZ655480 MPT655475:MPV655480 MZP655475:MZR655480 NJL655475:NJN655480 NTH655475:NTJ655480 ODD655475:ODF655480 OMZ655475:ONB655480 OWV655475:OWX655480 PGR655475:PGT655480 PQN655475:PQP655480 QAJ655475:QAL655480 QKF655475:QKH655480 QUB655475:QUD655480 RDX655475:RDZ655480 RNT655475:RNV655480 RXP655475:RXR655480 SHL655475:SHN655480 SRH655475:SRJ655480 TBD655475:TBF655480 TKZ655475:TLB655480 TUV655475:TUX655480 UER655475:UET655480 UON655475:UOP655480 UYJ655475:UYL655480 VIF655475:VIH655480 VSB655475:VSD655480 WBX655475:WBZ655480 WLT655475:WLV655480 WVP655475:WVR655480 GEL655591:GEL655595 JD721011:JF721016 SZ721011:TB721016 ACV721011:ACX721016 AMR721011:AMT721016 AWN721011:AWP721016 BGJ721011:BGL721016 BQF721011:BQH721016 CAB721011:CAD721016 CJX721011:CJZ721016 CTT721011:CTV721016 DDP721011:DDR721016 DNL721011:DNN721016 DXH721011:DXJ721016 EHD721011:EHF721016 EQZ721011:ERB721016 FAV721011:FAX721016 FKR721011:FKT721016 FUN721011:FUP721016 GEJ721011:GEL721016 GOF721011:GOH721016 GYB721011:GYD721016 HHX721011:HHZ721016 HRT721011:HRV721016 IBP721011:IBR721016 ILL721011:ILN721016 IVH721011:IVJ721016 JFD721011:JFF721016 JOZ721011:JPB721016 JYV721011:JYX721016 KIR721011:KIT721016 KSN721011:KSP721016 LCJ721011:LCL721016 LMF721011:LMH721016 LWB721011:LWD721016 MFX721011:MFZ721016 MPT721011:MPV721016 MZP721011:MZR721016 NJL721011:NJN721016 NTH721011:NTJ721016 ODD721011:ODF721016 OMZ721011:ONB721016 OWV721011:OWX721016 PGR721011:PGT721016 PQN721011:PQP721016 QAJ721011:QAL721016 QKF721011:QKH721016 QUB721011:QUD721016 RDX721011:RDZ721016 RNT721011:RNV721016 RXP721011:RXR721016 SHL721011:SHN721016 SRH721011:SRJ721016 TBD721011:TBF721016 TKZ721011:TLB721016 TUV721011:TUX721016 UER721011:UET721016 UON721011:UOP721016 UYJ721011:UYL721016 VIF721011:VIH721016 VSB721011:VSD721016 WBX721011:WBZ721016 WLT721011:WLV721016 WVP721011:WVR721016 GOH655591:GOH655595 JD786547:JF786552 SZ786547:TB786552 ACV786547:ACX786552 AMR786547:AMT786552 AWN786547:AWP786552 BGJ786547:BGL786552 BQF786547:BQH786552 CAB786547:CAD786552 CJX786547:CJZ786552 CTT786547:CTV786552 DDP786547:DDR786552 DNL786547:DNN786552 DXH786547:DXJ786552 EHD786547:EHF786552 EQZ786547:ERB786552 FAV786547:FAX786552 FKR786547:FKT786552 FUN786547:FUP786552 GEJ786547:GEL786552 GOF786547:GOH786552 GYB786547:GYD786552 HHX786547:HHZ786552 HRT786547:HRV786552 IBP786547:IBR786552 ILL786547:ILN786552 IVH786547:IVJ786552 JFD786547:JFF786552 JOZ786547:JPB786552 JYV786547:JYX786552 KIR786547:KIT786552 KSN786547:KSP786552 LCJ786547:LCL786552 LMF786547:LMH786552 LWB786547:LWD786552 MFX786547:MFZ786552 MPT786547:MPV786552 MZP786547:MZR786552 NJL786547:NJN786552 NTH786547:NTJ786552 ODD786547:ODF786552 OMZ786547:ONB786552 OWV786547:OWX786552 PGR786547:PGT786552 PQN786547:PQP786552 QAJ786547:QAL786552 QKF786547:QKH786552 QUB786547:QUD786552 RDX786547:RDZ786552 RNT786547:RNV786552 RXP786547:RXR786552 SHL786547:SHN786552 SRH786547:SRJ786552 TBD786547:TBF786552 TKZ786547:TLB786552 TUV786547:TUX786552 UER786547:UET786552 UON786547:UOP786552 UYJ786547:UYL786552 VIF786547:VIH786552 VSB786547:VSD786552 WBX786547:WBZ786552 WLT786547:WLV786552 WVP786547:WVR786552 GYD655591:GYD655595 JD852083:JF852088 SZ852083:TB852088 ACV852083:ACX852088 AMR852083:AMT852088 AWN852083:AWP852088 BGJ852083:BGL852088 BQF852083:BQH852088 CAB852083:CAD852088 CJX852083:CJZ852088 CTT852083:CTV852088 DDP852083:DDR852088 DNL852083:DNN852088 DXH852083:DXJ852088 EHD852083:EHF852088 EQZ852083:ERB852088 FAV852083:FAX852088 FKR852083:FKT852088 FUN852083:FUP852088 GEJ852083:GEL852088 GOF852083:GOH852088 GYB852083:GYD852088 HHX852083:HHZ852088 HRT852083:HRV852088 IBP852083:IBR852088 ILL852083:ILN852088 IVH852083:IVJ852088 JFD852083:JFF852088 JOZ852083:JPB852088 JYV852083:JYX852088 KIR852083:KIT852088 KSN852083:KSP852088 LCJ852083:LCL852088 LMF852083:LMH852088 LWB852083:LWD852088 MFX852083:MFZ852088 MPT852083:MPV852088 MZP852083:MZR852088 NJL852083:NJN852088 NTH852083:NTJ852088 ODD852083:ODF852088 OMZ852083:ONB852088 OWV852083:OWX852088 PGR852083:PGT852088 PQN852083:PQP852088 QAJ852083:QAL852088 QKF852083:QKH852088 QUB852083:QUD852088 RDX852083:RDZ852088 RNT852083:RNV852088 RXP852083:RXR852088 SHL852083:SHN852088 SRH852083:SRJ852088 TBD852083:TBF852088 TKZ852083:TLB852088 TUV852083:TUX852088 UER852083:UET852088 UON852083:UOP852088 UYJ852083:UYL852088 VIF852083:VIH852088 VSB852083:VSD852088 WBX852083:WBZ852088 WLT852083:WLV852088 WVP852083:WVR852088 HHZ655591:HHZ655595 JD917619:JF917624 SZ917619:TB917624 ACV917619:ACX917624 AMR917619:AMT917624 AWN917619:AWP917624 BGJ917619:BGL917624 BQF917619:BQH917624 CAB917619:CAD917624 CJX917619:CJZ917624 CTT917619:CTV917624 DDP917619:DDR917624 DNL917619:DNN917624 DXH917619:DXJ917624 EHD917619:EHF917624 EQZ917619:ERB917624 FAV917619:FAX917624 FKR917619:FKT917624 FUN917619:FUP917624 GEJ917619:GEL917624 GOF917619:GOH917624 GYB917619:GYD917624 HHX917619:HHZ917624 HRT917619:HRV917624 IBP917619:IBR917624 ILL917619:ILN917624 IVH917619:IVJ917624 JFD917619:JFF917624 JOZ917619:JPB917624 JYV917619:JYX917624 KIR917619:KIT917624 KSN917619:KSP917624 LCJ917619:LCL917624 LMF917619:LMH917624 LWB917619:LWD917624 MFX917619:MFZ917624 MPT917619:MPV917624 MZP917619:MZR917624 NJL917619:NJN917624 NTH917619:NTJ917624 ODD917619:ODF917624 OMZ917619:ONB917624 OWV917619:OWX917624 PGR917619:PGT917624 PQN917619:PQP917624 QAJ917619:QAL917624 QKF917619:QKH917624 QUB917619:QUD917624 RDX917619:RDZ917624 RNT917619:RNV917624 RXP917619:RXR917624 SHL917619:SHN917624 SRH917619:SRJ917624 TBD917619:TBF917624 TKZ917619:TLB917624 TUV917619:TUX917624 UER917619:UET917624 UON917619:UOP917624 UYJ917619:UYL917624 VIF917619:VIH917624 VSB917619:VSD917624 WBX917619:WBZ917624 WLT917619:WLV917624 WVP917619:WVR917624 HRV655591:HRV655595 JD983155:JF983160 SZ983155:TB983160 ACV983155:ACX983160 AMR983155:AMT983160 AWN983155:AWP983160 BGJ983155:BGL983160 BQF983155:BQH983160 CAB983155:CAD983160 CJX983155:CJZ983160 CTT983155:CTV983160 DDP983155:DDR983160 DNL983155:DNN983160 DXH983155:DXJ983160 EHD983155:EHF983160 EQZ983155:ERB983160 FAV983155:FAX983160 FKR983155:FKT983160 FUN983155:FUP983160 GEJ983155:GEL983160 GOF983155:GOH983160 GYB983155:GYD983160 HHX983155:HHZ983160 HRT983155:HRV983160 IBP983155:IBR983160 ILL983155:ILN983160 IVH983155:IVJ983160 JFD983155:JFF983160 JOZ983155:JPB983160 JYV983155:JYX983160 KIR983155:KIT983160 KSN983155:KSP983160 LCJ983155:LCL983160 LMF983155:LMH983160 LWB983155:LWD983160 MFX983155:MFZ983160 MPT983155:MPV983160 MZP983155:MZR983160 NJL983155:NJN983160 NTH983155:NTJ983160 ODD983155:ODF983160 OMZ983155:ONB983160 OWV983155:OWX983160 PGR983155:PGT983160 PQN983155:PQP983160 QAJ983155:QAL983160 QKF983155:QKH983160 QUB983155:QUD983160 RDX983155:RDZ983160 RNT983155:RNV983160 RXP983155:RXR983160 SHL983155:SHN983160 SRH983155:SRJ983160 TBD983155:TBF983160 TKZ983155:TLB983160 TUV983155:TUX983160 UER983155:UET983160 UON983155:UOP983160 UYJ983155:UYL983160 VIF983155:VIH983160 VSB983155:VSD983160 WBX983155:WBZ983160 WLT983155:WLV983160 WVP983155:WVR983160 JD104:JF106 SZ104:TB106 ACV104:ACX106 AMR104:AMT106 AWN104:AWP106 BGJ104:BGL106 BQF104:BQH106 CAB104:CAD106 CJX104:CJZ106 CTT104:CTV106 DDP104:DDR106 DNL104:DNN106 DXH104:DXJ106 EHD104:EHF106 EQZ104:ERB106 FAV104:FAX106 FKR104:FKT106 FUN104:FUP106 GEJ104:GEL106 GOF104:GOH106 GYB104:GYD106 HHX104:HHZ106 HRT104:HRV106 IBP104:IBR106 ILL104:ILN106 IVH104:IVJ106 JFD104:JFF106 JOZ104:JPB106 JYV104:JYX106 KIR104:KIT106 KSN104:KSP106 LCJ104:LCL106 LMF104:LMH106 LWB104:LWD106 MFX104:MFZ106 MPT104:MPV106 MZP104:MZR106 NJL104:NJN106 NTH104:NTJ106 ODD104:ODF106 OMZ104:ONB106 OWV104:OWX106 PGR104:PGT106 PQN104:PQP106 QAJ104:QAL106 QKF104:QKH106 QUB104:QUD106 RDX104:RDZ106 RNT104:RNV106 RXP104:RXR106 SHL104:SHN106 SRH104:SRJ106 TBD104:TBF106 TKZ104:TLB106 TUV104:TUX106 UER104:UET106 UON104:UOP106 UYJ104:UYL106 VIF104:VIH106 VSB104:VSD106 WBX104:WBZ106 WLT104:WLV106 WVP104:WVR106 IBR655591:IBR655595 JD65640:JF65642 SZ65640:TB65642 ACV65640:ACX65642 AMR65640:AMT65642 AWN65640:AWP65642 BGJ65640:BGL65642 BQF65640:BQH65642 CAB65640:CAD65642 CJX65640:CJZ65642 CTT65640:CTV65642 DDP65640:DDR65642 DNL65640:DNN65642 DXH65640:DXJ65642 EHD65640:EHF65642 EQZ65640:ERB65642 FAV65640:FAX65642 FKR65640:FKT65642 FUN65640:FUP65642 GEJ65640:GEL65642 GOF65640:GOH65642 GYB65640:GYD65642 HHX65640:HHZ65642 HRT65640:HRV65642 IBP65640:IBR65642 ILL65640:ILN65642 IVH65640:IVJ65642 JFD65640:JFF65642 JOZ65640:JPB65642 JYV65640:JYX65642 KIR65640:KIT65642 KSN65640:KSP65642 LCJ65640:LCL65642 LMF65640:LMH65642 LWB65640:LWD65642 MFX65640:MFZ65642 MPT65640:MPV65642 MZP65640:MZR65642 NJL65640:NJN65642 NTH65640:NTJ65642 ODD65640:ODF65642 OMZ65640:ONB65642 OWV65640:OWX65642 PGR65640:PGT65642 PQN65640:PQP65642 QAJ65640:QAL65642 QKF65640:QKH65642 QUB65640:QUD65642 RDX65640:RDZ65642 RNT65640:RNV65642 RXP65640:RXR65642 SHL65640:SHN65642 SRH65640:SRJ65642 TBD65640:TBF65642 TKZ65640:TLB65642 TUV65640:TUX65642 UER65640:UET65642 UON65640:UOP65642 UYJ65640:UYL65642 VIF65640:VIH65642 VSB65640:VSD65642 WBX65640:WBZ65642 WLT65640:WLV65642 WVP65640:WVR65642 ILN655591:ILN655595 JD131176:JF131178 SZ131176:TB131178 ACV131176:ACX131178 AMR131176:AMT131178 AWN131176:AWP131178 BGJ131176:BGL131178 BQF131176:BQH131178 CAB131176:CAD131178 CJX131176:CJZ131178 CTT131176:CTV131178 DDP131176:DDR131178 DNL131176:DNN131178 DXH131176:DXJ131178 EHD131176:EHF131178 EQZ131176:ERB131178 FAV131176:FAX131178 FKR131176:FKT131178 FUN131176:FUP131178 GEJ131176:GEL131178 GOF131176:GOH131178 GYB131176:GYD131178 HHX131176:HHZ131178 HRT131176:HRV131178 IBP131176:IBR131178 ILL131176:ILN131178 IVH131176:IVJ131178 JFD131176:JFF131178 JOZ131176:JPB131178 JYV131176:JYX131178 KIR131176:KIT131178 KSN131176:KSP131178 LCJ131176:LCL131178 LMF131176:LMH131178 LWB131176:LWD131178 MFX131176:MFZ131178 MPT131176:MPV131178 MZP131176:MZR131178 NJL131176:NJN131178 NTH131176:NTJ131178 ODD131176:ODF131178 OMZ131176:ONB131178 OWV131176:OWX131178 PGR131176:PGT131178 PQN131176:PQP131178 QAJ131176:QAL131178 QKF131176:QKH131178 QUB131176:QUD131178 RDX131176:RDZ131178 RNT131176:RNV131178 RXP131176:RXR131178 SHL131176:SHN131178 SRH131176:SRJ131178 TBD131176:TBF131178 TKZ131176:TLB131178 TUV131176:TUX131178 UER131176:UET131178 UON131176:UOP131178 UYJ131176:UYL131178 VIF131176:VIH131178 VSB131176:VSD131178 WBX131176:WBZ131178 WLT131176:WLV131178 WVP131176:WVR131178 IVJ655591:IVJ655595 JD196712:JF196714 SZ196712:TB196714 ACV196712:ACX196714 AMR196712:AMT196714 AWN196712:AWP196714 BGJ196712:BGL196714 BQF196712:BQH196714 CAB196712:CAD196714 CJX196712:CJZ196714 CTT196712:CTV196714 DDP196712:DDR196714 DNL196712:DNN196714 DXH196712:DXJ196714 EHD196712:EHF196714 EQZ196712:ERB196714 FAV196712:FAX196714 FKR196712:FKT196714 FUN196712:FUP196714 GEJ196712:GEL196714 GOF196712:GOH196714 GYB196712:GYD196714 HHX196712:HHZ196714 HRT196712:HRV196714 IBP196712:IBR196714 ILL196712:ILN196714 IVH196712:IVJ196714 JFD196712:JFF196714 JOZ196712:JPB196714 JYV196712:JYX196714 KIR196712:KIT196714 KSN196712:KSP196714 LCJ196712:LCL196714 LMF196712:LMH196714 LWB196712:LWD196714 MFX196712:MFZ196714 MPT196712:MPV196714 MZP196712:MZR196714 NJL196712:NJN196714 NTH196712:NTJ196714 ODD196712:ODF196714 OMZ196712:ONB196714 OWV196712:OWX196714 PGR196712:PGT196714 PQN196712:PQP196714 QAJ196712:QAL196714 QKF196712:QKH196714 QUB196712:QUD196714 RDX196712:RDZ196714 RNT196712:RNV196714 RXP196712:RXR196714 SHL196712:SHN196714 SRH196712:SRJ196714 TBD196712:TBF196714 TKZ196712:TLB196714 TUV196712:TUX196714 UER196712:UET196714 UON196712:UOP196714 UYJ196712:UYL196714 VIF196712:VIH196714 VSB196712:VSD196714 WBX196712:WBZ196714 WLT196712:WLV196714 WVP196712:WVR196714 JFF655591:JFF655595 JD262248:JF262250 SZ262248:TB262250 ACV262248:ACX262250 AMR262248:AMT262250 AWN262248:AWP262250 BGJ262248:BGL262250 BQF262248:BQH262250 CAB262248:CAD262250 CJX262248:CJZ262250 CTT262248:CTV262250 DDP262248:DDR262250 DNL262248:DNN262250 DXH262248:DXJ262250 EHD262248:EHF262250 EQZ262248:ERB262250 FAV262248:FAX262250 FKR262248:FKT262250 FUN262248:FUP262250 GEJ262248:GEL262250 GOF262248:GOH262250 GYB262248:GYD262250 HHX262248:HHZ262250 HRT262248:HRV262250 IBP262248:IBR262250 ILL262248:ILN262250 IVH262248:IVJ262250 JFD262248:JFF262250 JOZ262248:JPB262250 JYV262248:JYX262250 KIR262248:KIT262250 KSN262248:KSP262250 LCJ262248:LCL262250 LMF262248:LMH262250 LWB262248:LWD262250 MFX262248:MFZ262250 MPT262248:MPV262250 MZP262248:MZR262250 NJL262248:NJN262250 NTH262248:NTJ262250 ODD262248:ODF262250 OMZ262248:ONB262250 OWV262248:OWX262250 PGR262248:PGT262250 PQN262248:PQP262250 QAJ262248:QAL262250 QKF262248:QKH262250 QUB262248:QUD262250 RDX262248:RDZ262250 RNT262248:RNV262250 RXP262248:RXR262250 SHL262248:SHN262250 SRH262248:SRJ262250 TBD262248:TBF262250 TKZ262248:TLB262250 TUV262248:TUX262250 UER262248:UET262250 UON262248:UOP262250 UYJ262248:UYL262250 VIF262248:VIH262250 VSB262248:VSD262250 WBX262248:WBZ262250 WLT262248:WLV262250 WVP262248:WVR262250 JPB655591:JPB655595 JD327784:JF327786 SZ327784:TB327786 ACV327784:ACX327786 AMR327784:AMT327786 AWN327784:AWP327786 BGJ327784:BGL327786 BQF327784:BQH327786 CAB327784:CAD327786 CJX327784:CJZ327786 CTT327784:CTV327786 DDP327784:DDR327786 DNL327784:DNN327786 DXH327784:DXJ327786 EHD327784:EHF327786 EQZ327784:ERB327786 FAV327784:FAX327786 FKR327784:FKT327786 FUN327784:FUP327786 GEJ327784:GEL327786 GOF327784:GOH327786 GYB327784:GYD327786 HHX327784:HHZ327786 HRT327784:HRV327786 IBP327784:IBR327786 ILL327784:ILN327786 IVH327784:IVJ327786 JFD327784:JFF327786 JOZ327784:JPB327786 JYV327784:JYX327786 KIR327784:KIT327786 KSN327784:KSP327786 LCJ327784:LCL327786 LMF327784:LMH327786 LWB327784:LWD327786 MFX327784:MFZ327786 MPT327784:MPV327786 MZP327784:MZR327786 NJL327784:NJN327786 NTH327784:NTJ327786 ODD327784:ODF327786 OMZ327784:ONB327786 OWV327784:OWX327786 PGR327784:PGT327786 PQN327784:PQP327786 QAJ327784:QAL327786 QKF327784:QKH327786 QUB327784:QUD327786 RDX327784:RDZ327786 RNT327784:RNV327786 RXP327784:RXR327786 SHL327784:SHN327786 SRH327784:SRJ327786 TBD327784:TBF327786 TKZ327784:TLB327786 TUV327784:TUX327786 UER327784:UET327786 UON327784:UOP327786 UYJ327784:UYL327786 VIF327784:VIH327786 VSB327784:VSD327786 WBX327784:WBZ327786 WLT327784:WLV327786 WVP327784:WVR327786 JYX655591:JYX655595 JD393320:JF393322 SZ393320:TB393322 ACV393320:ACX393322 AMR393320:AMT393322 AWN393320:AWP393322 BGJ393320:BGL393322 BQF393320:BQH393322 CAB393320:CAD393322 CJX393320:CJZ393322 CTT393320:CTV393322 DDP393320:DDR393322 DNL393320:DNN393322 DXH393320:DXJ393322 EHD393320:EHF393322 EQZ393320:ERB393322 FAV393320:FAX393322 FKR393320:FKT393322 FUN393320:FUP393322 GEJ393320:GEL393322 GOF393320:GOH393322 GYB393320:GYD393322 HHX393320:HHZ393322 HRT393320:HRV393322 IBP393320:IBR393322 ILL393320:ILN393322 IVH393320:IVJ393322 JFD393320:JFF393322 JOZ393320:JPB393322 JYV393320:JYX393322 KIR393320:KIT393322 KSN393320:KSP393322 LCJ393320:LCL393322 LMF393320:LMH393322 LWB393320:LWD393322 MFX393320:MFZ393322 MPT393320:MPV393322 MZP393320:MZR393322 NJL393320:NJN393322 NTH393320:NTJ393322 ODD393320:ODF393322 OMZ393320:ONB393322 OWV393320:OWX393322 PGR393320:PGT393322 PQN393320:PQP393322 QAJ393320:QAL393322 QKF393320:QKH393322 QUB393320:QUD393322 RDX393320:RDZ393322 RNT393320:RNV393322 RXP393320:RXR393322 SHL393320:SHN393322 SRH393320:SRJ393322 TBD393320:TBF393322 TKZ393320:TLB393322 TUV393320:TUX393322 UER393320:UET393322 UON393320:UOP393322 UYJ393320:UYL393322 VIF393320:VIH393322 VSB393320:VSD393322 WBX393320:WBZ393322 WLT393320:WLV393322 WVP393320:WVR393322 KIT655591:KIT655595 JD458856:JF458858 SZ458856:TB458858 ACV458856:ACX458858 AMR458856:AMT458858 AWN458856:AWP458858 BGJ458856:BGL458858 BQF458856:BQH458858 CAB458856:CAD458858 CJX458856:CJZ458858 CTT458856:CTV458858 DDP458856:DDR458858 DNL458856:DNN458858 DXH458856:DXJ458858 EHD458856:EHF458858 EQZ458856:ERB458858 FAV458856:FAX458858 FKR458856:FKT458858 FUN458856:FUP458858 GEJ458856:GEL458858 GOF458856:GOH458858 GYB458856:GYD458858 HHX458856:HHZ458858 HRT458856:HRV458858 IBP458856:IBR458858 ILL458856:ILN458858 IVH458856:IVJ458858 JFD458856:JFF458858 JOZ458856:JPB458858 JYV458856:JYX458858 KIR458856:KIT458858 KSN458856:KSP458858 LCJ458856:LCL458858 LMF458856:LMH458858 LWB458856:LWD458858 MFX458856:MFZ458858 MPT458856:MPV458858 MZP458856:MZR458858 NJL458856:NJN458858 NTH458856:NTJ458858 ODD458856:ODF458858 OMZ458856:ONB458858 OWV458856:OWX458858 PGR458856:PGT458858 PQN458856:PQP458858 QAJ458856:QAL458858 QKF458856:QKH458858 QUB458856:QUD458858 RDX458856:RDZ458858 RNT458856:RNV458858 RXP458856:RXR458858 SHL458856:SHN458858 SRH458856:SRJ458858 TBD458856:TBF458858 TKZ458856:TLB458858 TUV458856:TUX458858 UER458856:UET458858 UON458856:UOP458858 UYJ458856:UYL458858 VIF458856:VIH458858 VSB458856:VSD458858 WBX458856:WBZ458858 WLT458856:WLV458858 WVP458856:WVR458858 KSP655591:KSP655595 JD524392:JF524394 SZ524392:TB524394 ACV524392:ACX524394 AMR524392:AMT524394 AWN524392:AWP524394 BGJ524392:BGL524394 BQF524392:BQH524394 CAB524392:CAD524394 CJX524392:CJZ524394 CTT524392:CTV524394 DDP524392:DDR524394 DNL524392:DNN524394 DXH524392:DXJ524394 EHD524392:EHF524394 EQZ524392:ERB524394 FAV524392:FAX524394 FKR524392:FKT524394 FUN524392:FUP524394 GEJ524392:GEL524394 GOF524392:GOH524394 GYB524392:GYD524394 HHX524392:HHZ524394 HRT524392:HRV524394 IBP524392:IBR524394 ILL524392:ILN524394 IVH524392:IVJ524394 JFD524392:JFF524394 JOZ524392:JPB524394 JYV524392:JYX524394 KIR524392:KIT524394 KSN524392:KSP524394 LCJ524392:LCL524394 LMF524392:LMH524394 LWB524392:LWD524394 MFX524392:MFZ524394 MPT524392:MPV524394 MZP524392:MZR524394 NJL524392:NJN524394 NTH524392:NTJ524394 ODD524392:ODF524394 OMZ524392:ONB524394 OWV524392:OWX524394 PGR524392:PGT524394 PQN524392:PQP524394 QAJ524392:QAL524394 QKF524392:QKH524394 QUB524392:QUD524394 RDX524392:RDZ524394 RNT524392:RNV524394 RXP524392:RXR524394 SHL524392:SHN524394 SRH524392:SRJ524394 TBD524392:TBF524394 TKZ524392:TLB524394 TUV524392:TUX524394 UER524392:UET524394 UON524392:UOP524394 UYJ524392:UYL524394 VIF524392:VIH524394 VSB524392:VSD524394 WBX524392:WBZ524394 WLT524392:WLV524394 WVP524392:WVR524394 LCL655591:LCL655595 JD589928:JF589930 SZ589928:TB589930 ACV589928:ACX589930 AMR589928:AMT589930 AWN589928:AWP589930 BGJ589928:BGL589930 BQF589928:BQH589930 CAB589928:CAD589930 CJX589928:CJZ589930 CTT589928:CTV589930 DDP589928:DDR589930 DNL589928:DNN589930 DXH589928:DXJ589930 EHD589928:EHF589930 EQZ589928:ERB589930 FAV589928:FAX589930 FKR589928:FKT589930 FUN589928:FUP589930 GEJ589928:GEL589930 GOF589928:GOH589930 GYB589928:GYD589930 HHX589928:HHZ589930 HRT589928:HRV589930 IBP589928:IBR589930 ILL589928:ILN589930 IVH589928:IVJ589930 JFD589928:JFF589930 JOZ589928:JPB589930 JYV589928:JYX589930 KIR589928:KIT589930 KSN589928:KSP589930 LCJ589928:LCL589930 LMF589928:LMH589930 LWB589928:LWD589930 MFX589928:MFZ589930 MPT589928:MPV589930 MZP589928:MZR589930 NJL589928:NJN589930 NTH589928:NTJ589930 ODD589928:ODF589930 OMZ589928:ONB589930 OWV589928:OWX589930 PGR589928:PGT589930 PQN589928:PQP589930 QAJ589928:QAL589930 QKF589928:QKH589930 QUB589928:QUD589930 RDX589928:RDZ589930 RNT589928:RNV589930 RXP589928:RXR589930 SHL589928:SHN589930 SRH589928:SRJ589930 TBD589928:TBF589930 TKZ589928:TLB589930 TUV589928:TUX589930 UER589928:UET589930 UON589928:UOP589930 UYJ589928:UYL589930 VIF589928:VIH589930 VSB589928:VSD589930 WBX589928:WBZ589930 WLT589928:WLV589930 WVP589928:WVR589930 LMH655591:LMH655595 JD655464:JF655466 SZ655464:TB655466 ACV655464:ACX655466 AMR655464:AMT655466 AWN655464:AWP655466 BGJ655464:BGL655466 BQF655464:BQH655466 CAB655464:CAD655466 CJX655464:CJZ655466 CTT655464:CTV655466 DDP655464:DDR655466 DNL655464:DNN655466 DXH655464:DXJ655466 EHD655464:EHF655466 EQZ655464:ERB655466 FAV655464:FAX655466 FKR655464:FKT655466 FUN655464:FUP655466 GEJ655464:GEL655466 GOF655464:GOH655466 GYB655464:GYD655466 HHX655464:HHZ655466 HRT655464:HRV655466 IBP655464:IBR655466 ILL655464:ILN655466 IVH655464:IVJ655466 JFD655464:JFF655466 JOZ655464:JPB655466 JYV655464:JYX655466 KIR655464:KIT655466 KSN655464:KSP655466 LCJ655464:LCL655466 LMF655464:LMH655466 LWB655464:LWD655466 MFX655464:MFZ655466 MPT655464:MPV655466 MZP655464:MZR655466 NJL655464:NJN655466 NTH655464:NTJ655466 ODD655464:ODF655466 OMZ655464:ONB655466 OWV655464:OWX655466 PGR655464:PGT655466 PQN655464:PQP655466 QAJ655464:QAL655466 QKF655464:QKH655466 QUB655464:QUD655466 RDX655464:RDZ655466 RNT655464:RNV655466 RXP655464:RXR655466 SHL655464:SHN655466 SRH655464:SRJ655466 TBD655464:TBF655466 TKZ655464:TLB655466 TUV655464:TUX655466 UER655464:UET655466 UON655464:UOP655466 UYJ655464:UYL655466 VIF655464:VIH655466 VSB655464:VSD655466 WBX655464:WBZ655466 WLT655464:WLV655466 WVP655464:WVR655466 LWD655591:LWD655595 JD721000:JF721002 SZ721000:TB721002 ACV721000:ACX721002 AMR721000:AMT721002 AWN721000:AWP721002 BGJ721000:BGL721002 BQF721000:BQH721002 CAB721000:CAD721002 CJX721000:CJZ721002 CTT721000:CTV721002 DDP721000:DDR721002 DNL721000:DNN721002 DXH721000:DXJ721002 EHD721000:EHF721002 EQZ721000:ERB721002 FAV721000:FAX721002 FKR721000:FKT721002 FUN721000:FUP721002 GEJ721000:GEL721002 GOF721000:GOH721002 GYB721000:GYD721002 HHX721000:HHZ721002 HRT721000:HRV721002 IBP721000:IBR721002 ILL721000:ILN721002 IVH721000:IVJ721002 JFD721000:JFF721002 JOZ721000:JPB721002 JYV721000:JYX721002 KIR721000:KIT721002 KSN721000:KSP721002 LCJ721000:LCL721002 LMF721000:LMH721002 LWB721000:LWD721002 MFX721000:MFZ721002 MPT721000:MPV721002 MZP721000:MZR721002 NJL721000:NJN721002 NTH721000:NTJ721002 ODD721000:ODF721002 OMZ721000:ONB721002 OWV721000:OWX721002 PGR721000:PGT721002 PQN721000:PQP721002 QAJ721000:QAL721002 QKF721000:QKH721002 QUB721000:QUD721002 RDX721000:RDZ721002 RNT721000:RNV721002 RXP721000:RXR721002 SHL721000:SHN721002 SRH721000:SRJ721002 TBD721000:TBF721002 TKZ721000:TLB721002 TUV721000:TUX721002 UER721000:UET721002 UON721000:UOP721002 UYJ721000:UYL721002 VIF721000:VIH721002 VSB721000:VSD721002 WBX721000:WBZ721002 WLT721000:WLV721002 WVP721000:WVR721002 MFZ655591:MFZ655595 JD786536:JF786538 SZ786536:TB786538 ACV786536:ACX786538 AMR786536:AMT786538 AWN786536:AWP786538 BGJ786536:BGL786538 BQF786536:BQH786538 CAB786536:CAD786538 CJX786536:CJZ786538 CTT786536:CTV786538 DDP786536:DDR786538 DNL786536:DNN786538 DXH786536:DXJ786538 EHD786536:EHF786538 EQZ786536:ERB786538 FAV786536:FAX786538 FKR786536:FKT786538 FUN786536:FUP786538 GEJ786536:GEL786538 GOF786536:GOH786538 GYB786536:GYD786538 HHX786536:HHZ786538 HRT786536:HRV786538 IBP786536:IBR786538 ILL786536:ILN786538 IVH786536:IVJ786538 JFD786536:JFF786538 JOZ786536:JPB786538 JYV786536:JYX786538 KIR786536:KIT786538 KSN786536:KSP786538 LCJ786536:LCL786538 LMF786536:LMH786538 LWB786536:LWD786538 MFX786536:MFZ786538 MPT786536:MPV786538 MZP786536:MZR786538 NJL786536:NJN786538 NTH786536:NTJ786538 ODD786536:ODF786538 OMZ786536:ONB786538 OWV786536:OWX786538 PGR786536:PGT786538 PQN786536:PQP786538 QAJ786536:QAL786538 QKF786536:QKH786538 QUB786536:QUD786538 RDX786536:RDZ786538 RNT786536:RNV786538 RXP786536:RXR786538 SHL786536:SHN786538 SRH786536:SRJ786538 TBD786536:TBF786538 TKZ786536:TLB786538 TUV786536:TUX786538 UER786536:UET786538 UON786536:UOP786538 UYJ786536:UYL786538 VIF786536:VIH786538 VSB786536:VSD786538 WBX786536:WBZ786538 WLT786536:WLV786538 WVP786536:WVR786538 MPV655591:MPV655595 JD852072:JF852074 SZ852072:TB852074 ACV852072:ACX852074 AMR852072:AMT852074 AWN852072:AWP852074 BGJ852072:BGL852074 BQF852072:BQH852074 CAB852072:CAD852074 CJX852072:CJZ852074 CTT852072:CTV852074 DDP852072:DDR852074 DNL852072:DNN852074 DXH852072:DXJ852074 EHD852072:EHF852074 EQZ852072:ERB852074 FAV852072:FAX852074 FKR852072:FKT852074 FUN852072:FUP852074 GEJ852072:GEL852074 GOF852072:GOH852074 GYB852072:GYD852074 HHX852072:HHZ852074 HRT852072:HRV852074 IBP852072:IBR852074 ILL852072:ILN852074 IVH852072:IVJ852074 JFD852072:JFF852074 JOZ852072:JPB852074 JYV852072:JYX852074 KIR852072:KIT852074 KSN852072:KSP852074 LCJ852072:LCL852074 LMF852072:LMH852074 LWB852072:LWD852074 MFX852072:MFZ852074 MPT852072:MPV852074 MZP852072:MZR852074 NJL852072:NJN852074 NTH852072:NTJ852074 ODD852072:ODF852074 OMZ852072:ONB852074 OWV852072:OWX852074 PGR852072:PGT852074 PQN852072:PQP852074 QAJ852072:QAL852074 QKF852072:QKH852074 QUB852072:QUD852074 RDX852072:RDZ852074 RNT852072:RNV852074 RXP852072:RXR852074 SHL852072:SHN852074 SRH852072:SRJ852074 TBD852072:TBF852074 TKZ852072:TLB852074 TUV852072:TUX852074 UER852072:UET852074 UON852072:UOP852074 UYJ852072:UYL852074 VIF852072:VIH852074 VSB852072:VSD852074 WBX852072:WBZ852074 WLT852072:WLV852074 WVP852072:WVR852074 MZR655591:MZR655595 JD917608:JF917610 SZ917608:TB917610 ACV917608:ACX917610 AMR917608:AMT917610 AWN917608:AWP917610 BGJ917608:BGL917610 BQF917608:BQH917610 CAB917608:CAD917610 CJX917608:CJZ917610 CTT917608:CTV917610 DDP917608:DDR917610 DNL917608:DNN917610 DXH917608:DXJ917610 EHD917608:EHF917610 EQZ917608:ERB917610 FAV917608:FAX917610 FKR917608:FKT917610 FUN917608:FUP917610 GEJ917608:GEL917610 GOF917608:GOH917610 GYB917608:GYD917610 HHX917608:HHZ917610 HRT917608:HRV917610 IBP917608:IBR917610 ILL917608:ILN917610 IVH917608:IVJ917610 JFD917608:JFF917610 JOZ917608:JPB917610 JYV917608:JYX917610 KIR917608:KIT917610 KSN917608:KSP917610 LCJ917608:LCL917610 LMF917608:LMH917610 LWB917608:LWD917610 MFX917608:MFZ917610 MPT917608:MPV917610 MZP917608:MZR917610 NJL917608:NJN917610 NTH917608:NTJ917610 ODD917608:ODF917610 OMZ917608:ONB917610 OWV917608:OWX917610 PGR917608:PGT917610 PQN917608:PQP917610 QAJ917608:QAL917610 QKF917608:QKH917610 QUB917608:QUD917610 RDX917608:RDZ917610 RNT917608:RNV917610 RXP917608:RXR917610 SHL917608:SHN917610 SRH917608:SRJ917610 TBD917608:TBF917610 TKZ917608:TLB917610 TUV917608:TUX917610 UER917608:UET917610 UON917608:UOP917610 UYJ917608:UYL917610 VIF917608:VIH917610 VSB917608:VSD917610 WBX917608:WBZ917610 WLT917608:WLV917610 WVP917608:WVR917610 NJN655591:NJN655595 JD983144:JF983146 SZ983144:TB983146 ACV983144:ACX983146 AMR983144:AMT983146 AWN983144:AWP983146 BGJ983144:BGL983146 BQF983144:BQH983146 CAB983144:CAD983146 CJX983144:CJZ983146 CTT983144:CTV983146 DDP983144:DDR983146 DNL983144:DNN983146 DXH983144:DXJ983146 EHD983144:EHF983146 EQZ983144:ERB983146 FAV983144:FAX983146 FKR983144:FKT983146 FUN983144:FUP983146 GEJ983144:GEL983146 GOF983144:GOH983146 GYB983144:GYD983146 HHX983144:HHZ983146 HRT983144:HRV983146 IBP983144:IBR983146 ILL983144:ILN983146 IVH983144:IVJ983146 JFD983144:JFF983146 JOZ983144:JPB983146 JYV983144:JYX983146 KIR983144:KIT983146 KSN983144:KSP983146 LCJ983144:LCL983146 LMF983144:LMH983146 LWB983144:LWD983146 MFX983144:MFZ983146 MPT983144:MPV983146 MZP983144:MZR983146 NJL983144:NJN983146 NTH983144:NTJ983146 ODD983144:ODF983146 OMZ983144:ONB983146 OWV983144:OWX983146 PGR983144:PGT983146 PQN983144:PQP983146 QAJ983144:QAL983146 QKF983144:QKH983146 QUB983144:QUD983146 RDX983144:RDZ983146 RNT983144:RNV983146 RXP983144:RXR983146 SHL983144:SHN983146 SRH983144:SRJ983146 TBD983144:TBF983146 TKZ983144:TLB983146 TUV983144:TUX983146 UER983144:UET983146 UON983144:UOP983146 UYJ983144:UYL983146 VIF983144:VIH983146 VSB983144:VSD983146 WBX983144:WBZ983146 WLT983144:WLV983146 WVP983144:WVR983146 JD77:JF83 SZ77:TB83 ACV77:ACX83 AMR77:AMT83 AWN77:AWP83 BGJ77:BGL83 BQF77:BQH83 CAB77:CAD83 CJX77:CJZ83 CTT77:CTV83 DDP77:DDR83 DNL77:DNN83 DXH77:DXJ83 EHD77:EHF83 EQZ77:ERB83 FAV77:FAX83 FKR77:FKT83 FUN77:FUP83 GEJ77:GEL83 GOF77:GOH83 GYB77:GYD83 HHX77:HHZ83 HRT77:HRV83 IBP77:IBR83 ILL77:ILN83 IVH77:IVJ83 JFD77:JFF83 JOZ77:JPB83 JYV77:JYX83 KIR77:KIT83 KSN77:KSP83 LCJ77:LCL83 LMF77:LMH83 LWB77:LWD83 MFX77:MFZ83 MPT77:MPV83 MZP77:MZR83 NJL77:NJN83 NTH77:NTJ83 ODD77:ODF83 OMZ77:ONB83 OWV77:OWX83 PGR77:PGT83 PQN77:PQP83 QAJ77:QAL83 QKF77:QKH83 QUB77:QUD83 RDX77:RDZ83 RNT77:RNV83 RXP77:RXR83 SHL77:SHN83 SRH77:SRJ83 TBD77:TBF83 TKZ77:TLB83 TUV77:TUX83 UER77:UET83 UON77:UOP83 UYJ77:UYL83 VIF77:VIH83 VSB77:VSD83 WBX77:WBZ83 WLT77:WLV83 WVP77:WVR83 NTJ655591:NTJ655595 JD65613:JF65619 SZ65613:TB65619 ACV65613:ACX65619 AMR65613:AMT65619 AWN65613:AWP65619 BGJ65613:BGL65619 BQF65613:BQH65619 CAB65613:CAD65619 CJX65613:CJZ65619 CTT65613:CTV65619 DDP65613:DDR65619 DNL65613:DNN65619 DXH65613:DXJ65619 EHD65613:EHF65619 EQZ65613:ERB65619 FAV65613:FAX65619 FKR65613:FKT65619 FUN65613:FUP65619 GEJ65613:GEL65619 GOF65613:GOH65619 GYB65613:GYD65619 HHX65613:HHZ65619 HRT65613:HRV65619 IBP65613:IBR65619 ILL65613:ILN65619 IVH65613:IVJ65619 JFD65613:JFF65619 JOZ65613:JPB65619 JYV65613:JYX65619 KIR65613:KIT65619 KSN65613:KSP65619 LCJ65613:LCL65619 LMF65613:LMH65619 LWB65613:LWD65619 MFX65613:MFZ65619 MPT65613:MPV65619 MZP65613:MZR65619 NJL65613:NJN65619 NTH65613:NTJ65619 ODD65613:ODF65619 OMZ65613:ONB65619 OWV65613:OWX65619 PGR65613:PGT65619 PQN65613:PQP65619 QAJ65613:QAL65619 QKF65613:QKH65619 QUB65613:QUD65619 RDX65613:RDZ65619 RNT65613:RNV65619 RXP65613:RXR65619 SHL65613:SHN65619 SRH65613:SRJ65619 TBD65613:TBF65619 TKZ65613:TLB65619 TUV65613:TUX65619 UER65613:UET65619 UON65613:UOP65619 UYJ65613:UYL65619 VIF65613:VIH65619 VSB65613:VSD65619 WBX65613:WBZ65619 WLT65613:WLV65619 WVP65613:WVR65619 ODF655591:ODF655595 JD131149:JF131155 SZ131149:TB131155 ACV131149:ACX131155 AMR131149:AMT131155 AWN131149:AWP131155 BGJ131149:BGL131155 BQF131149:BQH131155 CAB131149:CAD131155 CJX131149:CJZ131155 CTT131149:CTV131155 DDP131149:DDR131155 DNL131149:DNN131155 DXH131149:DXJ131155 EHD131149:EHF131155 EQZ131149:ERB131155 FAV131149:FAX131155 FKR131149:FKT131155 FUN131149:FUP131155 GEJ131149:GEL131155 GOF131149:GOH131155 GYB131149:GYD131155 HHX131149:HHZ131155 HRT131149:HRV131155 IBP131149:IBR131155 ILL131149:ILN131155 IVH131149:IVJ131155 JFD131149:JFF131155 JOZ131149:JPB131155 JYV131149:JYX131155 KIR131149:KIT131155 KSN131149:KSP131155 LCJ131149:LCL131155 LMF131149:LMH131155 LWB131149:LWD131155 MFX131149:MFZ131155 MPT131149:MPV131155 MZP131149:MZR131155 NJL131149:NJN131155 NTH131149:NTJ131155 ODD131149:ODF131155 OMZ131149:ONB131155 OWV131149:OWX131155 PGR131149:PGT131155 PQN131149:PQP131155 QAJ131149:QAL131155 QKF131149:QKH131155 QUB131149:QUD131155 RDX131149:RDZ131155 RNT131149:RNV131155 RXP131149:RXR131155 SHL131149:SHN131155 SRH131149:SRJ131155 TBD131149:TBF131155 TKZ131149:TLB131155 TUV131149:TUX131155 UER131149:UET131155 UON131149:UOP131155 UYJ131149:UYL131155 VIF131149:VIH131155 VSB131149:VSD131155 WBX131149:WBZ131155 WLT131149:WLV131155 WVP131149:WVR131155 ONB655591:ONB655595 JD196685:JF196691 SZ196685:TB196691 ACV196685:ACX196691 AMR196685:AMT196691 AWN196685:AWP196691 BGJ196685:BGL196691 BQF196685:BQH196691 CAB196685:CAD196691 CJX196685:CJZ196691 CTT196685:CTV196691 DDP196685:DDR196691 DNL196685:DNN196691 DXH196685:DXJ196691 EHD196685:EHF196691 EQZ196685:ERB196691 FAV196685:FAX196691 FKR196685:FKT196691 FUN196685:FUP196691 GEJ196685:GEL196691 GOF196685:GOH196691 GYB196685:GYD196691 HHX196685:HHZ196691 HRT196685:HRV196691 IBP196685:IBR196691 ILL196685:ILN196691 IVH196685:IVJ196691 JFD196685:JFF196691 JOZ196685:JPB196691 JYV196685:JYX196691 KIR196685:KIT196691 KSN196685:KSP196691 LCJ196685:LCL196691 LMF196685:LMH196691 LWB196685:LWD196691 MFX196685:MFZ196691 MPT196685:MPV196691 MZP196685:MZR196691 NJL196685:NJN196691 NTH196685:NTJ196691 ODD196685:ODF196691 OMZ196685:ONB196691 OWV196685:OWX196691 PGR196685:PGT196691 PQN196685:PQP196691 QAJ196685:QAL196691 QKF196685:QKH196691 QUB196685:QUD196691 RDX196685:RDZ196691 RNT196685:RNV196691 RXP196685:RXR196691 SHL196685:SHN196691 SRH196685:SRJ196691 TBD196685:TBF196691 TKZ196685:TLB196691 TUV196685:TUX196691 UER196685:UET196691 UON196685:UOP196691 UYJ196685:UYL196691 VIF196685:VIH196691 VSB196685:VSD196691 WBX196685:WBZ196691 WLT196685:WLV196691 WVP196685:WVR196691 OWX655591:OWX655595 JD262221:JF262227 SZ262221:TB262227 ACV262221:ACX262227 AMR262221:AMT262227 AWN262221:AWP262227 BGJ262221:BGL262227 BQF262221:BQH262227 CAB262221:CAD262227 CJX262221:CJZ262227 CTT262221:CTV262227 DDP262221:DDR262227 DNL262221:DNN262227 DXH262221:DXJ262227 EHD262221:EHF262227 EQZ262221:ERB262227 FAV262221:FAX262227 FKR262221:FKT262227 FUN262221:FUP262227 GEJ262221:GEL262227 GOF262221:GOH262227 GYB262221:GYD262227 HHX262221:HHZ262227 HRT262221:HRV262227 IBP262221:IBR262227 ILL262221:ILN262227 IVH262221:IVJ262227 JFD262221:JFF262227 JOZ262221:JPB262227 JYV262221:JYX262227 KIR262221:KIT262227 KSN262221:KSP262227 LCJ262221:LCL262227 LMF262221:LMH262227 LWB262221:LWD262227 MFX262221:MFZ262227 MPT262221:MPV262227 MZP262221:MZR262227 NJL262221:NJN262227 NTH262221:NTJ262227 ODD262221:ODF262227 OMZ262221:ONB262227 OWV262221:OWX262227 PGR262221:PGT262227 PQN262221:PQP262227 QAJ262221:QAL262227 QKF262221:QKH262227 QUB262221:QUD262227 RDX262221:RDZ262227 RNT262221:RNV262227 RXP262221:RXR262227 SHL262221:SHN262227 SRH262221:SRJ262227 TBD262221:TBF262227 TKZ262221:TLB262227 TUV262221:TUX262227 UER262221:UET262227 UON262221:UOP262227 UYJ262221:UYL262227 VIF262221:VIH262227 VSB262221:VSD262227 WBX262221:WBZ262227 WLT262221:WLV262227 WVP262221:WVR262227 PGT655591:PGT655595 JD327757:JF327763 SZ327757:TB327763 ACV327757:ACX327763 AMR327757:AMT327763 AWN327757:AWP327763 BGJ327757:BGL327763 BQF327757:BQH327763 CAB327757:CAD327763 CJX327757:CJZ327763 CTT327757:CTV327763 DDP327757:DDR327763 DNL327757:DNN327763 DXH327757:DXJ327763 EHD327757:EHF327763 EQZ327757:ERB327763 FAV327757:FAX327763 FKR327757:FKT327763 FUN327757:FUP327763 GEJ327757:GEL327763 GOF327757:GOH327763 GYB327757:GYD327763 HHX327757:HHZ327763 HRT327757:HRV327763 IBP327757:IBR327763 ILL327757:ILN327763 IVH327757:IVJ327763 JFD327757:JFF327763 JOZ327757:JPB327763 JYV327757:JYX327763 KIR327757:KIT327763 KSN327757:KSP327763 LCJ327757:LCL327763 LMF327757:LMH327763 LWB327757:LWD327763 MFX327757:MFZ327763 MPT327757:MPV327763 MZP327757:MZR327763 NJL327757:NJN327763 NTH327757:NTJ327763 ODD327757:ODF327763 OMZ327757:ONB327763 OWV327757:OWX327763 PGR327757:PGT327763 PQN327757:PQP327763 QAJ327757:QAL327763 QKF327757:QKH327763 QUB327757:QUD327763 RDX327757:RDZ327763 RNT327757:RNV327763 RXP327757:RXR327763 SHL327757:SHN327763 SRH327757:SRJ327763 TBD327757:TBF327763 TKZ327757:TLB327763 TUV327757:TUX327763 UER327757:UET327763 UON327757:UOP327763 UYJ327757:UYL327763 VIF327757:VIH327763 VSB327757:VSD327763 WBX327757:WBZ327763 WLT327757:WLV327763 WVP327757:WVR327763 PQP655591:PQP655595 JD393293:JF393299 SZ393293:TB393299 ACV393293:ACX393299 AMR393293:AMT393299 AWN393293:AWP393299 BGJ393293:BGL393299 BQF393293:BQH393299 CAB393293:CAD393299 CJX393293:CJZ393299 CTT393293:CTV393299 DDP393293:DDR393299 DNL393293:DNN393299 DXH393293:DXJ393299 EHD393293:EHF393299 EQZ393293:ERB393299 FAV393293:FAX393299 FKR393293:FKT393299 FUN393293:FUP393299 GEJ393293:GEL393299 GOF393293:GOH393299 GYB393293:GYD393299 HHX393293:HHZ393299 HRT393293:HRV393299 IBP393293:IBR393299 ILL393293:ILN393299 IVH393293:IVJ393299 JFD393293:JFF393299 JOZ393293:JPB393299 JYV393293:JYX393299 KIR393293:KIT393299 KSN393293:KSP393299 LCJ393293:LCL393299 LMF393293:LMH393299 LWB393293:LWD393299 MFX393293:MFZ393299 MPT393293:MPV393299 MZP393293:MZR393299 NJL393293:NJN393299 NTH393293:NTJ393299 ODD393293:ODF393299 OMZ393293:ONB393299 OWV393293:OWX393299 PGR393293:PGT393299 PQN393293:PQP393299 QAJ393293:QAL393299 QKF393293:QKH393299 QUB393293:QUD393299 RDX393293:RDZ393299 RNT393293:RNV393299 RXP393293:RXR393299 SHL393293:SHN393299 SRH393293:SRJ393299 TBD393293:TBF393299 TKZ393293:TLB393299 TUV393293:TUX393299 UER393293:UET393299 UON393293:UOP393299 UYJ393293:UYL393299 VIF393293:VIH393299 VSB393293:VSD393299 WBX393293:WBZ393299 WLT393293:WLV393299 WVP393293:WVR393299 QAL655591:QAL655595 JD458829:JF458835 SZ458829:TB458835 ACV458829:ACX458835 AMR458829:AMT458835 AWN458829:AWP458835 BGJ458829:BGL458835 BQF458829:BQH458835 CAB458829:CAD458835 CJX458829:CJZ458835 CTT458829:CTV458835 DDP458829:DDR458835 DNL458829:DNN458835 DXH458829:DXJ458835 EHD458829:EHF458835 EQZ458829:ERB458835 FAV458829:FAX458835 FKR458829:FKT458835 FUN458829:FUP458835 GEJ458829:GEL458835 GOF458829:GOH458835 GYB458829:GYD458835 HHX458829:HHZ458835 HRT458829:HRV458835 IBP458829:IBR458835 ILL458829:ILN458835 IVH458829:IVJ458835 JFD458829:JFF458835 JOZ458829:JPB458835 JYV458829:JYX458835 KIR458829:KIT458835 KSN458829:KSP458835 LCJ458829:LCL458835 LMF458829:LMH458835 LWB458829:LWD458835 MFX458829:MFZ458835 MPT458829:MPV458835 MZP458829:MZR458835 NJL458829:NJN458835 NTH458829:NTJ458835 ODD458829:ODF458835 OMZ458829:ONB458835 OWV458829:OWX458835 PGR458829:PGT458835 PQN458829:PQP458835 QAJ458829:QAL458835 QKF458829:QKH458835 QUB458829:QUD458835 RDX458829:RDZ458835 RNT458829:RNV458835 RXP458829:RXR458835 SHL458829:SHN458835 SRH458829:SRJ458835 TBD458829:TBF458835 TKZ458829:TLB458835 TUV458829:TUX458835 UER458829:UET458835 UON458829:UOP458835 UYJ458829:UYL458835 VIF458829:VIH458835 VSB458829:VSD458835 WBX458829:WBZ458835 WLT458829:WLV458835 WVP458829:WVR458835 QKH655591:QKH655595 JD524365:JF524371 SZ524365:TB524371 ACV524365:ACX524371 AMR524365:AMT524371 AWN524365:AWP524371 BGJ524365:BGL524371 BQF524365:BQH524371 CAB524365:CAD524371 CJX524365:CJZ524371 CTT524365:CTV524371 DDP524365:DDR524371 DNL524365:DNN524371 DXH524365:DXJ524371 EHD524365:EHF524371 EQZ524365:ERB524371 FAV524365:FAX524371 FKR524365:FKT524371 FUN524365:FUP524371 GEJ524365:GEL524371 GOF524365:GOH524371 GYB524365:GYD524371 HHX524365:HHZ524371 HRT524365:HRV524371 IBP524365:IBR524371 ILL524365:ILN524371 IVH524365:IVJ524371 JFD524365:JFF524371 JOZ524365:JPB524371 JYV524365:JYX524371 KIR524365:KIT524371 KSN524365:KSP524371 LCJ524365:LCL524371 LMF524365:LMH524371 LWB524365:LWD524371 MFX524365:MFZ524371 MPT524365:MPV524371 MZP524365:MZR524371 NJL524365:NJN524371 NTH524365:NTJ524371 ODD524365:ODF524371 OMZ524365:ONB524371 OWV524365:OWX524371 PGR524365:PGT524371 PQN524365:PQP524371 QAJ524365:QAL524371 QKF524365:QKH524371 QUB524365:QUD524371 RDX524365:RDZ524371 RNT524365:RNV524371 RXP524365:RXR524371 SHL524365:SHN524371 SRH524365:SRJ524371 TBD524365:TBF524371 TKZ524365:TLB524371 TUV524365:TUX524371 UER524365:UET524371 UON524365:UOP524371 UYJ524365:UYL524371 VIF524365:VIH524371 VSB524365:VSD524371 WBX524365:WBZ524371 WLT524365:WLV524371 WVP524365:WVR524371 QUD655591:QUD655595 JD589901:JF589907 SZ589901:TB589907 ACV589901:ACX589907 AMR589901:AMT589907 AWN589901:AWP589907 BGJ589901:BGL589907 BQF589901:BQH589907 CAB589901:CAD589907 CJX589901:CJZ589907 CTT589901:CTV589907 DDP589901:DDR589907 DNL589901:DNN589907 DXH589901:DXJ589907 EHD589901:EHF589907 EQZ589901:ERB589907 FAV589901:FAX589907 FKR589901:FKT589907 FUN589901:FUP589907 GEJ589901:GEL589907 GOF589901:GOH589907 GYB589901:GYD589907 HHX589901:HHZ589907 HRT589901:HRV589907 IBP589901:IBR589907 ILL589901:ILN589907 IVH589901:IVJ589907 JFD589901:JFF589907 JOZ589901:JPB589907 JYV589901:JYX589907 KIR589901:KIT589907 KSN589901:KSP589907 LCJ589901:LCL589907 LMF589901:LMH589907 LWB589901:LWD589907 MFX589901:MFZ589907 MPT589901:MPV589907 MZP589901:MZR589907 NJL589901:NJN589907 NTH589901:NTJ589907 ODD589901:ODF589907 OMZ589901:ONB589907 OWV589901:OWX589907 PGR589901:PGT589907 PQN589901:PQP589907 QAJ589901:QAL589907 QKF589901:QKH589907 QUB589901:QUD589907 RDX589901:RDZ589907 RNT589901:RNV589907 RXP589901:RXR589907 SHL589901:SHN589907 SRH589901:SRJ589907 TBD589901:TBF589907 TKZ589901:TLB589907 TUV589901:TUX589907 UER589901:UET589907 UON589901:UOP589907 UYJ589901:UYL589907 VIF589901:VIH589907 VSB589901:VSD589907 WBX589901:WBZ589907 WLT589901:WLV589907 WVP589901:WVR589907 RDZ655591:RDZ655595 JD655437:JF655443 SZ655437:TB655443 ACV655437:ACX655443 AMR655437:AMT655443 AWN655437:AWP655443 BGJ655437:BGL655443 BQF655437:BQH655443 CAB655437:CAD655443 CJX655437:CJZ655443 CTT655437:CTV655443 DDP655437:DDR655443 DNL655437:DNN655443 DXH655437:DXJ655443 EHD655437:EHF655443 EQZ655437:ERB655443 FAV655437:FAX655443 FKR655437:FKT655443 FUN655437:FUP655443 GEJ655437:GEL655443 GOF655437:GOH655443 GYB655437:GYD655443 HHX655437:HHZ655443 HRT655437:HRV655443 IBP655437:IBR655443 ILL655437:ILN655443 IVH655437:IVJ655443 JFD655437:JFF655443 JOZ655437:JPB655443 JYV655437:JYX655443 KIR655437:KIT655443 KSN655437:KSP655443 LCJ655437:LCL655443 LMF655437:LMH655443 LWB655437:LWD655443 MFX655437:MFZ655443 MPT655437:MPV655443 MZP655437:MZR655443 NJL655437:NJN655443 NTH655437:NTJ655443 ODD655437:ODF655443 OMZ655437:ONB655443 OWV655437:OWX655443 PGR655437:PGT655443 PQN655437:PQP655443 QAJ655437:QAL655443 QKF655437:QKH655443 QUB655437:QUD655443 RDX655437:RDZ655443 RNT655437:RNV655443 RXP655437:RXR655443 SHL655437:SHN655443 SRH655437:SRJ655443 TBD655437:TBF655443 TKZ655437:TLB655443 TUV655437:TUX655443 UER655437:UET655443 UON655437:UOP655443 UYJ655437:UYL655443 VIF655437:VIH655443 VSB655437:VSD655443 WBX655437:WBZ655443 WLT655437:WLV655443 WVP655437:WVR655443 RNV655591:RNV655595 JD720973:JF720979 SZ720973:TB720979 ACV720973:ACX720979 AMR720973:AMT720979 AWN720973:AWP720979 BGJ720973:BGL720979 BQF720973:BQH720979 CAB720973:CAD720979 CJX720973:CJZ720979 CTT720973:CTV720979 DDP720973:DDR720979 DNL720973:DNN720979 DXH720973:DXJ720979 EHD720973:EHF720979 EQZ720973:ERB720979 FAV720973:FAX720979 FKR720973:FKT720979 FUN720973:FUP720979 GEJ720973:GEL720979 GOF720973:GOH720979 GYB720973:GYD720979 HHX720973:HHZ720979 HRT720973:HRV720979 IBP720973:IBR720979 ILL720973:ILN720979 IVH720973:IVJ720979 JFD720973:JFF720979 JOZ720973:JPB720979 JYV720973:JYX720979 KIR720973:KIT720979 KSN720973:KSP720979 LCJ720973:LCL720979 LMF720973:LMH720979 LWB720973:LWD720979 MFX720973:MFZ720979 MPT720973:MPV720979 MZP720973:MZR720979 NJL720973:NJN720979 NTH720973:NTJ720979 ODD720973:ODF720979 OMZ720973:ONB720979 OWV720973:OWX720979 PGR720973:PGT720979 PQN720973:PQP720979 QAJ720973:QAL720979 QKF720973:QKH720979 QUB720973:QUD720979 RDX720973:RDZ720979 RNT720973:RNV720979 RXP720973:RXR720979 SHL720973:SHN720979 SRH720973:SRJ720979 TBD720973:TBF720979 TKZ720973:TLB720979 TUV720973:TUX720979 UER720973:UET720979 UON720973:UOP720979 UYJ720973:UYL720979 VIF720973:VIH720979 VSB720973:VSD720979 WBX720973:WBZ720979 WLT720973:WLV720979 WVP720973:WVR720979 RXR655591:RXR655595 JD786509:JF786515 SZ786509:TB786515 ACV786509:ACX786515 AMR786509:AMT786515 AWN786509:AWP786515 BGJ786509:BGL786515 BQF786509:BQH786515 CAB786509:CAD786515 CJX786509:CJZ786515 CTT786509:CTV786515 DDP786509:DDR786515 DNL786509:DNN786515 DXH786509:DXJ786515 EHD786509:EHF786515 EQZ786509:ERB786515 FAV786509:FAX786515 FKR786509:FKT786515 FUN786509:FUP786515 GEJ786509:GEL786515 GOF786509:GOH786515 GYB786509:GYD786515 HHX786509:HHZ786515 HRT786509:HRV786515 IBP786509:IBR786515 ILL786509:ILN786515 IVH786509:IVJ786515 JFD786509:JFF786515 JOZ786509:JPB786515 JYV786509:JYX786515 KIR786509:KIT786515 KSN786509:KSP786515 LCJ786509:LCL786515 LMF786509:LMH786515 LWB786509:LWD786515 MFX786509:MFZ786515 MPT786509:MPV786515 MZP786509:MZR786515 NJL786509:NJN786515 NTH786509:NTJ786515 ODD786509:ODF786515 OMZ786509:ONB786515 OWV786509:OWX786515 PGR786509:PGT786515 PQN786509:PQP786515 QAJ786509:QAL786515 QKF786509:QKH786515 QUB786509:QUD786515 RDX786509:RDZ786515 RNT786509:RNV786515 RXP786509:RXR786515 SHL786509:SHN786515 SRH786509:SRJ786515 TBD786509:TBF786515 TKZ786509:TLB786515 TUV786509:TUX786515 UER786509:UET786515 UON786509:UOP786515 UYJ786509:UYL786515 VIF786509:VIH786515 VSB786509:VSD786515 WBX786509:WBZ786515 WLT786509:WLV786515 WVP786509:WVR786515 SHN655591:SHN655595 JD852045:JF852051 SZ852045:TB852051 ACV852045:ACX852051 AMR852045:AMT852051 AWN852045:AWP852051 BGJ852045:BGL852051 BQF852045:BQH852051 CAB852045:CAD852051 CJX852045:CJZ852051 CTT852045:CTV852051 DDP852045:DDR852051 DNL852045:DNN852051 DXH852045:DXJ852051 EHD852045:EHF852051 EQZ852045:ERB852051 FAV852045:FAX852051 FKR852045:FKT852051 FUN852045:FUP852051 GEJ852045:GEL852051 GOF852045:GOH852051 GYB852045:GYD852051 HHX852045:HHZ852051 HRT852045:HRV852051 IBP852045:IBR852051 ILL852045:ILN852051 IVH852045:IVJ852051 JFD852045:JFF852051 JOZ852045:JPB852051 JYV852045:JYX852051 KIR852045:KIT852051 KSN852045:KSP852051 LCJ852045:LCL852051 LMF852045:LMH852051 LWB852045:LWD852051 MFX852045:MFZ852051 MPT852045:MPV852051 MZP852045:MZR852051 NJL852045:NJN852051 NTH852045:NTJ852051 ODD852045:ODF852051 OMZ852045:ONB852051 OWV852045:OWX852051 PGR852045:PGT852051 PQN852045:PQP852051 QAJ852045:QAL852051 QKF852045:QKH852051 QUB852045:QUD852051 RDX852045:RDZ852051 RNT852045:RNV852051 RXP852045:RXR852051 SHL852045:SHN852051 SRH852045:SRJ852051 TBD852045:TBF852051 TKZ852045:TLB852051 TUV852045:TUX852051 UER852045:UET852051 UON852045:UOP852051 UYJ852045:UYL852051 VIF852045:VIH852051 VSB852045:VSD852051 WBX852045:WBZ852051 WLT852045:WLV852051 WVP852045:WVR852051 SRJ655591:SRJ655595 JD917581:JF917587 SZ917581:TB917587 ACV917581:ACX917587 AMR917581:AMT917587 AWN917581:AWP917587 BGJ917581:BGL917587 BQF917581:BQH917587 CAB917581:CAD917587 CJX917581:CJZ917587 CTT917581:CTV917587 DDP917581:DDR917587 DNL917581:DNN917587 DXH917581:DXJ917587 EHD917581:EHF917587 EQZ917581:ERB917587 FAV917581:FAX917587 FKR917581:FKT917587 FUN917581:FUP917587 GEJ917581:GEL917587 GOF917581:GOH917587 GYB917581:GYD917587 HHX917581:HHZ917587 HRT917581:HRV917587 IBP917581:IBR917587 ILL917581:ILN917587 IVH917581:IVJ917587 JFD917581:JFF917587 JOZ917581:JPB917587 JYV917581:JYX917587 KIR917581:KIT917587 KSN917581:KSP917587 LCJ917581:LCL917587 LMF917581:LMH917587 LWB917581:LWD917587 MFX917581:MFZ917587 MPT917581:MPV917587 MZP917581:MZR917587 NJL917581:NJN917587 NTH917581:NTJ917587 ODD917581:ODF917587 OMZ917581:ONB917587 OWV917581:OWX917587 PGR917581:PGT917587 PQN917581:PQP917587 QAJ917581:QAL917587 QKF917581:QKH917587 QUB917581:QUD917587 RDX917581:RDZ917587 RNT917581:RNV917587 RXP917581:RXR917587 SHL917581:SHN917587 SRH917581:SRJ917587 TBD917581:TBF917587 TKZ917581:TLB917587 TUV917581:TUX917587 UER917581:UET917587 UON917581:UOP917587 UYJ917581:UYL917587 VIF917581:VIH917587 VSB917581:VSD917587 WBX917581:WBZ917587 WLT917581:WLV917587 WVP917581:WVR917587 TBF655591:TBF655595 JD983117:JF983123 SZ983117:TB983123 ACV983117:ACX983123 AMR983117:AMT983123 AWN983117:AWP983123 BGJ983117:BGL983123 BQF983117:BQH983123 CAB983117:CAD983123 CJX983117:CJZ983123 CTT983117:CTV983123 DDP983117:DDR983123 DNL983117:DNN983123 DXH983117:DXJ983123 EHD983117:EHF983123 EQZ983117:ERB983123 FAV983117:FAX983123 FKR983117:FKT983123 FUN983117:FUP983123 GEJ983117:GEL983123 GOF983117:GOH983123 GYB983117:GYD983123 HHX983117:HHZ983123 HRT983117:HRV983123 IBP983117:IBR983123 ILL983117:ILN983123 IVH983117:IVJ983123 JFD983117:JFF983123 JOZ983117:JPB983123 JYV983117:JYX983123 KIR983117:KIT983123 KSN983117:KSP983123 LCJ983117:LCL983123 LMF983117:LMH983123 LWB983117:LWD983123 MFX983117:MFZ983123 MPT983117:MPV983123 MZP983117:MZR983123 NJL983117:NJN983123 NTH983117:NTJ983123 ODD983117:ODF983123 OMZ983117:ONB983123 OWV983117:OWX983123 PGR983117:PGT983123 PQN983117:PQP983123 QAJ983117:QAL983123 QKF983117:QKH983123 QUB983117:QUD983123 RDX983117:RDZ983123 RNT983117:RNV983123 RXP983117:RXR983123 SHL983117:SHN983123 SRH983117:SRJ983123 TBD983117:TBF983123 TKZ983117:TLB983123 TUV983117:TUX983123 UER983117:UET983123 UON983117:UOP983123 UYJ983117:UYL983123 VIF983117:VIH983123 VSB983117:VSD983123 WBX983117:WBZ983123 WLT983117:WLV983123 WVP983117:WVR983123 JD71:JF71 SZ71:TB71 ACV71:ACX71 AMR71:AMT71 AWN71:AWP71 BGJ71:BGL71 BQF71:BQH71 CAB71:CAD71 CJX71:CJZ71 CTT71:CTV71 DDP71:DDR71 DNL71:DNN71 DXH71:DXJ71 EHD71:EHF71 EQZ71:ERB71 FAV71:FAX71 FKR71:FKT71 FUN71:FUP71 GEJ71:GEL71 GOF71:GOH71 GYB71:GYD71 HHX71:HHZ71 HRT71:HRV71 IBP71:IBR71 ILL71:ILN71 IVH71:IVJ71 JFD71:JFF71 JOZ71:JPB71 JYV71:JYX71 KIR71:KIT71 KSN71:KSP71 LCJ71:LCL71 LMF71:LMH71 LWB71:LWD71 MFX71:MFZ71 MPT71:MPV71 MZP71:MZR71 NJL71:NJN71 NTH71:NTJ71 ODD71:ODF71 OMZ71:ONB71 OWV71:OWX71 PGR71:PGT71 PQN71:PQP71 QAJ71:QAL71 QKF71:QKH71 QUB71:QUD71 RDX71:RDZ71 RNT71:RNV71 RXP71:RXR71 SHL71:SHN71 SRH71:SRJ71 TBD71:TBF71 TKZ71:TLB71 TUV71:TUX71 UER71:UET71 UON71:UOP71 UYJ71:UYL71 VIF71:VIH71 VSB71:VSD71 WBX71:WBZ71 WLT71:WLV71 WVP71:WVR71 TLB655591:TLB655595 JD65607:JF65607 SZ65607:TB65607 ACV65607:ACX65607 AMR65607:AMT65607 AWN65607:AWP65607 BGJ65607:BGL65607 BQF65607:BQH65607 CAB65607:CAD65607 CJX65607:CJZ65607 CTT65607:CTV65607 DDP65607:DDR65607 DNL65607:DNN65607 DXH65607:DXJ65607 EHD65607:EHF65607 EQZ65607:ERB65607 FAV65607:FAX65607 FKR65607:FKT65607 FUN65607:FUP65607 GEJ65607:GEL65607 GOF65607:GOH65607 GYB65607:GYD65607 HHX65607:HHZ65607 HRT65607:HRV65607 IBP65607:IBR65607 ILL65607:ILN65607 IVH65607:IVJ65607 JFD65607:JFF65607 JOZ65607:JPB65607 JYV65607:JYX65607 KIR65607:KIT65607 KSN65607:KSP65607 LCJ65607:LCL65607 LMF65607:LMH65607 LWB65607:LWD65607 MFX65607:MFZ65607 MPT65607:MPV65607 MZP65607:MZR65607 NJL65607:NJN65607 NTH65607:NTJ65607 ODD65607:ODF65607 OMZ65607:ONB65607 OWV65607:OWX65607 PGR65607:PGT65607 PQN65607:PQP65607 QAJ65607:QAL65607 QKF65607:QKH65607 QUB65607:QUD65607 RDX65607:RDZ65607 RNT65607:RNV65607 RXP65607:RXR65607 SHL65607:SHN65607 SRH65607:SRJ65607 TBD65607:TBF65607 TKZ65607:TLB65607 TUV65607:TUX65607 UER65607:UET65607 UON65607:UOP65607 UYJ65607:UYL65607 VIF65607:VIH65607 VSB65607:VSD65607 WBX65607:WBZ65607 WLT65607:WLV65607 WVP65607:WVR65607 TUX655591:TUX655595 JD131143:JF131143 SZ131143:TB131143 ACV131143:ACX131143 AMR131143:AMT131143 AWN131143:AWP131143 BGJ131143:BGL131143 BQF131143:BQH131143 CAB131143:CAD131143 CJX131143:CJZ131143 CTT131143:CTV131143 DDP131143:DDR131143 DNL131143:DNN131143 DXH131143:DXJ131143 EHD131143:EHF131143 EQZ131143:ERB131143 FAV131143:FAX131143 FKR131143:FKT131143 FUN131143:FUP131143 GEJ131143:GEL131143 GOF131143:GOH131143 GYB131143:GYD131143 HHX131143:HHZ131143 HRT131143:HRV131143 IBP131143:IBR131143 ILL131143:ILN131143 IVH131143:IVJ131143 JFD131143:JFF131143 JOZ131143:JPB131143 JYV131143:JYX131143 KIR131143:KIT131143 KSN131143:KSP131143 LCJ131143:LCL131143 LMF131143:LMH131143 LWB131143:LWD131143 MFX131143:MFZ131143 MPT131143:MPV131143 MZP131143:MZR131143 NJL131143:NJN131143 NTH131143:NTJ131143 ODD131143:ODF131143 OMZ131143:ONB131143 OWV131143:OWX131143 PGR131143:PGT131143 PQN131143:PQP131143 QAJ131143:QAL131143 QKF131143:QKH131143 QUB131143:QUD131143 RDX131143:RDZ131143 RNT131143:RNV131143 RXP131143:RXR131143 SHL131143:SHN131143 SRH131143:SRJ131143 TBD131143:TBF131143 TKZ131143:TLB131143 TUV131143:TUX131143 UER131143:UET131143 UON131143:UOP131143 UYJ131143:UYL131143 VIF131143:VIH131143 VSB131143:VSD131143 WBX131143:WBZ131143 WLT131143:WLV131143 WVP131143:WVR131143 UET655591:UET655595 JD196679:JF196679 SZ196679:TB196679 ACV196679:ACX196679 AMR196679:AMT196679 AWN196679:AWP196679 BGJ196679:BGL196679 BQF196679:BQH196679 CAB196679:CAD196679 CJX196679:CJZ196679 CTT196679:CTV196679 DDP196679:DDR196679 DNL196679:DNN196679 DXH196679:DXJ196679 EHD196679:EHF196679 EQZ196679:ERB196679 FAV196679:FAX196679 FKR196679:FKT196679 FUN196679:FUP196679 GEJ196679:GEL196679 GOF196679:GOH196679 GYB196679:GYD196679 HHX196679:HHZ196679 HRT196679:HRV196679 IBP196679:IBR196679 ILL196679:ILN196679 IVH196679:IVJ196679 JFD196679:JFF196679 JOZ196679:JPB196679 JYV196679:JYX196679 KIR196679:KIT196679 KSN196679:KSP196679 LCJ196679:LCL196679 LMF196679:LMH196679 LWB196679:LWD196679 MFX196679:MFZ196679 MPT196679:MPV196679 MZP196679:MZR196679 NJL196679:NJN196679 NTH196679:NTJ196679 ODD196679:ODF196679 OMZ196679:ONB196679 OWV196679:OWX196679 PGR196679:PGT196679 PQN196679:PQP196679 QAJ196679:QAL196679 QKF196679:QKH196679 QUB196679:QUD196679 RDX196679:RDZ196679 RNT196679:RNV196679 RXP196679:RXR196679 SHL196679:SHN196679 SRH196679:SRJ196679 TBD196679:TBF196679 TKZ196679:TLB196679 TUV196679:TUX196679 UER196679:UET196679 UON196679:UOP196679 UYJ196679:UYL196679 VIF196679:VIH196679 VSB196679:VSD196679 WBX196679:WBZ196679 WLT196679:WLV196679 WVP196679:WVR196679 UOP655591:UOP655595 JD262215:JF262215 SZ262215:TB262215 ACV262215:ACX262215 AMR262215:AMT262215 AWN262215:AWP262215 BGJ262215:BGL262215 BQF262215:BQH262215 CAB262215:CAD262215 CJX262215:CJZ262215 CTT262215:CTV262215 DDP262215:DDR262215 DNL262215:DNN262215 DXH262215:DXJ262215 EHD262215:EHF262215 EQZ262215:ERB262215 FAV262215:FAX262215 FKR262215:FKT262215 FUN262215:FUP262215 GEJ262215:GEL262215 GOF262215:GOH262215 GYB262215:GYD262215 HHX262215:HHZ262215 HRT262215:HRV262215 IBP262215:IBR262215 ILL262215:ILN262215 IVH262215:IVJ262215 JFD262215:JFF262215 JOZ262215:JPB262215 JYV262215:JYX262215 KIR262215:KIT262215 KSN262215:KSP262215 LCJ262215:LCL262215 LMF262215:LMH262215 LWB262215:LWD262215 MFX262215:MFZ262215 MPT262215:MPV262215 MZP262215:MZR262215 NJL262215:NJN262215 NTH262215:NTJ262215 ODD262215:ODF262215 OMZ262215:ONB262215 OWV262215:OWX262215 PGR262215:PGT262215 PQN262215:PQP262215 QAJ262215:QAL262215 QKF262215:QKH262215 QUB262215:QUD262215 RDX262215:RDZ262215 RNT262215:RNV262215 RXP262215:RXR262215 SHL262215:SHN262215 SRH262215:SRJ262215 TBD262215:TBF262215 TKZ262215:TLB262215 TUV262215:TUX262215 UER262215:UET262215 UON262215:UOP262215 UYJ262215:UYL262215 VIF262215:VIH262215 VSB262215:VSD262215 WBX262215:WBZ262215 WLT262215:WLV262215 WVP262215:WVR262215 UYL655591:UYL655595 JD327751:JF327751 SZ327751:TB327751 ACV327751:ACX327751 AMR327751:AMT327751 AWN327751:AWP327751 BGJ327751:BGL327751 BQF327751:BQH327751 CAB327751:CAD327751 CJX327751:CJZ327751 CTT327751:CTV327751 DDP327751:DDR327751 DNL327751:DNN327751 DXH327751:DXJ327751 EHD327751:EHF327751 EQZ327751:ERB327751 FAV327751:FAX327751 FKR327751:FKT327751 FUN327751:FUP327751 GEJ327751:GEL327751 GOF327751:GOH327751 GYB327751:GYD327751 HHX327751:HHZ327751 HRT327751:HRV327751 IBP327751:IBR327751 ILL327751:ILN327751 IVH327751:IVJ327751 JFD327751:JFF327751 JOZ327751:JPB327751 JYV327751:JYX327751 KIR327751:KIT327751 KSN327751:KSP327751 LCJ327751:LCL327751 LMF327751:LMH327751 LWB327751:LWD327751 MFX327751:MFZ327751 MPT327751:MPV327751 MZP327751:MZR327751 NJL327751:NJN327751 NTH327751:NTJ327751 ODD327751:ODF327751 OMZ327751:ONB327751 OWV327751:OWX327751 PGR327751:PGT327751 PQN327751:PQP327751 QAJ327751:QAL327751 QKF327751:QKH327751 QUB327751:QUD327751 RDX327751:RDZ327751 RNT327751:RNV327751 RXP327751:RXR327751 SHL327751:SHN327751 SRH327751:SRJ327751 TBD327751:TBF327751 TKZ327751:TLB327751 TUV327751:TUX327751 UER327751:UET327751 UON327751:UOP327751 UYJ327751:UYL327751 VIF327751:VIH327751 VSB327751:VSD327751 WBX327751:WBZ327751 WLT327751:WLV327751 WVP327751:WVR327751 VIH655591:VIH655595 JD393287:JF393287 SZ393287:TB393287 ACV393287:ACX393287 AMR393287:AMT393287 AWN393287:AWP393287 BGJ393287:BGL393287 BQF393287:BQH393287 CAB393287:CAD393287 CJX393287:CJZ393287 CTT393287:CTV393287 DDP393287:DDR393287 DNL393287:DNN393287 DXH393287:DXJ393287 EHD393287:EHF393287 EQZ393287:ERB393287 FAV393287:FAX393287 FKR393287:FKT393287 FUN393287:FUP393287 GEJ393287:GEL393287 GOF393287:GOH393287 GYB393287:GYD393287 HHX393287:HHZ393287 HRT393287:HRV393287 IBP393287:IBR393287 ILL393287:ILN393287 IVH393287:IVJ393287 JFD393287:JFF393287 JOZ393287:JPB393287 JYV393287:JYX393287 KIR393287:KIT393287 KSN393287:KSP393287 LCJ393287:LCL393287 LMF393287:LMH393287 LWB393287:LWD393287 MFX393287:MFZ393287 MPT393287:MPV393287 MZP393287:MZR393287 NJL393287:NJN393287 NTH393287:NTJ393287 ODD393287:ODF393287 OMZ393287:ONB393287 OWV393287:OWX393287 PGR393287:PGT393287 PQN393287:PQP393287 QAJ393287:QAL393287 QKF393287:QKH393287 QUB393287:QUD393287 RDX393287:RDZ393287 RNT393287:RNV393287 RXP393287:RXR393287 SHL393287:SHN393287 SRH393287:SRJ393287 TBD393287:TBF393287 TKZ393287:TLB393287 TUV393287:TUX393287 UER393287:UET393287 UON393287:UOP393287 UYJ393287:UYL393287 VIF393287:VIH393287 VSB393287:VSD393287 WBX393287:WBZ393287 WLT393287:WLV393287 WVP393287:WVR393287 VSD655591:VSD655595 JD458823:JF458823 SZ458823:TB458823 ACV458823:ACX458823 AMR458823:AMT458823 AWN458823:AWP458823 BGJ458823:BGL458823 BQF458823:BQH458823 CAB458823:CAD458823 CJX458823:CJZ458823 CTT458823:CTV458823 DDP458823:DDR458823 DNL458823:DNN458823 DXH458823:DXJ458823 EHD458823:EHF458823 EQZ458823:ERB458823 FAV458823:FAX458823 FKR458823:FKT458823 FUN458823:FUP458823 GEJ458823:GEL458823 GOF458823:GOH458823 GYB458823:GYD458823 HHX458823:HHZ458823 HRT458823:HRV458823 IBP458823:IBR458823 ILL458823:ILN458823 IVH458823:IVJ458823 JFD458823:JFF458823 JOZ458823:JPB458823 JYV458823:JYX458823 KIR458823:KIT458823 KSN458823:KSP458823 LCJ458823:LCL458823 LMF458823:LMH458823 LWB458823:LWD458823 MFX458823:MFZ458823 MPT458823:MPV458823 MZP458823:MZR458823 NJL458823:NJN458823 NTH458823:NTJ458823 ODD458823:ODF458823 OMZ458823:ONB458823 OWV458823:OWX458823 PGR458823:PGT458823 PQN458823:PQP458823 QAJ458823:QAL458823 QKF458823:QKH458823 QUB458823:QUD458823 RDX458823:RDZ458823 RNT458823:RNV458823 RXP458823:RXR458823 SHL458823:SHN458823 SRH458823:SRJ458823 TBD458823:TBF458823 TKZ458823:TLB458823 TUV458823:TUX458823 UER458823:UET458823 UON458823:UOP458823 UYJ458823:UYL458823 VIF458823:VIH458823 VSB458823:VSD458823 WBX458823:WBZ458823 WLT458823:WLV458823 WVP458823:WVR458823 WBZ655591:WBZ655595 JD524359:JF524359 SZ524359:TB524359 ACV524359:ACX524359 AMR524359:AMT524359 AWN524359:AWP524359 BGJ524359:BGL524359 BQF524359:BQH524359 CAB524359:CAD524359 CJX524359:CJZ524359 CTT524359:CTV524359 DDP524359:DDR524359 DNL524359:DNN524359 DXH524359:DXJ524359 EHD524359:EHF524359 EQZ524359:ERB524359 FAV524359:FAX524359 FKR524359:FKT524359 FUN524359:FUP524359 GEJ524359:GEL524359 GOF524359:GOH524359 GYB524359:GYD524359 HHX524359:HHZ524359 HRT524359:HRV524359 IBP524359:IBR524359 ILL524359:ILN524359 IVH524359:IVJ524359 JFD524359:JFF524359 JOZ524359:JPB524359 JYV524359:JYX524359 KIR524359:KIT524359 KSN524359:KSP524359 LCJ524359:LCL524359 LMF524359:LMH524359 LWB524359:LWD524359 MFX524359:MFZ524359 MPT524359:MPV524359 MZP524359:MZR524359 NJL524359:NJN524359 NTH524359:NTJ524359 ODD524359:ODF524359 OMZ524359:ONB524359 OWV524359:OWX524359 PGR524359:PGT524359 PQN524359:PQP524359 QAJ524359:QAL524359 QKF524359:QKH524359 QUB524359:QUD524359 RDX524359:RDZ524359 RNT524359:RNV524359 RXP524359:RXR524359 SHL524359:SHN524359 SRH524359:SRJ524359 TBD524359:TBF524359 TKZ524359:TLB524359 TUV524359:TUX524359 UER524359:UET524359 UON524359:UOP524359 UYJ524359:UYL524359 VIF524359:VIH524359 VSB524359:VSD524359 WBX524359:WBZ524359 WLT524359:WLV524359 WVP524359:WVR524359 WLV655591:WLV655595 JD589895:JF589895 SZ589895:TB589895 ACV589895:ACX589895 AMR589895:AMT589895 AWN589895:AWP589895 BGJ589895:BGL589895 BQF589895:BQH589895 CAB589895:CAD589895 CJX589895:CJZ589895 CTT589895:CTV589895 DDP589895:DDR589895 DNL589895:DNN589895 DXH589895:DXJ589895 EHD589895:EHF589895 EQZ589895:ERB589895 FAV589895:FAX589895 FKR589895:FKT589895 FUN589895:FUP589895 GEJ589895:GEL589895 GOF589895:GOH589895 GYB589895:GYD589895 HHX589895:HHZ589895 HRT589895:HRV589895 IBP589895:IBR589895 ILL589895:ILN589895 IVH589895:IVJ589895 JFD589895:JFF589895 JOZ589895:JPB589895 JYV589895:JYX589895 KIR589895:KIT589895 KSN589895:KSP589895 LCJ589895:LCL589895 LMF589895:LMH589895 LWB589895:LWD589895 MFX589895:MFZ589895 MPT589895:MPV589895 MZP589895:MZR589895 NJL589895:NJN589895 NTH589895:NTJ589895 ODD589895:ODF589895 OMZ589895:ONB589895 OWV589895:OWX589895 PGR589895:PGT589895 PQN589895:PQP589895 QAJ589895:QAL589895 QKF589895:QKH589895 QUB589895:QUD589895 RDX589895:RDZ589895 RNT589895:RNV589895 RXP589895:RXR589895 SHL589895:SHN589895 SRH589895:SRJ589895 TBD589895:TBF589895 TKZ589895:TLB589895 TUV589895:TUX589895 UER589895:UET589895 UON589895:UOP589895 UYJ589895:UYL589895 VIF589895:VIH589895 VSB589895:VSD589895 WBX589895:WBZ589895 WLT589895:WLV589895 WVP589895:WVR589895 WVR655591:WVR655595 JD655431:JF655431 SZ655431:TB655431 ACV655431:ACX655431 AMR655431:AMT655431 AWN655431:AWP655431 BGJ655431:BGL655431 BQF655431:BQH655431 CAB655431:CAD655431 CJX655431:CJZ655431 CTT655431:CTV655431 DDP655431:DDR655431 DNL655431:DNN655431 DXH655431:DXJ655431 EHD655431:EHF655431 EQZ655431:ERB655431 FAV655431:FAX655431 FKR655431:FKT655431 FUN655431:FUP655431 GEJ655431:GEL655431 GOF655431:GOH655431 GYB655431:GYD655431 HHX655431:HHZ655431 HRT655431:HRV655431 IBP655431:IBR655431 ILL655431:ILN655431 IVH655431:IVJ655431 JFD655431:JFF655431 JOZ655431:JPB655431 JYV655431:JYX655431 KIR655431:KIT655431 KSN655431:KSP655431 LCJ655431:LCL655431 LMF655431:LMH655431 LWB655431:LWD655431 MFX655431:MFZ655431 MPT655431:MPV655431 MZP655431:MZR655431 NJL655431:NJN655431 NTH655431:NTJ655431 ODD655431:ODF655431 OMZ655431:ONB655431 OWV655431:OWX655431 PGR655431:PGT655431 PQN655431:PQP655431 QAJ655431:QAL655431 QKF655431:QKH655431 QUB655431:QUD655431 RDX655431:RDZ655431 RNT655431:RNV655431 RXP655431:RXR655431 SHL655431:SHN655431 SRH655431:SRJ655431 TBD655431:TBF655431 TKZ655431:TLB655431 TUV655431:TUX655431 UER655431:UET655431 UON655431:UOP655431 UYJ655431:UYL655431 VIF655431:VIH655431 VSB655431:VSD655431 WBX655431:WBZ655431 WLT655431:WLV655431 WVP655431:WVR655431 VIH983271:VIH983275 JD720967:JF720967 SZ720967:TB720967 ACV720967:ACX720967 AMR720967:AMT720967 AWN720967:AWP720967 BGJ720967:BGL720967 BQF720967:BQH720967 CAB720967:CAD720967 CJX720967:CJZ720967 CTT720967:CTV720967 DDP720967:DDR720967 DNL720967:DNN720967 DXH720967:DXJ720967 EHD720967:EHF720967 EQZ720967:ERB720967 FAV720967:FAX720967 FKR720967:FKT720967 FUN720967:FUP720967 GEJ720967:GEL720967 GOF720967:GOH720967 GYB720967:GYD720967 HHX720967:HHZ720967 HRT720967:HRV720967 IBP720967:IBR720967 ILL720967:ILN720967 IVH720967:IVJ720967 JFD720967:JFF720967 JOZ720967:JPB720967 JYV720967:JYX720967 KIR720967:KIT720967 KSN720967:KSP720967 LCJ720967:LCL720967 LMF720967:LMH720967 LWB720967:LWD720967 MFX720967:MFZ720967 MPT720967:MPV720967 MZP720967:MZR720967 NJL720967:NJN720967 NTH720967:NTJ720967 ODD720967:ODF720967 OMZ720967:ONB720967 OWV720967:OWX720967 PGR720967:PGT720967 PQN720967:PQP720967 QAJ720967:QAL720967 QKF720967:QKH720967 QUB720967:QUD720967 RDX720967:RDZ720967 RNT720967:RNV720967 RXP720967:RXR720967 SHL720967:SHN720967 SRH720967:SRJ720967 TBD720967:TBF720967 TKZ720967:TLB720967 TUV720967:TUX720967 UER720967:UET720967 UON720967:UOP720967 UYJ720967:UYL720967 VIF720967:VIH720967 VSB720967:VSD720967 WBX720967:WBZ720967 WLT720967:WLV720967 WVP720967:WVR720967 JF721127:JF721131 JD786503:JF786503 SZ786503:TB786503 ACV786503:ACX786503 AMR786503:AMT786503 AWN786503:AWP786503 BGJ786503:BGL786503 BQF786503:BQH786503 CAB786503:CAD786503 CJX786503:CJZ786503 CTT786503:CTV786503 DDP786503:DDR786503 DNL786503:DNN786503 DXH786503:DXJ786503 EHD786503:EHF786503 EQZ786503:ERB786503 FAV786503:FAX786503 FKR786503:FKT786503 FUN786503:FUP786503 GEJ786503:GEL786503 GOF786503:GOH786503 GYB786503:GYD786503 HHX786503:HHZ786503 HRT786503:HRV786503 IBP786503:IBR786503 ILL786503:ILN786503 IVH786503:IVJ786503 JFD786503:JFF786503 JOZ786503:JPB786503 JYV786503:JYX786503 KIR786503:KIT786503 KSN786503:KSP786503 LCJ786503:LCL786503 LMF786503:LMH786503 LWB786503:LWD786503 MFX786503:MFZ786503 MPT786503:MPV786503 MZP786503:MZR786503 NJL786503:NJN786503 NTH786503:NTJ786503 ODD786503:ODF786503 OMZ786503:ONB786503 OWV786503:OWX786503 PGR786503:PGT786503 PQN786503:PQP786503 QAJ786503:QAL786503 QKF786503:QKH786503 QUB786503:QUD786503 RDX786503:RDZ786503 RNT786503:RNV786503 RXP786503:RXR786503 SHL786503:SHN786503 SRH786503:SRJ786503 TBD786503:TBF786503 TKZ786503:TLB786503 TUV786503:TUX786503 UER786503:UET786503 UON786503:UOP786503 UYJ786503:UYL786503 VIF786503:VIH786503 VSB786503:VSD786503 WBX786503:WBZ786503 WLT786503:WLV786503 WVP786503:WVR786503 TB721127:TB721131 JD852039:JF852039 SZ852039:TB852039 ACV852039:ACX852039 AMR852039:AMT852039 AWN852039:AWP852039 BGJ852039:BGL852039 BQF852039:BQH852039 CAB852039:CAD852039 CJX852039:CJZ852039 CTT852039:CTV852039 DDP852039:DDR852039 DNL852039:DNN852039 DXH852039:DXJ852039 EHD852039:EHF852039 EQZ852039:ERB852039 FAV852039:FAX852039 FKR852039:FKT852039 FUN852039:FUP852039 GEJ852039:GEL852039 GOF852039:GOH852039 GYB852039:GYD852039 HHX852039:HHZ852039 HRT852039:HRV852039 IBP852039:IBR852039 ILL852039:ILN852039 IVH852039:IVJ852039 JFD852039:JFF852039 JOZ852039:JPB852039 JYV852039:JYX852039 KIR852039:KIT852039 KSN852039:KSP852039 LCJ852039:LCL852039 LMF852039:LMH852039 LWB852039:LWD852039 MFX852039:MFZ852039 MPT852039:MPV852039 MZP852039:MZR852039 NJL852039:NJN852039 NTH852039:NTJ852039 ODD852039:ODF852039 OMZ852039:ONB852039 OWV852039:OWX852039 PGR852039:PGT852039 PQN852039:PQP852039 QAJ852039:QAL852039 QKF852039:QKH852039 QUB852039:QUD852039 RDX852039:RDZ852039 RNT852039:RNV852039 RXP852039:RXR852039 SHL852039:SHN852039 SRH852039:SRJ852039 TBD852039:TBF852039 TKZ852039:TLB852039 TUV852039:TUX852039 UER852039:UET852039 UON852039:UOP852039 UYJ852039:UYL852039 VIF852039:VIH852039 VSB852039:VSD852039 WBX852039:WBZ852039 WLT852039:WLV852039 WVP852039:WVR852039 ACX721127:ACX721131 JD917575:JF917575 SZ917575:TB917575 ACV917575:ACX917575 AMR917575:AMT917575 AWN917575:AWP917575 BGJ917575:BGL917575 BQF917575:BQH917575 CAB917575:CAD917575 CJX917575:CJZ917575 CTT917575:CTV917575 DDP917575:DDR917575 DNL917575:DNN917575 DXH917575:DXJ917575 EHD917575:EHF917575 EQZ917575:ERB917575 FAV917575:FAX917575 FKR917575:FKT917575 FUN917575:FUP917575 GEJ917575:GEL917575 GOF917575:GOH917575 GYB917575:GYD917575 HHX917575:HHZ917575 HRT917575:HRV917575 IBP917575:IBR917575 ILL917575:ILN917575 IVH917575:IVJ917575 JFD917575:JFF917575 JOZ917575:JPB917575 JYV917575:JYX917575 KIR917575:KIT917575 KSN917575:KSP917575 LCJ917575:LCL917575 LMF917575:LMH917575 LWB917575:LWD917575 MFX917575:MFZ917575 MPT917575:MPV917575 MZP917575:MZR917575 NJL917575:NJN917575 NTH917575:NTJ917575 ODD917575:ODF917575 OMZ917575:ONB917575 OWV917575:OWX917575 PGR917575:PGT917575 PQN917575:PQP917575 QAJ917575:QAL917575 QKF917575:QKH917575 QUB917575:QUD917575 RDX917575:RDZ917575 RNT917575:RNV917575 RXP917575:RXR917575 SHL917575:SHN917575 SRH917575:SRJ917575 TBD917575:TBF917575 TKZ917575:TLB917575 TUV917575:TUX917575 UER917575:UET917575 UON917575:UOP917575 UYJ917575:UYL917575 VIF917575:VIH917575 VSB917575:VSD917575 WBX917575:WBZ917575 WLT917575:WLV917575 WVP917575:WVR917575 AMT721127:AMT721131 JD983111:JF983111 SZ983111:TB983111 ACV983111:ACX983111 AMR983111:AMT983111 AWN983111:AWP983111 BGJ983111:BGL983111 BQF983111:BQH983111 CAB983111:CAD983111 CJX983111:CJZ983111 CTT983111:CTV983111 DDP983111:DDR983111 DNL983111:DNN983111 DXH983111:DXJ983111 EHD983111:EHF983111 EQZ983111:ERB983111 FAV983111:FAX983111 FKR983111:FKT983111 FUN983111:FUP983111 GEJ983111:GEL983111 GOF983111:GOH983111 GYB983111:GYD983111 HHX983111:HHZ983111 HRT983111:HRV983111 IBP983111:IBR983111 ILL983111:ILN983111 IVH983111:IVJ983111 JFD983111:JFF983111 JOZ983111:JPB983111 JYV983111:JYX983111 KIR983111:KIT983111 KSN983111:KSP983111 LCJ983111:LCL983111 LMF983111:LMH983111 LWB983111:LWD983111 MFX983111:MFZ983111 MPT983111:MPV983111 MZP983111:MZR983111 NJL983111:NJN983111 NTH983111:NTJ983111 ODD983111:ODF983111 OMZ983111:ONB983111 OWV983111:OWX983111 PGR983111:PGT983111 PQN983111:PQP983111 QAJ983111:QAL983111 QKF983111:QKH983111 QUB983111:QUD983111 RDX983111:RDZ983111 RNT983111:RNV983111 RXP983111:RXR983111 SHL983111:SHN983111 SRH983111:SRJ983111 TBD983111:TBF983111 TKZ983111:TLB983111 TUV983111:TUX983111 UER983111:UET983111 UON983111:UOP983111 UYJ983111:UYL983111 VIF983111:VIH983111 VSB983111:VSD983111 WBX983111:WBZ983111 WLT983111:WLV983111 WVP983111:WVR983111 JD68:JF68 SZ68:TB68 ACV68:ACX68 AMR68:AMT68 AWN68:AWP68 BGJ68:BGL68 BQF68:BQH68 CAB68:CAD68 CJX68:CJZ68 CTT68:CTV68 DDP68:DDR68 DNL68:DNN68 DXH68:DXJ68 EHD68:EHF68 EQZ68:ERB68 FAV68:FAX68 FKR68:FKT68 FUN68:FUP68 GEJ68:GEL68 GOF68:GOH68 GYB68:GYD68 HHX68:HHZ68 HRT68:HRV68 IBP68:IBR68 ILL68:ILN68 IVH68:IVJ68 JFD68:JFF68 JOZ68:JPB68 JYV68:JYX68 KIR68:KIT68 KSN68:KSP68 LCJ68:LCL68 LMF68:LMH68 LWB68:LWD68 MFX68:MFZ68 MPT68:MPV68 MZP68:MZR68 NJL68:NJN68 NTH68:NTJ68 ODD68:ODF68 OMZ68:ONB68 OWV68:OWX68 PGR68:PGT68 PQN68:PQP68 QAJ68:QAL68 QKF68:QKH68 QUB68:QUD68 RDX68:RDZ68 RNT68:RNV68 RXP68:RXR68 SHL68:SHN68 SRH68:SRJ68 TBD68:TBF68 TKZ68:TLB68 TUV68:TUX68 UER68:UET68 UON68:UOP68 UYJ68:UYL68 VIF68:VIH68 VSB68:VSD68 WBX68:WBZ68 WLT68:WLV68 WVP68:WVR68 AWP721127:AWP721131 JD65604:JF65604 SZ65604:TB65604 ACV65604:ACX65604 AMR65604:AMT65604 AWN65604:AWP65604 BGJ65604:BGL65604 BQF65604:BQH65604 CAB65604:CAD65604 CJX65604:CJZ65604 CTT65604:CTV65604 DDP65604:DDR65604 DNL65604:DNN65604 DXH65604:DXJ65604 EHD65604:EHF65604 EQZ65604:ERB65604 FAV65604:FAX65604 FKR65604:FKT65604 FUN65604:FUP65604 GEJ65604:GEL65604 GOF65604:GOH65604 GYB65604:GYD65604 HHX65604:HHZ65604 HRT65604:HRV65604 IBP65604:IBR65604 ILL65604:ILN65604 IVH65604:IVJ65604 JFD65604:JFF65604 JOZ65604:JPB65604 JYV65604:JYX65604 KIR65604:KIT65604 KSN65604:KSP65604 LCJ65604:LCL65604 LMF65604:LMH65604 LWB65604:LWD65604 MFX65604:MFZ65604 MPT65604:MPV65604 MZP65604:MZR65604 NJL65604:NJN65604 NTH65604:NTJ65604 ODD65604:ODF65604 OMZ65604:ONB65604 OWV65604:OWX65604 PGR65604:PGT65604 PQN65604:PQP65604 QAJ65604:QAL65604 QKF65604:QKH65604 QUB65604:QUD65604 RDX65604:RDZ65604 RNT65604:RNV65604 RXP65604:RXR65604 SHL65604:SHN65604 SRH65604:SRJ65604 TBD65604:TBF65604 TKZ65604:TLB65604 TUV65604:TUX65604 UER65604:UET65604 UON65604:UOP65604 UYJ65604:UYL65604 VIF65604:VIH65604 VSB65604:VSD65604 WBX65604:WBZ65604 WLT65604:WLV65604 WVP65604:WVR65604 BGL721127:BGL721131 JD131140:JF131140 SZ131140:TB131140 ACV131140:ACX131140 AMR131140:AMT131140 AWN131140:AWP131140 BGJ131140:BGL131140 BQF131140:BQH131140 CAB131140:CAD131140 CJX131140:CJZ131140 CTT131140:CTV131140 DDP131140:DDR131140 DNL131140:DNN131140 DXH131140:DXJ131140 EHD131140:EHF131140 EQZ131140:ERB131140 FAV131140:FAX131140 FKR131140:FKT131140 FUN131140:FUP131140 GEJ131140:GEL131140 GOF131140:GOH131140 GYB131140:GYD131140 HHX131140:HHZ131140 HRT131140:HRV131140 IBP131140:IBR131140 ILL131140:ILN131140 IVH131140:IVJ131140 JFD131140:JFF131140 JOZ131140:JPB131140 JYV131140:JYX131140 KIR131140:KIT131140 KSN131140:KSP131140 LCJ131140:LCL131140 LMF131140:LMH131140 LWB131140:LWD131140 MFX131140:MFZ131140 MPT131140:MPV131140 MZP131140:MZR131140 NJL131140:NJN131140 NTH131140:NTJ131140 ODD131140:ODF131140 OMZ131140:ONB131140 OWV131140:OWX131140 PGR131140:PGT131140 PQN131140:PQP131140 QAJ131140:QAL131140 QKF131140:QKH131140 QUB131140:QUD131140 RDX131140:RDZ131140 RNT131140:RNV131140 RXP131140:RXR131140 SHL131140:SHN131140 SRH131140:SRJ131140 TBD131140:TBF131140 TKZ131140:TLB131140 TUV131140:TUX131140 UER131140:UET131140 UON131140:UOP131140 UYJ131140:UYL131140 VIF131140:VIH131140 VSB131140:VSD131140 WBX131140:WBZ131140 WLT131140:WLV131140 WVP131140:WVR131140 BQH721127:BQH721131 JD196676:JF196676 SZ196676:TB196676 ACV196676:ACX196676 AMR196676:AMT196676 AWN196676:AWP196676 BGJ196676:BGL196676 BQF196676:BQH196676 CAB196676:CAD196676 CJX196676:CJZ196676 CTT196676:CTV196676 DDP196676:DDR196676 DNL196676:DNN196676 DXH196676:DXJ196676 EHD196676:EHF196676 EQZ196676:ERB196676 FAV196676:FAX196676 FKR196676:FKT196676 FUN196676:FUP196676 GEJ196676:GEL196676 GOF196676:GOH196676 GYB196676:GYD196676 HHX196676:HHZ196676 HRT196676:HRV196676 IBP196676:IBR196676 ILL196676:ILN196676 IVH196676:IVJ196676 JFD196676:JFF196676 JOZ196676:JPB196676 JYV196676:JYX196676 KIR196676:KIT196676 KSN196676:KSP196676 LCJ196676:LCL196676 LMF196676:LMH196676 LWB196676:LWD196676 MFX196676:MFZ196676 MPT196676:MPV196676 MZP196676:MZR196676 NJL196676:NJN196676 NTH196676:NTJ196676 ODD196676:ODF196676 OMZ196676:ONB196676 OWV196676:OWX196676 PGR196676:PGT196676 PQN196676:PQP196676 QAJ196676:QAL196676 QKF196676:QKH196676 QUB196676:QUD196676 RDX196676:RDZ196676 RNT196676:RNV196676 RXP196676:RXR196676 SHL196676:SHN196676 SRH196676:SRJ196676 TBD196676:TBF196676 TKZ196676:TLB196676 TUV196676:TUX196676 UER196676:UET196676 UON196676:UOP196676 UYJ196676:UYL196676 VIF196676:VIH196676 VSB196676:VSD196676 WBX196676:WBZ196676 WLT196676:WLV196676 WVP196676:WVR196676 CAD721127:CAD721131 JD262212:JF262212 SZ262212:TB262212 ACV262212:ACX262212 AMR262212:AMT262212 AWN262212:AWP262212 BGJ262212:BGL262212 BQF262212:BQH262212 CAB262212:CAD262212 CJX262212:CJZ262212 CTT262212:CTV262212 DDP262212:DDR262212 DNL262212:DNN262212 DXH262212:DXJ262212 EHD262212:EHF262212 EQZ262212:ERB262212 FAV262212:FAX262212 FKR262212:FKT262212 FUN262212:FUP262212 GEJ262212:GEL262212 GOF262212:GOH262212 GYB262212:GYD262212 HHX262212:HHZ262212 HRT262212:HRV262212 IBP262212:IBR262212 ILL262212:ILN262212 IVH262212:IVJ262212 JFD262212:JFF262212 JOZ262212:JPB262212 JYV262212:JYX262212 KIR262212:KIT262212 KSN262212:KSP262212 LCJ262212:LCL262212 LMF262212:LMH262212 LWB262212:LWD262212 MFX262212:MFZ262212 MPT262212:MPV262212 MZP262212:MZR262212 NJL262212:NJN262212 NTH262212:NTJ262212 ODD262212:ODF262212 OMZ262212:ONB262212 OWV262212:OWX262212 PGR262212:PGT262212 PQN262212:PQP262212 QAJ262212:QAL262212 QKF262212:QKH262212 QUB262212:QUD262212 RDX262212:RDZ262212 RNT262212:RNV262212 RXP262212:RXR262212 SHL262212:SHN262212 SRH262212:SRJ262212 TBD262212:TBF262212 TKZ262212:TLB262212 TUV262212:TUX262212 UER262212:UET262212 UON262212:UOP262212 UYJ262212:UYL262212 VIF262212:VIH262212 VSB262212:VSD262212 WBX262212:WBZ262212 WLT262212:WLV262212 WVP262212:WVR262212 CJZ721127:CJZ721131 JD327748:JF327748 SZ327748:TB327748 ACV327748:ACX327748 AMR327748:AMT327748 AWN327748:AWP327748 BGJ327748:BGL327748 BQF327748:BQH327748 CAB327748:CAD327748 CJX327748:CJZ327748 CTT327748:CTV327748 DDP327748:DDR327748 DNL327748:DNN327748 DXH327748:DXJ327748 EHD327748:EHF327748 EQZ327748:ERB327748 FAV327748:FAX327748 FKR327748:FKT327748 FUN327748:FUP327748 GEJ327748:GEL327748 GOF327748:GOH327748 GYB327748:GYD327748 HHX327748:HHZ327748 HRT327748:HRV327748 IBP327748:IBR327748 ILL327748:ILN327748 IVH327748:IVJ327748 JFD327748:JFF327748 JOZ327748:JPB327748 JYV327748:JYX327748 KIR327748:KIT327748 KSN327748:KSP327748 LCJ327748:LCL327748 LMF327748:LMH327748 LWB327748:LWD327748 MFX327748:MFZ327748 MPT327748:MPV327748 MZP327748:MZR327748 NJL327748:NJN327748 NTH327748:NTJ327748 ODD327748:ODF327748 OMZ327748:ONB327748 OWV327748:OWX327748 PGR327748:PGT327748 PQN327748:PQP327748 QAJ327748:QAL327748 QKF327748:QKH327748 QUB327748:QUD327748 RDX327748:RDZ327748 RNT327748:RNV327748 RXP327748:RXR327748 SHL327748:SHN327748 SRH327748:SRJ327748 TBD327748:TBF327748 TKZ327748:TLB327748 TUV327748:TUX327748 UER327748:UET327748 UON327748:UOP327748 UYJ327748:UYL327748 VIF327748:VIH327748 VSB327748:VSD327748 WBX327748:WBZ327748 WLT327748:WLV327748 WVP327748:WVR327748 CTV721127:CTV721131 JD393284:JF393284 SZ393284:TB393284 ACV393284:ACX393284 AMR393284:AMT393284 AWN393284:AWP393284 BGJ393284:BGL393284 BQF393284:BQH393284 CAB393284:CAD393284 CJX393284:CJZ393284 CTT393284:CTV393284 DDP393284:DDR393284 DNL393284:DNN393284 DXH393284:DXJ393284 EHD393284:EHF393284 EQZ393284:ERB393284 FAV393284:FAX393284 FKR393284:FKT393284 FUN393284:FUP393284 GEJ393284:GEL393284 GOF393284:GOH393284 GYB393284:GYD393284 HHX393284:HHZ393284 HRT393284:HRV393284 IBP393284:IBR393284 ILL393284:ILN393284 IVH393284:IVJ393284 JFD393284:JFF393284 JOZ393284:JPB393284 JYV393284:JYX393284 KIR393284:KIT393284 KSN393284:KSP393284 LCJ393284:LCL393284 LMF393284:LMH393284 LWB393284:LWD393284 MFX393284:MFZ393284 MPT393284:MPV393284 MZP393284:MZR393284 NJL393284:NJN393284 NTH393284:NTJ393284 ODD393284:ODF393284 OMZ393284:ONB393284 OWV393284:OWX393284 PGR393284:PGT393284 PQN393284:PQP393284 QAJ393284:QAL393284 QKF393284:QKH393284 QUB393284:QUD393284 RDX393284:RDZ393284 RNT393284:RNV393284 RXP393284:RXR393284 SHL393284:SHN393284 SRH393284:SRJ393284 TBD393284:TBF393284 TKZ393284:TLB393284 TUV393284:TUX393284 UER393284:UET393284 UON393284:UOP393284 UYJ393284:UYL393284 VIF393284:VIH393284 VSB393284:VSD393284 WBX393284:WBZ393284 WLT393284:WLV393284 WVP393284:WVR393284 DDR721127:DDR721131 JD458820:JF458820 SZ458820:TB458820 ACV458820:ACX458820 AMR458820:AMT458820 AWN458820:AWP458820 BGJ458820:BGL458820 BQF458820:BQH458820 CAB458820:CAD458820 CJX458820:CJZ458820 CTT458820:CTV458820 DDP458820:DDR458820 DNL458820:DNN458820 DXH458820:DXJ458820 EHD458820:EHF458820 EQZ458820:ERB458820 FAV458820:FAX458820 FKR458820:FKT458820 FUN458820:FUP458820 GEJ458820:GEL458820 GOF458820:GOH458820 GYB458820:GYD458820 HHX458820:HHZ458820 HRT458820:HRV458820 IBP458820:IBR458820 ILL458820:ILN458820 IVH458820:IVJ458820 JFD458820:JFF458820 JOZ458820:JPB458820 JYV458820:JYX458820 KIR458820:KIT458820 KSN458820:KSP458820 LCJ458820:LCL458820 LMF458820:LMH458820 LWB458820:LWD458820 MFX458820:MFZ458820 MPT458820:MPV458820 MZP458820:MZR458820 NJL458820:NJN458820 NTH458820:NTJ458820 ODD458820:ODF458820 OMZ458820:ONB458820 OWV458820:OWX458820 PGR458820:PGT458820 PQN458820:PQP458820 QAJ458820:QAL458820 QKF458820:QKH458820 QUB458820:QUD458820 RDX458820:RDZ458820 RNT458820:RNV458820 RXP458820:RXR458820 SHL458820:SHN458820 SRH458820:SRJ458820 TBD458820:TBF458820 TKZ458820:TLB458820 TUV458820:TUX458820 UER458820:UET458820 UON458820:UOP458820 UYJ458820:UYL458820 VIF458820:VIH458820 VSB458820:VSD458820 WBX458820:WBZ458820 WLT458820:WLV458820 WVP458820:WVR458820 DNN721127:DNN721131 JD524356:JF524356 SZ524356:TB524356 ACV524356:ACX524356 AMR524356:AMT524356 AWN524356:AWP524356 BGJ524356:BGL524356 BQF524356:BQH524356 CAB524356:CAD524356 CJX524356:CJZ524356 CTT524356:CTV524356 DDP524356:DDR524356 DNL524356:DNN524356 DXH524356:DXJ524356 EHD524356:EHF524356 EQZ524356:ERB524356 FAV524356:FAX524356 FKR524356:FKT524356 FUN524356:FUP524356 GEJ524356:GEL524356 GOF524356:GOH524356 GYB524356:GYD524356 HHX524356:HHZ524356 HRT524356:HRV524356 IBP524356:IBR524356 ILL524356:ILN524356 IVH524356:IVJ524356 JFD524356:JFF524356 JOZ524356:JPB524356 JYV524356:JYX524356 KIR524356:KIT524356 KSN524356:KSP524356 LCJ524356:LCL524356 LMF524356:LMH524356 LWB524356:LWD524356 MFX524356:MFZ524356 MPT524356:MPV524356 MZP524356:MZR524356 NJL524356:NJN524356 NTH524356:NTJ524356 ODD524356:ODF524356 OMZ524356:ONB524356 OWV524356:OWX524356 PGR524356:PGT524356 PQN524356:PQP524356 QAJ524356:QAL524356 QKF524356:QKH524356 QUB524356:QUD524356 RDX524356:RDZ524356 RNT524356:RNV524356 RXP524356:RXR524356 SHL524356:SHN524356 SRH524356:SRJ524356 TBD524356:TBF524356 TKZ524356:TLB524356 TUV524356:TUX524356 UER524356:UET524356 UON524356:UOP524356 UYJ524356:UYL524356 VIF524356:VIH524356 VSB524356:VSD524356 WBX524356:WBZ524356 WLT524356:WLV524356 WVP524356:WVR524356 DXJ721127:DXJ721131 JD589892:JF589892 SZ589892:TB589892 ACV589892:ACX589892 AMR589892:AMT589892 AWN589892:AWP589892 BGJ589892:BGL589892 BQF589892:BQH589892 CAB589892:CAD589892 CJX589892:CJZ589892 CTT589892:CTV589892 DDP589892:DDR589892 DNL589892:DNN589892 DXH589892:DXJ589892 EHD589892:EHF589892 EQZ589892:ERB589892 FAV589892:FAX589892 FKR589892:FKT589892 FUN589892:FUP589892 GEJ589892:GEL589892 GOF589892:GOH589892 GYB589892:GYD589892 HHX589892:HHZ589892 HRT589892:HRV589892 IBP589892:IBR589892 ILL589892:ILN589892 IVH589892:IVJ589892 JFD589892:JFF589892 JOZ589892:JPB589892 JYV589892:JYX589892 KIR589892:KIT589892 KSN589892:KSP589892 LCJ589892:LCL589892 LMF589892:LMH589892 LWB589892:LWD589892 MFX589892:MFZ589892 MPT589892:MPV589892 MZP589892:MZR589892 NJL589892:NJN589892 NTH589892:NTJ589892 ODD589892:ODF589892 OMZ589892:ONB589892 OWV589892:OWX589892 PGR589892:PGT589892 PQN589892:PQP589892 QAJ589892:QAL589892 QKF589892:QKH589892 QUB589892:QUD589892 RDX589892:RDZ589892 RNT589892:RNV589892 RXP589892:RXR589892 SHL589892:SHN589892 SRH589892:SRJ589892 TBD589892:TBF589892 TKZ589892:TLB589892 TUV589892:TUX589892 UER589892:UET589892 UON589892:UOP589892 UYJ589892:UYL589892 VIF589892:VIH589892 VSB589892:VSD589892 WBX589892:WBZ589892 WLT589892:WLV589892 WVP589892:WVR589892 EHF721127:EHF721131 JD655428:JF655428 SZ655428:TB655428 ACV655428:ACX655428 AMR655428:AMT655428 AWN655428:AWP655428 BGJ655428:BGL655428 BQF655428:BQH655428 CAB655428:CAD655428 CJX655428:CJZ655428 CTT655428:CTV655428 DDP655428:DDR655428 DNL655428:DNN655428 DXH655428:DXJ655428 EHD655428:EHF655428 EQZ655428:ERB655428 FAV655428:FAX655428 FKR655428:FKT655428 FUN655428:FUP655428 GEJ655428:GEL655428 GOF655428:GOH655428 GYB655428:GYD655428 HHX655428:HHZ655428 HRT655428:HRV655428 IBP655428:IBR655428 ILL655428:ILN655428 IVH655428:IVJ655428 JFD655428:JFF655428 JOZ655428:JPB655428 JYV655428:JYX655428 KIR655428:KIT655428 KSN655428:KSP655428 LCJ655428:LCL655428 LMF655428:LMH655428 LWB655428:LWD655428 MFX655428:MFZ655428 MPT655428:MPV655428 MZP655428:MZR655428 NJL655428:NJN655428 NTH655428:NTJ655428 ODD655428:ODF655428 OMZ655428:ONB655428 OWV655428:OWX655428 PGR655428:PGT655428 PQN655428:PQP655428 QAJ655428:QAL655428 QKF655428:QKH655428 QUB655428:QUD655428 RDX655428:RDZ655428 RNT655428:RNV655428 RXP655428:RXR655428 SHL655428:SHN655428 SRH655428:SRJ655428 TBD655428:TBF655428 TKZ655428:TLB655428 TUV655428:TUX655428 UER655428:UET655428 UON655428:UOP655428 UYJ655428:UYL655428 VIF655428:VIH655428 VSB655428:VSD655428 WBX655428:WBZ655428 WLT655428:WLV655428 WVP655428:WVR655428 ERB721127:ERB721131 JD720964:JF720964 SZ720964:TB720964 ACV720964:ACX720964 AMR720964:AMT720964 AWN720964:AWP720964 BGJ720964:BGL720964 BQF720964:BQH720964 CAB720964:CAD720964 CJX720964:CJZ720964 CTT720964:CTV720964 DDP720964:DDR720964 DNL720964:DNN720964 DXH720964:DXJ720964 EHD720964:EHF720964 EQZ720964:ERB720964 FAV720964:FAX720964 FKR720964:FKT720964 FUN720964:FUP720964 GEJ720964:GEL720964 GOF720964:GOH720964 GYB720964:GYD720964 HHX720964:HHZ720964 HRT720964:HRV720964 IBP720964:IBR720964 ILL720964:ILN720964 IVH720964:IVJ720964 JFD720964:JFF720964 JOZ720964:JPB720964 JYV720964:JYX720964 KIR720964:KIT720964 KSN720964:KSP720964 LCJ720964:LCL720964 LMF720964:LMH720964 LWB720964:LWD720964 MFX720964:MFZ720964 MPT720964:MPV720964 MZP720964:MZR720964 NJL720964:NJN720964 NTH720964:NTJ720964 ODD720964:ODF720964 OMZ720964:ONB720964 OWV720964:OWX720964 PGR720964:PGT720964 PQN720964:PQP720964 QAJ720964:QAL720964 QKF720964:QKH720964 QUB720964:QUD720964 RDX720964:RDZ720964 RNT720964:RNV720964 RXP720964:RXR720964 SHL720964:SHN720964 SRH720964:SRJ720964 TBD720964:TBF720964 TKZ720964:TLB720964 TUV720964:TUX720964 UER720964:UET720964 UON720964:UOP720964 UYJ720964:UYL720964 VIF720964:VIH720964 VSB720964:VSD720964 WBX720964:WBZ720964 WLT720964:WLV720964 WVP720964:WVR720964 FAX721127:FAX721131 JD786500:JF786500 SZ786500:TB786500 ACV786500:ACX786500 AMR786500:AMT786500 AWN786500:AWP786500 BGJ786500:BGL786500 BQF786500:BQH786500 CAB786500:CAD786500 CJX786500:CJZ786500 CTT786500:CTV786500 DDP786500:DDR786500 DNL786500:DNN786500 DXH786500:DXJ786500 EHD786500:EHF786500 EQZ786500:ERB786500 FAV786500:FAX786500 FKR786500:FKT786500 FUN786500:FUP786500 GEJ786500:GEL786500 GOF786500:GOH786500 GYB786500:GYD786500 HHX786500:HHZ786500 HRT786500:HRV786500 IBP786500:IBR786500 ILL786500:ILN786500 IVH786500:IVJ786500 JFD786500:JFF786500 JOZ786500:JPB786500 JYV786500:JYX786500 KIR786500:KIT786500 KSN786500:KSP786500 LCJ786500:LCL786500 LMF786500:LMH786500 LWB786500:LWD786500 MFX786500:MFZ786500 MPT786500:MPV786500 MZP786500:MZR786500 NJL786500:NJN786500 NTH786500:NTJ786500 ODD786500:ODF786500 OMZ786500:ONB786500 OWV786500:OWX786500 PGR786500:PGT786500 PQN786500:PQP786500 QAJ786500:QAL786500 QKF786500:QKH786500 QUB786500:QUD786500 RDX786500:RDZ786500 RNT786500:RNV786500 RXP786500:RXR786500 SHL786500:SHN786500 SRH786500:SRJ786500 TBD786500:TBF786500 TKZ786500:TLB786500 TUV786500:TUX786500 UER786500:UET786500 UON786500:UOP786500 UYJ786500:UYL786500 VIF786500:VIH786500 VSB786500:VSD786500 WBX786500:WBZ786500 WLT786500:WLV786500 WVP786500:WVR786500 FKT721127:FKT721131 JD852036:JF852036 SZ852036:TB852036 ACV852036:ACX852036 AMR852036:AMT852036 AWN852036:AWP852036 BGJ852036:BGL852036 BQF852036:BQH852036 CAB852036:CAD852036 CJX852036:CJZ852036 CTT852036:CTV852036 DDP852036:DDR852036 DNL852036:DNN852036 DXH852036:DXJ852036 EHD852036:EHF852036 EQZ852036:ERB852036 FAV852036:FAX852036 FKR852036:FKT852036 FUN852036:FUP852036 GEJ852036:GEL852036 GOF852036:GOH852036 GYB852036:GYD852036 HHX852036:HHZ852036 HRT852036:HRV852036 IBP852036:IBR852036 ILL852036:ILN852036 IVH852036:IVJ852036 JFD852036:JFF852036 JOZ852036:JPB852036 JYV852036:JYX852036 KIR852036:KIT852036 KSN852036:KSP852036 LCJ852036:LCL852036 LMF852036:LMH852036 LWB852036:LWD852036 MFX852036:MFZ852036 MPT852036:MPV852036 MZP852036:MZR852036 NJL852036:NJN852036 NTH852036:NTJ852036 ODD852036:ODF852036 OMZ852036:ONB852036 OWV852036:OWX852036 PGR852036:PGT852036 PQN852036:PQP852036 QAJ852036:QAL852036 QKF852036:QKH852036 QUB852036:QUD852036 RDX852036:RDZ852036 RNT852036:RNV852036 RXP852036:RXR852036 SHL852036:SHN852036 SRH852036:SRJ852036 TBD852036:TBF852036 TKZ852036:TLB852036 TUV852036:TUX852036 UER852036:UET852036 UON852036:UOP852036 UYJ852036:UYL852036 VIF852036:VIH852036 VSB852036:VSD852036 WBX852036:WBZ852036 WLT852036:WLV852036 WVP852036:WVR852036 FUP721127:FUP721131 JD917572:JF917572 SZ917572:TB917572 ACV917572:ACX917572 AMR917572:AMT917572 AWN917572:AWP917572 BGJ917572:BGL917572 BQF917572:BQH917572 CAB917572:CAD917572 CJX917572:CJZ917572 CTT917572:CTV917572 DDP917572:DDR917572 DNL917572:DNN917572 DXH917572:DXJ917572 EHD917572:EHF917572 EQZ917572:ERB917572 FAV917572:FAX917572 FKR917572:FKT917572 FUN917572:FUP917572 GEJ917572:GEL917572 GOF917572:GOH917572 GYB917572:GYD917572 HHX917572:HHZ917572 HRT917572:HRV917572 IBP917572:IBR917572 ILL917572:ILN917572 IVH917572:IVJ917572 JFD917572:JFF917572 JOZ917572:JPB917572 JYV917572:JYX917572 KIR917572:KIT917572 KSN917572:KSP917572 LCJ917572:LCL917572 LMF917572:LMH917572 LWB917572:LWD917572 MFX917572:MFZ917572 MPT917572:MPV917572 MZP917572:MZR917572 NJL917572:NJN917572 NTH917572:NTJ917572 ODD917572:ODF917572 OMZ917572:ONB917572 OWV917572:OWX917572 PGR917572:PGT917572 PQN917572:PQP917572 QAJ917572:QAL917572 QKF917572:QKH917572 QUB917572:QUD917572 RDX917572:RDZ917572 RNT917572:RNV917572 RXP917572:RXR917572 SHL917572:SHN917572 SRH917572:SRJ917572 TBD917572:TBF917572 TKZ917572:TLB917572 TUV917572:TUX917572 UER917572:UET917572 UON917572:UOP917572 UYJ917572:UYL917572 VIF917572:VIH917572 VSB917572:VSD917572 WBX917572:WBZ917572 WLT917572:WLV917572 WVP917572:WVR917572 GEL721127:GEL721131 JD983108:JF983108 SZ983108:TB983108 ACV983108:ACX983108 AMR983108:AMT983108 AWN983108:AWP983108 BGJ983108:BGL983108 BQF983108:BQH983108 CAB983108:CAD983108 CJX983108:CJZ983108 CTT983108:CTV983108 DDP983108:DDR983108 DNL983108:DNN983108 DXH983108:DXJ983108 EHD983108:EHF983108 EQZ983108:ERB983108 FAV983108:FAX983108 FKR983108:FKT983108 FUN983108:FUP983108 GEJ983108:GEL983108 GOF983108:GOH983108 GYB983108:GYD983108 HHX983108:HHZ983108 HRT983108:HRV983108 IBP983108:IBR983108 ILL983108:ILN983108 IVH983108:IVJ983108 JFD983108:JFF983108 JOZ983108:JPB983108 JYV983108:JYX983108 KIR983108:KIT983108 KSN983108:KSP983108 LCJ983108:LCL983108 LMF983108:LMH983108 LWB983108:LWD983108 MFX983108:MFZ983108 MPT983108:MPV983108 MZP983108:MZR983108 NJL983108:NJN983108 NTH983108:NTJ983108 ODD983108:ODF983108 OMZ983108:ONB983108 OWV983108:OWX983108 PGR983108:PGT983108 PQN983108:PQP983108 QAJ983108:QAL983108 QKF983108:QKH983108 QUB983108:QUD983108 RDX983108:RDZ983108 RNT983108:RNV983108 RXP983108:RXR983108 SHL983108:SHN983108 SRH983108:SRJ983108 TBD983108:TBF983108 TKZ983108:TLB983108 TUV983108:TUX983108 UER983108:UET983108 UON983108:UOP983108 UYJ983108:UYL983108 VIF983108:VIH983108 VSB983108:VSD983108 WBX983108:WBZ983108 WLT983108:WLV983108 WVP983108:WVR983108 JD74:JF74 SZ74:TB74 ACV74:ACX74 AMR74:AMT74 AWN74:AWP74 BGJ74:BGL74 BQF74:BQH74 CAB74:CAD74 CJX74:CJZ74 CTT74:CTV74 DDP74:DDR74 DNL74:DNN74 DXH74:DXJ74 EHD74:EHF74 EQZ74:ERB74 FAV74:FAX74 FKR74:FKT74 FUN74:FUP74 GEJ74:GEL74 GOF74:GOH74 GYB74:GYD74 HHX74:HHZ74 HRT74:HRV74 IBP74:IBR74 ILL74:ILN74 IVH74:IVJ74 JFD74:JFF74 JOZ74:JPB74 JYV74:JYX74 KIR74:KIT74 KSN74:KSP74 LCJ74:LCL74 LMF74:LMH74 LWB74:LWD74 MFX74:MFZ74 MPT74:MPV74 MZP74:MZR74 NJL74:NJN74 NTH74:NTJ74 ODD74:ODF74 OMZ74:ONB74 OWV74:OWX74 PGR74:PGT74 PQN74:PQP74 QAJ74:QAL74 QKF74:QKH74 QUB74:QUD74 RDX74:RDZ74 RNT74:RNV74 RXP74:RXR74 SHL74:SHN74 SRH74:SRJ74 TBD74:TBF74 TKZ74:TLB74 TUV74:TUX74 UER74:UET74 UON74:UOP74 UYJ74:UYL74 VIF74:VIH74 VSB74:VSD74 WBX74:WBZ74 WLT74:WLV74 WVP74:WVR74 GOH721127:GOH721131 JD65610:JF65610 SZ65610:TB65610 ACV65610:ACX65610 AMR65610:AMT65610 AWN65610:AWP65610 BGJ65610:BGL65610 BQF65610:BQH65610 CAB65610:CAD65610 CJX65610:CJZ65610 CTT65610:CTV65610 DDP65610:DDR65610 DNL65610:DNN65610 DXH65610:DXJ65610 EHD65610:EHF65610 EQZ65610:ERB65610 FAV65610:FAX65610 FKR65610:FKT65610 FUN65610:FUP65610 GEJ65610:GEL65610 GOF65610:GOH65610 GYB65610:GYD65610 HHX65610:HHZ65610 HRT65610:HRV65610 IBP65610:IBR65610 ILL65610:ILN65610 IVH65610:IVJ65610 JFD65610:JFF65610 JOZ65610:JPB65610 JYV65610:JYX65610 KIR65610:KIT65610 KSN65610:KSP65610 LCJ65610:LCL65610 LMF65610:LMH65610 LWB65610:LWD65610 MFX65610:MFZ65610 MPT65610:MPV65610 MZP65610:MZR65610 NJL65610:NJN65610 NTH65610:NTJ65610 ODD65610:ODF65610 OMZ65610:ONB65610 OWV65610:OWX65610 PGR65610:PGT65610 PQN65610:PQP65610 QAJ65610:QAL65610 QKF65610:QKH65610 QUB65610:QUD65610 RDX65610:RDZ65610 RNT65610:RNV65610 RXP65610:RXR65610 SHL65610:SHN65610 SRH65610:SRJ65610 TBD65610:TBF65610 TKZ65610:TLB65610 TUV65610:TUX65610 UER65610:UET65610 UON65610:UOP65610 UYJ65610:UYL65610 VIF65610:VIH65610 VSB65610:VSD65610 WBX65610:WBZ65610 WLT65610:WLV65610 WVP65610:WVR65610 GYD721127:GYD721131 JD131146:JF131146 SZ131146:TB131146 ACV131146:ACX131146 AMR131146:AMT131146 AWN131146:AWP131146 BGJ131146:BGL131146 BQF131146:BQH131146 CAB131146:CAD131146 CJX131146:CJZ131146 CTT131146:CTV131146 DDP131146:DDR131146 DNL131146:DNN131146 DXH131146:DXJ131146 EHD131146:EHF131146 EQZ131146:ERB131146 FAV131146:FAX131146 FKR131146:FKT131146 FUN131146:FUP131146 GEJ131146:GEL131146 GOF131146:GOH131146 GYB131146:GYD131146 HHX131146:HHZ131146 HRT131146:HRV131146 IBP131146:IBR131146 ILL131146:ILN131146 IVH131146:IVJ131146 JFD131146:JFF131146 JOZ131146:JPB131146 JYV131146:JYX131146 KIR131146:KIT131146 KSN131146:KSP131146 LCJ131146:LCL131146 LMF131146:LMH131146 LWB131146:LWD131146 MFX131146:MFZ131146 MPT131146:MPV131146 MZP131146:MZR131146 NJL131146:NJN131146 NTH131146:NTJ131146 ODD131146:ODF131146 OMZ131146:ONB131146 OWV131146:OWX131146 PGR131146:PGT131146 PQN131146:PQP131146 QAJ131146:QAL131146 QKF131146:QKH131146 QUB131146:QUD131146 RDX131146:RDZ131146 RNT131146:RNV131146 RXP131146:RXR131146 SHL131146:SHN131146 SRH131146:SRJ131146 TBD131146:TBF131146 TKZ131146:TLB131146 TUV131146:TUX131146 UER131146:UET131146 UON131146:UOP131146 UYJ131146:UYL131146 VIF131146:VIH131146 VSB131146:VSD131146 WBX131146:WBZ131146 WLT131146:WLV131146 WVP131146:WVR131146 HHZ721127:HHZ721131 JD196682:JF196682 SZ196682:TB196682 ACV196682:ACX196682 AMR196682:AMT196682 AWN196682:AWP196682 BGJ196682:BGL196682 BQF196682:BQH196682 CAB196682:CAD196682 CJX196682:CJZ196682 CTT196682:CTV196682 DDP196682:DDR196682 DNL196682:DNN196682 DXH196682:DXJ196682 EHD196682:EHF196682 EQZ196682:ERB196682 FAV196682:FAX196682 FKR196682:FKT196682 FUN196682:FUP196682 GEJ196682:GEL196682 GOF196682:GOH196682 GYB196682:GYD196682 HHX196682:HHZ196682 HRT196682:HRV196682 IBP196682:IBR196682 ILL196682:ILN196682 IVH196682:IVJ196682 JFD196682:JFF196682 JOZ196682:JPB196682 JYV196682:JYX196682 KIR196682:KIT196682 KSN196682:KSP196682 LCJ196682:LCL196682 LMF196682:LMH196682 LWB196682:LWD196682 MFX196682:MFZ196682 MPT196682:MPV196682 MZP196682:MZR196682 NJL196682:NJN196682 NTH196682:NTJ196682 ODD196682:ODF196682 OMZ196682:ONB196682 OWV196682:OWX196682 PGR196682:PGT196682 PQN196682:PQP196682 QAJ196682:QAL196682 QKF196682:QKH196682 QUB196682:QUD196682 RDX196682:RDZ196682 RNT196682:RNV196682 RXP196682:RXR196682 SHL196682:SHN196682 SRH196682:SRJ196682 TBD196682:TBF196682 TKZ196682:TLB196682 TUV196682:TUX196682 UER196682:UET196682 UON196682:UOP196682 UYJ196682:UYL196682 VIF196682:VIH196682 VSB196682:VSD196682 WBX196682:WBZ196682 WLT196682:WLV196682 WVP196682:WVR196682 HRV721127:HRV721131 JD262218:JF262218 SZ262218:TB262218 ACV262218:ACX262218 AMR262218:AMT262218 AWN262218:AWP262218 BGJ262218:BGL262218 BQF262218:BQH262218 CAB262218:CAD262218 CJX262218:CJZ262218 CTT262218:CTV262218 DDP262218:DDR262218 DNL262218:DNN262218 DXH262218:DXJ262218 EHD262218:EHF262218 EQZ262218:ERB262218 FAV262218:FAX262218 FKR262218:FKT262218 FUN262218:FUP262218 GEJ262218:GEL262218 GOF262218:GOH262218 GYB262218:GYD262218 HHX262218:HHZ262218 HRT262218:HRV262218 IBP262218:IBR262218 ILL262218:ILN262218 IVH262218:IVJ262218 JFD262218:JFF262218 JOZ262218:JPB262218 JYV262218:JYX262218 KIR262218:KIT262218 KSN262218:KSP262218 LCJ262218:LCL262218 LMF262218:LMH262218 LWB262218:LWD262218 MFX262218:MFZ262218 MPT262218:MPV262218 MZP262218:MZR262218 NJL262218:NJN262218 NTH262218:NTJ262218 ODD262218:ODF262218 OMZ262218:ONB262218 OWV262218:OWX262218 PGR262218:PGT262218 PQN262218:PQP262218 QAJ262218:QAL262218 QKF262218:QKH262218 QUB262218:QUD262218 RDX262218:RDZ262218 RNT262218:RNV262218 RXP262218:RXR262218 SHL262218:SHN262218 SRH262218:SRJ262218 TBD262218:TBF262218 TKZ262218:TLB262218 TUV262218:TUX262218 UER262218:UET262218 UON262218:UOP262218 UYJ262218:UYL262218 VIF262218:VIH262218 VSB262218:VSD262218 WBX262218:WBZ262218 WLT262218:WLV262218 WVP262218:WVR262218 IBR721127:IBR721131 JD327754:JF327754 SZ327754:TB327754 ACV327754:ACX327754 AMR327754:AMT327754 AWN327754:AWP327754 BGJ327754:BGL327754 BQF327754:BQH327754 CAB327754:CAD327754 CJX327754:CJZ327754 CTT327754:CTV327754 DDP327754:DDR327754 DNL327754:DNN327754 DXH327754:DXJ327754 EHD327754:EHF327754 EQZ327754:ERB327754 FAV327754:FAX327754 FKR327754:FKT327754 FUN327754:FUP327754 GEJ327754:GEL327754 GOF327754:GOH327754 GYB327754:GYD327754 HHX327754:HHZ327754 HRT327754:HRV327754 IBP327754:IBR327754 ILL327754:ILN327754 IVH327754:IVJ327754 JFD327754:JFF327754 JOZ327754:JPB327754 JYV327754:JYX327754 KIR327754:KIT327754 KSN327754:KSP327754 LCJ327754:LCL327754 LMF327754:LMH327754 LWB327754:LWD327754 MFX327754:MFZ327754 MPT327754:MPV327754 MZP327754:MZR327754 NJL327754:NJN327754 NTH327754:NTJ327754 ODD327754:ODF327754 OMZ327754:ONB327754 OWV327754:OWX327754 PGR327754:PGT327754 PQN327754:PQP327754 QAJ327754:QAL327754 QKF327754:QKH327754 QUB327754:QUD327754 RDX327754:RDZ327754 RNT327754:RNV327754 RXP327754:RXR327754 SHL327754:SHN327754 SRH327754:SRJ327754 TBD327754:TBF327754 TKZ327754:TLB327754 TUV327754:TUX327754 UER327754:UET327754 UON327754:UOP327754 UYJ327754:UYL327754 VIF327754:VIH327754 VSB327754:VSD327754 WBX327754:WBZ327754 WLT327754:WLV327754 WVP327754:WVR327754 ILN721127:ILN721131 JD393290:JF393290 SZ393290:TB393290 ACV393290:ACX393290 AMR393290:AMT393290 AWN393290:AWP393290 BGJ393290:BGL393290 BQF393290:BQH393290 CAB393290:CAD393290 CJX393290:CJZ393290 CTT393290:CTV393290 DDP393290:DDR393290 DNL393290:DNN393290 DXH393290:DXJ393290 EHD393290:EHF393290 EQZ393290:ERB393290 FAV393290:FAX393290 FKR393290:FKT393290 FUN393290:FUP393290 GEJ393290:GEL393290 GOF393290:GOH393290 GYB393290:GYD393290 HHX393290:HHZ393290 HRT393290:HRV393290 IBP393290:IBR393290 ILL393290:ILN393290 IVH393290:IVJ393290 JFD393290:JFF393290 JOZ393290:JPB393290 JYV393290:JYX393290 KIR393290:KIT393290 KSN393290:KSP393290 LCJ393290:LCL393290 LMF393290:LMH393290 LWB393290:LWD393290 MFX393290:MFZ393290 MPT393290:MPV393290 MZP393290:MZR393290 NJL393290:NJN393290 NTH393290:NTJ393290 ODD393290:ODF393290 OMZ393290:ONB393290 OWV393290:OWX393290 PGR393290:PGT393290 PQN393290:PQP393290 QAJ393290:QAL393290 QKF393290:QKH393290 QUB393290:QUD393290 RDX393290:RDZ393290 RNT393290:RNV393290 RXP393290:RXR393290 SHL393290:SHN393290 SRH393290:SRJ393290 TBD393290:TBF393290 TKZ393290:TLB393290 TUV393290:TUX393290 UER393290:UET393290 UON393290:UOP393290 UYJ393290:UYL393290 VIF393290:VIH393290 VSB393290:VSD393290 WBX393290:WBZ393290 WLT393290:WLV393290 WVP393290:WVR393290 IVJ721127:IVJ721131 JD458826:JF458826 SZ458826:TB458826 ACV458826:ACX458826 AMR458826:AMT458826 AWN458826:AWP458826 BGJ458826:BGL458826 BQF458826:BQH458826 CAB458826:CAD458826 CJX458826:CJZ458826 CTT458826:CTV458826 DDP458826:DDR458826 DNL458826:DNN458826 DXH458826:DXJ458826 EHD458826:EHF458826 EQZ458826:ERB458826 FAV458826:FAX458826 FKR458826:FKT458826 FUN458826:FUP458826 GEJ458826:GEL458826 GOF458826:GOH458826 GYB458826:GYD458826 HHX458826:HHZ458826 HRT458826:HRV458826 IBP458826:IBR458826 ILL458826:ILN458826 IVH458826:IVJ458826 JFD458826:JFF458826 JOZ458826:JPB458826 JYV458826:JYX458826 KIR458826:KIT458826 KSN458826:KSP458826 LCJ458826:LCL458826 LMF458826:LMH458826 LWB458826:LWD458826 MFX458826:MFZ458826 MPT458826:MPV458826 MZP458826:MZR458826 NJL458826:NJN458826 NTH458826:NTJ458826 ODD458826:ODF458826 OMZ458826:ONB458826 OWV458826:OWX458826 PGR458826:PGT458826 PQN458826:PQP458826 QAJ458826:QAL458826 QKF458826:QKH458826 QUB458826:QUD458826 RDX458826:RDZ458826 RNT458826:RNV458826 RXP458826:RXR458826 SHL458826:SHN458826 SRH458826:SRJ458826 TBD458826:TBF458826 TKZ458826:TLB458826 TUV458826:TUX458826 UER458826:UET458826 UON458826:UOP458826 UYJ458826:UYL458826 VIF458826:VIH458826 VSB458826:VSD458826 WBX458826:WBZ458826 WLT458826:WLV458826 WVP458826:WVR458826 JFF721127:JFF721131 JD524362:JF524362 SZ524362:TB524362 ACV524362:ACX524362 AMR524362:AMT524362 AWN524362:AWP524362 BGJ524362:BGL524362 BQF524362:BQH524362 CAB524362:CAD524362 CJX524362:CJZ524362 CTT524362:CTV524362 DDP524362:DDR524362 DNL524362:DNN524362 DXH524362:DXJ524362 EHD524362:EHF524362 EQZ524362:ERB524362 FAV524362:FAX524362 FKR524362:FKT524362 FUN524362:FUP524362 GEJ524362:GEL524362 GOF524362:GOH524362 GYB524362:GYD524362 HHX524362:HHZ524362 HRT524362:HRV524362 IBP524362:IBR524362 ILL524362:ILN524362 IVH524362:IVJ524362 JFD524362:JFF524362 JOZ524362:JPB524362 JYV524362:JYX524362 KIR524362:KIT524362 KSN524362:KSP524362 LCJ524362:LCL524362 LMF524362:LMH524362 LWB524362:LWD524362 MFX524362:MFZ524362 MPT524362:MPV524362 MZP524362:MZR524362 NJL524362:NJN524362 NTH524362:NTJ524362 ODD524362:ODF524362 OMZ524362:ONB524362 OWV524362:OWX524362 PGR524362:PGT524362 PQN524362:PQP524362 QAJ524362:QAL524362 QKF524362:QKH524362 QUB524362:QUD524362 RDX524362:RDZ524362 RNT524362:RNV524362 RXP524362:RXR524362 SHL524362:SHN524362 SRH524362:SRJ524362 TBD524362:TBF524362 TKZ524362:TLB524362 TUV524362:TUX524362 UER524362:UET524362 UON524362:UOP524362 UYJ524362:UYL524362 VIF524362:VIH524362 VSB524362:VSD524362 WBX524362:WBZ524362 WLT524362:WLV524362 WVP524362:WVR524362 JPB721127:JPB721131 JD589898:JF589898 SZ589898:TB589898 ACV589898:ACX589898 AMR589898:AMT589898 AWN589898:AWP589898 BGJ589898:BGL589898 BQF589898:BQH589898 CAB589898:CAD589898 CJX589898:CJZ589898 CTT589898:CTV589898 DDP589898:DDR589898 DNL589898:DNN589898 DXH589898:DXJ589898 EHD589898:EHF589898 EQZ589898:ERB589898 FAV589898:FAX589898 FKR589898:FKT589898 FUN589898:FUP589898 GEJ589898:GEL589898 GOF589898:GOH589898 GYB589898:GYD589898 HHX589898:HHZ589898 HRT589898:HRV589898 IBP589898:IBR589898 ILL589898:ILN589898 IVH589898:IVJ589898 JFD589898:JFF589898 JOZ589898:JPB589898 JYV589898:JYX589898 KIR589898:KIT589898 KSN589898:KSP589898 LCJ589898:LCL589898 LMF589898:LMH589898 LWB589898:LWD589898 MFX589898:MFZ589898 MPT589898:MPV589898 MZP589898:MZR589898 NJL589898:NJN589898 NTH589898:NTJ589898 ODD589898:ODF589898 OMZ589898:ONB589898 OWV589898:OWX589898 PGR589898:PGT589898 PQN589898:PQP589898 QAJ589898:QAL589898 QKF589898:QKH589898 QUB589898:QUD589898 RDX589898:RDZ589898 RNT589898:RNV589898 RXP589898:RXR589898 SHL589898:SHN589898 SRH589898:SRJ589898 TBD589898:TBF589898 TKZ589898:TLB589898 TUV589898:TUX589898 UER589898:UET589898 UON589898:UOP589898 UYJ589898:UYL589898 VIF589898:VIH589898 VSB589898:VSD589898 WBX589898:WBZ589898 WLT589898:WLV589898 WVP589898:WVR589898 JYX721127:JYX721131 JD655434:JF655434 SZ655434:TB655434 ACV655434:ACX655434 AMR655434:AMT655434 AWN655434:AWP655434 BGJ655434:BGL655434 BQF655434:BQH655434 CAB655434:CAD655434 CJX655434:CJZ655434 CTT655434:CTV655434 DDP655434:DDR655434 DNL655434:DNN655434 DXH655434:DXJ655434 EHD655434:EHF655434 EQZ655434:ERB655434 FAV655434:FAX655434 FKR655434:FKT655434 FUN655434:FUP655434 GEJ655434:GEL655434 GOF655434:GOH655434 GYB655434:GYD655434 HHX655434:HHZ655434 HRT655434:HRV655434 IBP655434:IBR655434 ILL655434:ILN655434 IVH655434:IVJ655434 JFD655434:JFF655434 JOZ655434:JPB655434 JYV655434:JYX655434 KIR655434:KIT655434 KSN655434:KSP655434 LCJ655434:LCL655434 LMF655434:LMH655434 LWB655434:LWD655434 MFX655434:MFZ655434 MPT655434:MPV655434 MZP655434:MZR655434 NJL655434:NJN655434 NTH655434:NTJ655434 ODD655434:ODF655434 OMZ655434:ONB655434 OWV655434:OWX655434 PGR655434:PGT655434 PQN655434:PQP655434 QAJ655434:QAL655434 QKF655434:QKH655434 QUB655434:QUD655434 RDX655434:RDZ655434 RNT655434:RNV655434 RXP655434:RXR655434 SHL655434:SHN655434 SRH655434:SRJ655434 TBD655434:TBF655434 TKZ655434:TLB655434 TUV655434:TUX655434 UER655434:UET655434 UON655434:UOP655434 UYJ655434:UYL655434 VIF655434:VIH655434 VSB655434:VSD655434 WBX655434:WBZ655434 WLT655434:WLV655434 WVP655434:WVR655434 KIT721127:KIT721131 JD720970:JF720970 SZ720970:TB720970 ACV720970:ACX720970 AMR720970:AMT720970 AWN720970:AWP720970 BGJ720970:BGL720970 BQF720970:BQH720970 CAB720970:CAD720970 CJX720970:CJZ720970 CTT720970:CTV720970 DDP720970:DDR720970 DNL720970:DNN720970 DXH720970:DXJ720970 EHD720970:EHF720970 EQZ720970:ERB720970 FAV720970:FAX720970 FKR720970:FKT720970 FUN720970:FUP720970 GEJ720970:GEL720970 GOF720970:GOH720970 GYB720970:GYD720970 HHX720970:HHZ720970 HRT720970:HRV720970 IBP720970:IBR720970 ILL720970:ILN720970 IVH720970:IVJ720970 JFD720970:JFF720970 JOZ720970:JPB720970 JYV720970:JYX720970 KIR720970:KIT720970 KSN720970:KSP720970 LCJ720970:LCL720970 LMF720970:LMH720970 LWB720970:LWD720970 MFX720970:MFZ720970 MPT720970:MPV720970 MZP720970:MZR720970 NJL720970:NJN720970 NTH720970:NTJ720970 ODD720970:ODF720970 OMZ720970:ONB720970 OWV720970:OWX720970 PGR720970:PGT720970 PQN720970:PQP720970 QAJ720970:QAL720970 QKF720970:QKH720970 QUB720970:QUD720970 RDX720970:RDZ720970 RNT720970:RNV720970 RXP720970:RXR720970 SHL720970:SHN720970 SRH720970:SRJ720970 TBD720970:TBF720970 TKZ720970:TLB720970 TUV720970:TUX720970 UER720970:UET720970 UON720970:UOP720970 UYJ720970:UYL720970 VIF720970:VIH720970 VSB720970:VSD720970 WBX720970:WBZ720970 WLT720970:WLV720970 WVP720970:WVR720970 KSP721127:KSP721131 JD786506:JF786506 SZ786506:TB786506 ACV786506:ACX786506 AMR786506:AMT786506 AWN786506:AWP786506 BGJ786506:BGL786506 BQF786506:BQH786506 CAB786506:CAD786506 CJX786506:CJZ786506 CTT786506:CTV786506 DDP786506:DDR786506 DNL786506:DNN786506 DXH786506:DXJ786506 EHD786506:EHF786506 EQZ786506:ERB786506 FAV786506:FAX786506 FKR786506:FKT786506 FUN786506:FUP786506 GEJ786506:GEL786506 GOF786506:GOH786506 GYB786506:GYD786506 HHX786506:HHZ786506 HRT786506:HRV786506 IBP786506:IBR786506 ILL786506:ILN786506 IVH786506:IVJ786506 JFD786506:JFF786506 JOZ786506:JPB786506 JYV786506:JYX786506 KIR786506:KIT786506 KSN786506:KSP786506 LCJ786506:LCL786506 LMF786506:LMH786506 LWB786506:LWD786506 MFX786506:MFZ786506 MPT786506:MPV786506 MZP786506:MZR786506 NJL786506:NJN786506 NTH786506:NTJ786506 ODD786506:ODF786506 OMZ786506:ONB786506 OWV786506:OWX786506 PGR786506:PGT786506 PQN786506:PQP786506 QAJ786506:QAL786506 QKF786506:QKH786506 QUB786506:QUD786506 RDX786506:RDZ786506 RNT786506:RNV786506 RXP786506:RXR786506 SHL786506:SHN786506 SRH786506:SRJ786506 TBD786506:TBF786506 TKZ786506:TLB786506 TUV786506:TUX786506 UER786506:UET786506 UON786506:UOP786506 UYJ786506:UYL786506 VIF786506:VIH786506 VSB786506:VSD786506 WBX786506:WBZ786506 WLT786506:WLV786506 WVP786506:WVR786506 LCL721127:LCL721131 JD852042:JF852042 SZ852042:TB852042 ACV852042:ACX852042 AMR852042:AMT852042 AWN852042:AWP852042 BGJ852042:BGL852042 BQF852042:BQH852042 CAB852042:CAD852042 CJX852042:CJZ852042 CTT852042:CTV852042 DDP852042:DDR852042 DNL852042:DNN852042 DXH852042:DXJ852042 EHD852042:EHF852042 EQZ852042:ERB852042 FAV852042:FAX852042 FKR852042:FKT852042 FUN852042:FUP852042 GEJ852042:GEL852042 GOF852042:GOH852042 GYB852042:GYD852042 HHX852042:HHZ852042 HRT852042:HRV852042 IBP852042:IBR852042 ILL852042:ILN852042 IVH852042:IVJ852042 JFD852042:JFF852042 JOZ852042:JPB852042 JYV852042:JYX852042 KIR852042:KIT852042 KSN852042:KSP852042 LCJ852042:LCL852042 LMF852042:LMH852042 LWB852042:LWD852042 MFX852042:MFZ852042 MPT852042:MPV852042 MZP852042:MZR852042 NJL852042:NJN852042 NTH852042:NTJ852042 ODD852042:ODF852042 OMZ852042:ONB852042 OWV852042:OWX852042 PGR852042:PGT852042 PQN852042:PQP852042 QAJ852042:QAL852042 QKF852042:QKH852042 QUB852042:QUD852042 RDX852042:RDZ852042 RNT852042:RNV852042 RXP852042:RXR852042 SHL852042:SHN852042 SRH852042:SRJ852042 TBD852042:TBF852042 TKZ852042:TLB852042 TUV852042:TUX852042 UER852042:UET852042 UON852042:UOP852042 UYJ852042:UYL852042 VIF852042:VIH852042 VSB852042:VSD852042 WBX852042:WBZ852042 WLT852042:WLV852042 WVP852042:WVR852042 LMH721127:LMH721131 JD917578:JF917578 SZ917578:TB917578 ACV917578:ACX917578 AMR917578:AMT917578 AWN917578:AWP917578 BGJ917578:BGL917578 BQF917578:BQH917578 CAB917578:CAD917578 CJX917578:CJZ917578 CTT917578:CTV917578 DDP917578:DDR917578 DNL917578:DNN917578 DXH917578:DXJ917578 EHD917578:EHF917578 EQZ917578:ERB917578 FAV917578:FAX917578 FKR917578:FKT917578 FUN917578:FUP917578 GEJ917578:GEL917578 GOF917578:GOH917578 GYB917578:GYD917578 HHX917578:HHZ917578 HRT917578:HRV917578 IBP917578:IBR917578 ILL917578:ILN917578 IVH917578:IVJ917578 JFD917578:JFF917578 JOZ917578:JPB917578 JYV917578:JYX917578 KIR917578:KIT917578 KSN917578:KSP917578 LCJ917578:LCL917578 LMF917578:LMH917578 LWB917578:LWD917578 MFX917578:MFZ917578 MPT917578:MPV917578 MZP917578:MZR917578 NJL917578:NJN917578 NTH917578:NTJ917578 ODD917578:ODF917578 OMZ917578:ONB917578 OWV917578:OWX917578 PGR917578:PGT917578 PQN917578:PQP917578 QAJ917578:QAL917578 QKF917578:QKH917578 QUB917578:QUD917578 RDX917578:RDZ917578 RNT917578:RNV917578 RXP917578:RXR917578 SHL917578:SHN917578 SRH917578:SRJ917578 TBD917578:TBF917578 TKZ917578:TLB917578 TUV917578:TUX917578 UER917578:UET917578 UON917578:UOP917578 UYJ917578:UYL917578 VIF917578:VIH917578 VSB917578:VSD917578 WBX917578:WBZ917578 WLT917578:WLV917578 WVP917578:WVR917578 LWD721127:LWD721131 JD983114:JF983114 SZ983114:TB983114 ACV983114:ACX983114 AMR983114:AMT983114 AWN983114:AWP983114 BGJ983114:BGL983114 BQF983114:BQH983114 CAB983114:CAD983114 CJX983114:CJZ983114 CTT983114:CTV983114 DDP983114:DDR983114 DNL983114:DNN983114 DXH983114:DXJ983114 EHD983114:EHF983114 EQZ983114:ERB983114 FAV983114:FAX983114 FKR983114:FKT983114 FUN983114:FUP983114 GEJ983114:GEL983114 GOF983114:GOH983114 GYB983114:GYD983114 HHX983114:HHZ983114 HRT983114:HRV983114 IBP983114:IBR983114 ILL983114:ILN983114 IVH983114:IVJ983114 JFD983114:JFF983114 JOZ983114:JPB983114 JYV983114:JYX983114 KIR983114:KIT983114 KSN983114:KSP983114 LCJ983114:LCL983114 LMF983114:LMH983114 LWB983114:LWD983114 MFX983114:MFZ983114 MPT983114:MPV983114 MZP983114:MZR983114 NJL983114:NJN983114 NTH983114:NTJ983114 ODD983114:ODF983114 OMZ983114:ONB983114 OWV983114:OWX983114 PGR983114:PGT983114 PQN983114:PQP983114 QAJ983114:QAL983114 QKF983114:QKH983114 QUB983114:QUD983114 RDX983114:RDZ983114 RNT983114:RNV983114 RXP983114:RXR983114 SHL983114:SHN983114 SRH983114:SRJ983114 TBD983114:TBF983114 TKZ983114:TLB983114 TUV983114:TUX983114 UER983114:UET983114 UON983114:UOP983114 UYJ983114:UYL983114 VIF983114:VIH983114 VSB983114:VSD983114 WBX983114:WBZ983114 WLT983114:WLV983114 WVP983114:WVR983114 JD64:JF64 SZ64:TB64 ACV64:ACX64 AMR64:AMT64 AWN64:AWP64 BGJ64:BGL64 BQF64:BQH64 CAB64:CAD64 CJX64:CJZ64 CTT64:CTV64 DDP64:DDR64 DNL64:DNN64 DXH64:DXJ64 EHD64:EHF64 EQZ64:ERB64 FAV64:FAX64 FKR64:FKT64 FUN64:FUP64 GEJ64:GEL64 GOF64:GOH64 GYB64:GYD64 HHX64:HHZ64 HRT64:HRV64 IBP64:IBR64 ILL64:ILN64 IVH64:IVJ64 JFD64:JFF64 JOZ64:JPB64 JYV64:JYX64 KIR64:KIT64 KSN64:KSP64 LCJ64:LCL64 LMF64:LMH64 LWB64:LWD64 MFX64:MFZ64 MPT64:MPV64 MZP64:MZR64 NJL64:NJN64 NTH64:NTJ64 ODD64:ODF64 OMZ64:ONB64 OWV64:OWX64 PGR64:PGT64 PQN64:PQP64 QAJ64:QAL64 QKF64:QKH64 QUB64:QUD64 RDX64:RDZ64 RNT64:RNV64 RXP64:RXR64 SHL64:SHN64 SRH64:SRJ64 TBD64:TBF64 TKZ64:TLB64 TUV64:TUX64 UER64:UET64 UON64:UOP64 UYJ64:UYL64 VIF64:VIH64 VSB64:VSD64 WBX64:WBZ64 WLT64:WLV64 WVP64:WVR64 MFZ721127:MFZ721131 JD65600:JF65600 SZ65600:TB65600 ACV65600:ACX65600 AMR65600:AMT65600 AWN65600:AWP65600 BGJ65600:BGL65600 BQF65600:BQH65600 CAB65600:CAD65600 CJX65600:CJZ65600 CTT65600:CTV65600 DDP65600:DDR65600 DNL65600:DNN65600 DXH65600:DXJ65600 EHD65600:EHF65600 EQZ65600:ERB65600 FAV65600:FAX65600 FKR65600:FKT65600 FUN65600:FUP65600 GEJ65600:GEL65600 GOF65600:GOH65600 GYB65600:GYD65600 HHX65600:HHZ65600 HRT65600:HRV65600 IBP65600:IBR65600 ILL65600:ILN65600 IVH65600:IVJ65600 JFD65600:JFF65600 JOZ65600:JPB65600 JYV65600:JYX65600 KIR65600:KIT65600 KSN65600:KSP65600 LCJ65600:LCL65600 LMF65600:LMH65600 LWB65600:LWD65600 MFX65600:MFZ65600 MPT65600:MPV65600 MZP65600:MZR65600 NJL65600:NJN65600 NTH65600:NTJ65600 ODD65600:ODF65600 OMZ65600:ONB65600 OWV65600:OWX65600 PGR65600:PGT65600 PQN65600:PQP65600 QAJ65600:QAL65600 QKF65600:QKH65600 QUB65600:QUD65600 RDX65600:RDZ65600 RNT65600:RNV65600 RXP65600:RXR65600 SHL65600:SHN65600 SRH65600:SRJ65600 TBD65600:TBF65600 TKZ65600:TLB65600 TUV65600:TUX65600 UER65600:UET65600 UON65600:UOP65600 UYJ65600:UYL65600 VIF65600:VIH65600 VSB65600:VSD65600 WBX65600:WBZ65600 WLT65600:WLV65600 WVP65600:WVR65600 MPV721127:MPV721131 JD131136:JF131136 SZ131136:TB131136 ACV131136:ACX131136 AMR131136:AMT131136 AWN131136:AWP131136 BGJ131136:BGL131136 BQF131136:BQH131136 CAB131136:CAD131136 CJX131136:CJZ131136 CTT131136:CTV131136 DDP131136:DDR131136 DNL131136:DNN131136 DXH131136:DXJ131136 EHD131136:EHF131136 EQZ131136:ERB131136 FAV131136:FAX131136 FKR131136:FKT131136 FUN131136:FUP131136 GEJ131136:GEL131136 GOF131136:GOH131136 GYB131136:GYD131136 HHX131136:HHZ131136 HRT131136:HRV131136 IBP131136:IBR131136 ILL131136:ILN131136 IVH131136:IVJ131136 JFD131136:JFF131136 JOZ131136:JPB131136 JYV131136:JYX131136 KIR131136:KIT131136 KSN131136:KSP131136 LCJ131136:LCL131136 LMF131136:LMH131136 LWB131136:LWD131136 MFX131136:MFZ131136 MPT131136:MPV131136 MZP131136:MZR131136 NJL131136:NJN131136 NTH131136:NTJ131136 ODD131136:ODF131136 OMZ131136:ONB131136 OWV131136:OWX131136 PGR131136:PGT131136 PQN131136:PQP131136 QAJ131136:QAL131136 QKF131136:QKH131136 QUB131136:QUD131136 RDX131136:RDZ131136 RNT131136:RNV131136 RXP131136:RXR131136 SHL131136:SHN131136 SRH131136:SRJ131136 TBD131136:TBF131136 TKZ131136:TLB131136 TUV131136:TUX131136 UER131136:UET131136 UON131136:UOP131136 UYJ131136:UYL131136 VIF131136:VIH131136 VSB131136:VSD131136 WBX131136:WBZ131136 WLT131136:WLV131136 WVP131136:WVR131136 MZR721127:MZR721131 JD196672:JF196672 SZ196672:TB196672 ACV196672:ACX196672 AMR196672:AMT196672 AWN196672:AWP196672 BGJ196672:BGL196672 BQF196672:BQH196672 CAB196672:CAD196672 CJX196672:CJZ196672 CTT196672:CTV196672 DDP196672:DDR196672 DNL196672:DNN196672 DXH196672:DXJ196672 EHD196672:EHF196672 EQZ196672:ERB196672 FAV196672:FAX196672 FKR196672:FKT196672 FUN196672:FUP196672 GEJ196672:GEL196672 GOF196672:GOH196672 GYB196672:GYD196672 HHX196672:HHZ196672 HRT196672:HRV196672 IBP196672:IBR196672 ILL196672:ILN196672 IVH196672:IVJ196672 JFD196672:JFF196672 JOZ196672:JPB196672 JYV196672:JYX196672 KIR196672:KIT196672 KSN196672:KSP196672 LCJ196672:LCL196672 LMF196672:LMH196672 LWB196672:LWD196672 MFX196672:MFZ196672 MPT196672:MPV196672 MZP196672:MZR196672 NJL196672:NJN196672 NTH196672:NTJ196672 ODD196672:ODF196672 OMZ196672:ONB196672 OWV196672:OWX196672 PGR196672:PGT196672 PQN196672:PQP196672 QAJ196672:QAL196672 QKF196672:QKH196672 QUB196672:QUD196672 RDX196672:RDZ196672 RNT196672:RNV196672 RXP196672:RXR196672 SHL196672:SHN196672 SRH196672:SRJ196672 TBD196672:TBF196672 TKZ196672:TLB196672 TUV196672:TUX196672 UER196672:UET196672 UON196672:UOP196672 UYJ196672:UYL196672 VIF196672:VIH196672 VSB196672:VSD196672 WBX196672:WBZ196672 WLT196672:WLV196672 WVP196672:WVR196672 NJN721127:NJN721131 JD262208:JF262208 SZ262208:TB262208 ACV262208:ACX262208 AMR262208:AMT262208 AWN262208:AWP262208 BGJ262208:BGL262208 BQF262208:BQH262208 CAB262208:CAD262208 CJX262208:CJZ262208 CTT262208:CTV262208 DDP262208:DDR262208 DNL262208:DNN262208 DXH262208:DXJ262208 EHD262208:EHF262208 EQZ262208:ERB262208 FAV262208:FAX262208 FKR262208:FKT262208 FUN262208:FUP262208 GEJ262208:GEL262208 GOF262208:GOH262208 GYB262208:GYD262208 HHX262208:HHZ262208 HRT262208:HRV262208 IBP262208:IBR262208 ILL262208:ILN262208 IVH262208:IVJ262208 JFD262208:JFF262208 JOZ262208:JPB262208 JYV262208:JYX262208 KIR262208:KIT262208 KSN262208:KSP262208 LCJ262208:LCL262208 LMF262208:LMH262208 LWB262208:LWD262208 MFX262208:MFZ262208 MPT262208:MPV262208 MZP262208:MZR262208 NJL262208:NJN262208 NTH262208:NTJ262208 ODD262208:ODF262208 OMZ262208:ONB262208 OWV262208:OWX262208 PGR262208:PGT262208 PQN262208:PQP262208 QAJ262208:QAL262208 QKF262208:QKH262208 QUB262208:QUD262208 RDX262208:RDZ262208 RNT262208:RNV262208 RXP262208:RXR262208 SHL262208:SHN262208 SRH262208:SRJ262208 TBD262208:TBF262208 TKZ262208:TLB262208 TUV262208:TUX262208 UER262208:UET262208 UON262208:UOP262208 UYJ262208:UYL262208 VIF262208:VIH262208 VSB262208:VSD262208 WBX262208:WBZ262208 WLT262208:WLV262208 WVP262208:WVR262208 NTJ721127:NTJ721131 JD327744:JF327744 SZ327744:TB327744 ACV327744:ACX327744 AMR327744:AMT327744 AWN327744:AWP327744 BGJ327744:BGL327744 BQF327744:BQH327744 CAB327744:CAD327744 CJX327744:CJZ327744 CTT327744:CTV327744 DDP327744:DDR327744 DNL327744:DNN327744 DXH327744:DXJ327744 EHD327744:EHF327744 EQZ327744:ERB327744 FAV327744:FAX327744 FKR327744:FKT327744 FUN327744:FUP327744 GEJ327744:GEL327744 GOF327744:GOH327744 GYB327744:GYD327744 HHX327744:HHZ327744 HRT327744:HRV327744 IBP327744:IBR327744 ILL327744:ILN327744 IVH327744:IVJ327744 JFD327744:JFF327744 JOZ327744:JPB327744 JYV327744:JYX327744 KIR327744:KIT327744 KSN327744:KSP327744 LCJ327744:LCL327744 LMF327744:LMH327744 LWB327744:LWD327744 MFX327744:MFZ327744 MPT327744:MPV327744 MZP327744:MZR327744 NJL327744:NJN327744 NTH327744:NTJ327744 ODD327744:ODF327744 OMZ327744:ONB327744 OWV327744:OWX327744 PGR327744:PGT327744 PQN327744:PQP327744 QAJ327744:QAL327744 QKF327744:QKH327744 QUB327744:QUD327744 RDX327744:RDZ327744 RNT327744:RNV327744 RXP327744:RXR327744 SHL327744:SHN327744 SRH327744:SRJ327744 TBD327744:TBF327744 TKZ327744:TLB327744 TUV327744:TUX327744 UER327744:UET327744 UON327744:UOP327744 UYJ327744:UYL327744 VIF327744:VIH327744 VSB327744:VSD327744 WBX327744:WBZ327744 WLT327744:WLV327744 WVP327744:WVR327744 ODF721127:ODF721131 JD393280:JF393280 SZ393280:TB393280 ACV393280:ACX393280 AMR393280:AMT393280 AWN393280:AWP393280 BGJ393280:BGL393280 BQF393280:BQH393280 CAB393280:CAD393280 CJX393280:CJZ393280 CTT393280:CTV393280 DDP393280:DDR393280 DNL393280:DNN393280 DXH393280:DXJ393280 EHD393280:EHF393280 EQZ393280:ERB393280 FAV393280:FAX393280 FKR393280:FKT393280 FUN393280:FUP393280 GEJ393280:GEL393280 GOF393280:GOH393280 GYB393280:GYD393280 HHX393280:HHZ393280 HRT393280:HRV393280 IBP393280:IBR393280 ILL393280:ILN393280 IVH393280:IVJ393280 JFD393280:JFF393280 JOZ393280:JPB393280 JYV393280:JYX393280 KIR393280:KIT393280 KSN393280:KSP393280 LCJ393280:LCL393280 LMF393280:LMH393280 LWB393280:LWD393280 MFX393280:MFZ393280 MPT393280:MPV393280 MZP393280:MZR393280 NJL393280:NJN393280 NTH393280:NTJ393280 ODD393280:ODF393280 OMZ393280:ONB393280 OWV393280:OWX393280 PGR393280:PGT393280 PQN393280:PQP393280 QAJ393280:QAL393280 QKF393280:QKH393280 QUB393280:QUD393280 RDX393280:RDZ393280 RNT393280:RNV393280 RXP393280:RXR393280 SHL393280:SHN393280 SRH393280:SRJ393280 TBD393280:TBF393280 TKZ393280:TLB393280 TUV393280:TUX393280 UER393280:UET393280 UON393280:UOP393280 UYJ393280:UYL393280 VIF393280:VIH393280 VSB393280:VSD393280 WBX393280:WBZ393280 WLT393280:WLV393280 WVP393280:WVR393280 ONB721127:ONB721131 JD458816:JF458816 SZ458816:TB458816 ACV458816:ACX458816 AMR458816:AMT458816 AWN458816:AWP458816 BGJ458816:BGL458816 BQF458816:BQH458816 CAB458816:CAD458816 CJX458816:CJZ458816 CTT458816:CTV458816 DDP458816:DDR458816 DNL458816:DNN458816 DXH458816:DXJ458816 EHD458816:EHF458816 EQZ458816:ERB458816 FAV458816:FAX458816 FKR458816:FKT458816 FUN458816:FUP458816 GEJ458816:GEL458816 GOF458816:GOH458816 GYB458816:GYD458816 HHX458816:HHZ458816 HRT458816:HRV458816 IBP458816:IBR458816 ILL458816:ILN458816 IVH458816:IVJ458816 JFD458816:JFF458816 JOZ458816:JPB458816 JYV458816:JYX458816 KIR458816:KIT458816 KSN458816:KSP458816 LCJ458816:LCL458816 LMF458816:LMH458816 LWB458816:LWD458816 MFX458816:MFZ458816 MPT458816:MPV458816 MZP458816:MZR458816 NJL458816:NJN458816 NTH458816:NTJ458816 ODD458816:ODF458816 OMZ458816:ONB458816 OWV458816:OWX458816 PGR458816:PGT458816 PQN458816:PQP458816 QAJ458816:QAL458816 QKF458816:QKH458816 QUB458816:QUD458816 RDX458816:RDZ458816 RNT458816:RNV458816 RXP458816:RXR458816 SHL458816:SHN458816 SRH458816:SRJ458816 TBD458816:TBF458816 TKZ458816:TLB458816 TUV458816:TUX458816 UER458816:UET458816 UON458816:UOP458816 UYJ458816:UYL458816 VIF458816:VIH458816 VSB458816:VSD458816 WBX458816:WBZ458816 WLT458816:WLV458816 WVP458816:WVR458816 OWX721127:OWX721131 JD524352:JF524352 SZ524352:TB524352 ACV524352:ACX524352 AMR524352:AMT524352 AWN524352:AWP524352 BGJ524352:BGL524352 BQF524352:BQH524352 CAB524352:CAD524352 CJX524352:CJZ524352 CTT524352:CTV524352 DDP524352:DDR524352 DNL524352:DNN524352 DXH524352:DXJ524352 EHD524352:EHF524352 EQZ524352:ERB524352 FAV524352:FAX524352 FKR524352:FKT524352 FUN524352:FUP524352 GEJ524352:GEL524352 GOF524352:GOH524352 GYB524352:GYD524352 HHX524352:HHZ524352 HRT524352:HRV524352 IBP524352:IBR524352 ILL524352:ILN524352 IVH524352:IVJ524352 JFD524352:JFF524352 JOZ524352:JPB524352 JYV524352:JYX524352 KIR524352:KIT524352 KSN524352:KSP524352 LCJ524352:LCL524352 LMF524352:LMH524352 LWB524352:LWD524352 MFX524352:MFZ524352 MPT524352:MPV524352 MZP524352:MZR524352 NJL524352:NJN524352 NTH524352:NTJ524352 ODD524352:ODF524352 OMZ524352:ONB524352 OWV524352:OWX524352 PGR524352:PGT524352 PQN524352:PQP524352 QAJ524352:QAL524352 QKF524352:QKH524352 QUB524352:QUD524352 RDX524352:RDZ524352 RNT524352:RNV524352 RXP524352:RXR524352 SHL524352:SHN524352 SRH524352:SRJ524352 TBD524352:TBF524352 TKZ524352:TLB524352 TUV524352:TUX524352 UER524352:UET524352 UON524352:UOP524352 UYJ524352:UYL524352 VIF524352:VIH524352 VSB524352:VSD524352 WBX524352:WBZ524352 WLT524352:WLV524352 WVP524352:WVR524352 PGT721127:PGT721131 JD589888:JF589888 SZ589888:TB589888 ACV589888:ACX589888 AMR589888:AMT589888 AWN589888:AWP589888 BGJ589888:BGL589888 BQF589888:BQH589888 CAB589888:CAD589888 CJX589888:CJZ589888 CTT589888:CTV589888 DDP589888:DDR589888 DNL589888:DNN589888 DXH589888:DXJ589888 EHD589888:EHF589888 EQZ589888:ERB589888 FAV589888:FAX589888 FKR589888:FKT589888 FUN589888:FUP589888 GEJ589888:GEL589888 GOF589888:GOH589888 GYB589888:GYD589888 HHX589888:HHZ589888 HRT589888:HRV589888 IBP589888:IBR589888 ILL589888:ILN589888 IVH589888:IVJ589888 JFD589888:JFF589888 JOZ589888:JPB589888 JYV589888:JYX589888 KIR589888:KIT589888 KSN589888:KSP589888 LCJ589888:LCL589888 LMF589888:LMH589888 LWB589888:LWD589888 MFX589888:MFZ589888 MPT589888:MPV589888 MZP589888:MZR589888 NJL589888:NJN589888 NTH589888:NTJ589888 ODD589888:ODF589888 OMZ589888:ONB589888 OWV589888:OWX589888 PGR589888:PGT589888 PQN589888:PQP589888 QAJ589888:QAL589888 QKF589888:QKH589888 QUB589888:QUD589888 RDX589888:RDZ589888 RNT589888:RNV589888 RXP589888:RXR589888 SHL589888:SHN589888 SRH589888:SRJ589888 TBD589888:TBF589888 TKZ589888:TLB589888 TUV589888:TUX589888 UER589888:UET589888 UON589888:UOP589888 UYJ589888:UYL589888 VIF589888:VIH589888 VSB589888:VSD589888 WBX589888:WBZ589888 WLT589888:WLV589888 WVP589888:WVR589888 PQP721127:PQP721131 JD655424:JF655424 SZ655424:TB655424 ACV655424:ACX655424 AMR655424:AMT655424 AWN655424:AWP655424 BGJ655424:BGL655424 BQF655424:BQH655424 CAB655424:CAD655424 CJX655424:CJZ655424 CTT655424:CTV655424 DDP655424:DDR655424 DNL655424:DNN655424 DXH655424:DXJ655424 EHD655424:EHF655424 EQZ655424:ERB655424 FAV655424:FAX655424 FKR655424:FKT655424 FUN655424:FUP655424 GEJ655424:GEL655424 GOF655424:GOH655424 GYB655424:GYD655424 HHX655424:HHZ655424 HRT655424:HRV655424 IBP655424:IBR655424 ILL655424:ILN655424 IVH655424:IVJ655424 JFD655424:JFF655424 JOZ655424:JPB655424 JYV655424:JYX655424 KIR655424:KIT655424 KSN655424:KSP655424 LCJ655424:LCL655424 LMF655424:LMH655424 LWB655424:LWD655424 MFX655424:MFZ655424 MPT655424:MPV655424 MZP655424:MZR655424 NJL655424:NJN655424 NTH655424:NTJ655424 ODD655424:ODF655424 OMZ655424:ONB655424 OWV655424:OWX655424 PGR655424:PGT655424 PQN655424:PQP655424 QAJ655424:QAL655424 QKF655424:QKH655424 QUB655424:QUD655424 RDX655424:RDZ655424 RNT655424:RNV655424 RXP655424:RXR655424 SHL655424:SHN655424 SRH655424:SRJ655424 TBD655424:TBF655424 TKZ655424:TLB655424 TUV655424:TUX655424 UER655424:UET655424 UON655424:UOP655424 UYJ655424:UYL655424 VIF655424:VIH655424 VSB655424:VSD655424 WBX655424:WBZ655424 WLT655424:WLV655424 WVP655424:WVR655424 QAL721127:QAL721131 JD720960:JF720960 SZ720960:TB720960 ACV720960:ACX720960 AMR720960:AMT720960 AWN720960:AWP720960 BGJ720960:BGL720960 BQF720960:BQH720960 CAB720960:CAD720960 CJX720960:CJZ720960 CTT720960:CTV720960 DDP720960:DDR720960 DNL720960:DNN720960 DXH720960:DXJ720960 EHD720960:EHF720960 EQZ720960:ERB720960 FAV720960:FAX720960 FKR720960:FKT720960 FUN720960:FUP720960 GEJ720960:GEL720960 GOF720960:GOH720960 GYB720960:GYD720960 HHX720960:HHZ720960 HRT720960:HRV720960 IBP720960:IBR720960 ILL720960:ILN720960 IVH720960:IVJ720960 JFD720960:JFF720960 JOZ720960:JPB720960 JYV720960:JYX720960 KIR720960:KIT720960 KSN720960:KSP720960 LCJ720960:LCL720960 LMF720960:LMH720960 LWB720960:LWD720960 MFX720960:MFZ720960 MPT720960:MPV720960 MZP720960:MZR720960 NJL720960:NJN720960 NTH720960:NTJ720960 ODD720960:ODF720960 OMZ720960:ONB720960 OWV720960:OWX720960 PGR720960:PGT720960 PQN720960:PQP720960 QAJ720960:QAL720960 QKF720960:QKH720960 QUB720960:QUD720960 RDX720960:RDZ720960 RNT720960:RNV720960 RXP720960:RXR720960 SHL720960:SHN720960 SRH720960:SRJ720960 TBD720960:TBF720960 TKZ720960:TLB720960 TUV720960:TUX720960 UER720960:UET720960 UON720960:UOP720960 UYJ720960:UYL720960 VIF720960:VIH720960 VSB720960:VSD720960 WBX720960:WBZ720960 WLT720960:WLV720960 WVP720960:WVR720960 QKH721127:QKH721131 JD786496:JF786496 SZ786496:TB786496 ACV786496:ACX786496 AMR786496:AMT786496 AWN786496:AWP786496 BGJ786496:BGL786496 BQF786496:BQH786496 CAB786496:CAD786496 CJX786496:CJZ786496 CTT786496:CTV786496 DDP786496:DDR786496 DNL786496:DNN786496 DXH786496:DXJ786496 EHD786496:EHF786496 EQZ786496:ERB786496 FAV786496:FAX786496 FKR786496:FKT786496 FUN786496:FUP786496 GEJ786496:GEL786496 GOF786496:GOH786496 GYB786496:GYD786496 HHX786496:HHZ786496 HRT786496:HRV786496 IBP786496:IBR786496 ILL786496:ILN786496 IVH786496:IVJ786496 JFD786496:JFF786496 JOZ786496:JPB786496 JYV786496:JYX786496 KIR786496:KIT786496 KSN786496:KSP786496 LCJ786496:LCL786496 LMF786496:LMH786496 LWB786496:LWD786496 MFX786496:MFZ786496 MPT786496:MPV786496 MZP786496:MZR786496 NJL786496:NJN786496 NTH786496:NTJ786496 ODD786496:ODF786496 OMZ786496:ONB786496 OWV786496:OWX786496 PGR786496:PGT786496 PQN786496:PQP786496 QAJ786496:QAL786496 QKF786496:QKH786496 QUB786496:QUD786496 RDX786496:RDZ786496 RNT786496:RNV786496 RXP786496:RXR786496 SHL786496:SHN786496 SRH786496:SRJ786496 TBD786496:TBF786496 TKZ786496:TLB786496 TUV786496:TUX786496 UER786496:UET786496 UON786496:UOP786496 UYJ786496:UYL786496 VIF786496:VIH786496 VSB786496:VSD786496 WBX786496:WBZ786496 WLT786496:WLV786496 WVP786496:WVR786496 QUD721127:QUD721131 JD852032:JF852032 SZ852032:TB852032 ACV852032:ACX852032 AMR852032:AMT852032 AWN852032:AWP852032 BGJ852032:BGL852032 BQF852032:BQH852032 CAB852032:CAD852032 CJX852032:CJZ852032 CTT852032:CTV852032 DDP852032:DDR852032 DNL852032:DNN852032 DXH852032:DXJ852032 EHD852032:EHF852032 EQZ852032:ERB852032 FAV852032:FAX852032 FKR852032:FKT852032 FUN852032:FUP852032 GEJ852032:GEL852032 GOF852032:GOH852032 GYB852032:GYD852032 HHX852032:HHZ852032 HRT852032:HRV852032 IBP852032:IBR852032 ILL852032:ILN852032 IVH852032:IVJ852032 JFD852032:JFF852032 JOZ852032:JPB852032 JYV852032:JYX852032 KIR852032:KIT852032 KSN852032:KSP852032 LCJ852032:LCL852032 LMF852032:LMH852032 LWB852032:LWD852032 MFX852032:MFZ852032 MPT852032:MPV852032 MZP852032:MZR852032 NJL852032:NJN852032 NTH852032:NTJ852032 ODD852032:ODF852032 OMZ852032:ONB852032 OWV852032:OWX852032 PGR852032:PGT852032 PQN852032:PQP852032 QAJ852032:QAL852032 QKF852032:QKH852032 QUB852032:QUD852032 RDX852032:RDZ852032 RNT852032:RNV852032 RXP852032:RXR852032 SHL852032:SHN852032 SRH852032:SRJ852032 TBD852032:TBF852032 TKZ852032:TLB852032 TUV852032:TUX852032 UER852032:UET852032 UON852032:UOP852032 UYJ852032:UYL852032 VIF852032:VIH852032 VSB852032:VSD852032 WBX852032:WBZ852032 WLT852032:WLV852032 WVP852032:WVR852032 RDZ721127:RDZ721131 JD917568:JF917568 SZ917568:TB917568 ACV917568:ACX917568 AMR917568:AMT917568 AWN917568:AWP917568 BGJ917568:BGL917568 BQF917568:BQH917568 CAB917568:CAD917568 CJX917568:CJZ917568 CTT917568:CTV917568 DDP917568:DDR917568 DNL917568:DNN917568 DXH917568:DXJ917568 EHD917568:EHF917568 EQZ917568:ERB917568 FAV917568:FAX917568 FKR917568:FKT917568 FUN917568:FUP917568 GEJ917568:GEL917568 GOF917568:GOH917568 GYB917568:GYD917568 HHX917568:HHZ917568 HRT917568:HRV917568 IBP917568:IBR917568 ILL917568:ILN917568 IVH917568:IVJ917568 JFD917568:JFF917568 JOZ917568:JPB917568 JYV917568:JYX917568 KIR917568:KIT917568 KSN917568:KSP917568 LCJ917568:LCL917568 LMF917568:LMH917568 LWB917568:LWD917568 MFX917568:MFZ917568 MPT917568:MPV917568 MZP917568:MZR917568 NJL917568:NJN917568 NTH917568:NTJ917568 ODD917568:ODF917568 OMZ917568:ONB917568 OWV917568:OWX917568 PGR917568:PGT917568 PQN917568:PQP917568 QAJ917568:QAL917568 QKF917568:QKH917568 QUB917568:QUD917568 RDX917568:RDZ917568 RNT917568:RNV917568 RXP917568:RXR917568 SHL917568:SHN917568 SRH917568:SRJ917568 TBD917568:TBF917568 TKZ917568:TLB917568 TUV917568:TUX917568 UER917568:UET917568 UON917568:UOP917568 UYJ917568:UYL917568 VIF917568:VIH917568 VSB917568:VSD917568 WBX917568:WBZ917568 WLT917568:WLV917568 WVP917568:WVR917568 RNV721127:RNV721131 JD983104:JF983104 SZ983104:TB983104 ACV983104:ACX983104 AMR983104:AMT983104 AWN983104:AWP983104 BGJ983104:BGL983104 BQF983104:BQH983104 CAB983104:CAD983104 CJX983104:CJZ983104 CTT983104:CTV983104 DDP983104:DDR983104 DNL983104:DNN983104 DXH983104:DXJ983104 EHD983104:EHF983104 EQZ983104:ERB983104 FAV983104:FAX983104 FKR983104:FKT983104 FUN983104:FUP983104 GEJ983104:GEL983104 GOF983104:GOH983104 GYB983104:GYD983104 HHX983104:HHZ983104 HRT983104:HRV983104 IBP983104:IBR983104 ILL983104:ILN983104 IVH983104:IVJ983104 JFD983104:JFF983104 JOZ983104:JPB983104 JYV983104:JYX983104 KIR983104:KIT983104 KSN983104:KSP983104 LCJ983104:LCL983104 LMF983104:LMH983104 LWB983104:LWD983104 MFX983104:MFZ983104 MPT983104:MPV983104 MZP983104:MZR983104 NJL983104:NJN983104 NTH983104:NTJ983104 ODD983104:ODF983104 OMZ983104:ONB983104 OWV983104:OWX983104 PGR983104:PGT983104 PQN983104:PQP983104 QAJ983104:QAL983104 QKF983104:QKH983104 QUB983104:QUD983104 RDX983104:RDZ983104 RNT983104:RNV983104 RXP983104:RXR983104 SHL983104:SHN983104 SRH983104:SRJ983104 TBD983104:TBF983104 TKZ983104:TLB983104 TUV983104:TUX983104 UER983104:UET983104 UON983104:UOP983104 UYJ983104:UYL983104 VIF983104:VIH983104 VSB983104:VSD983104 WBX983104:WBZ983104 WLT983104:WLV983104 WVP983104:WVR983104 JD56:JF57 SZ56:TB57 ACV56:ACX57 AMR56:AMT57 AWN56:AWP57 BGJ56:BGL57 BQF56:BQH57 CAB56:CAD57 CJX56:CJZ57 CTT56:CTV57 DDP56:DDR57 DNL56:DNN57 DXH56:DXJ57 EHD56:EHF57 EQZ56:ERB57 FAV56:FAX57 FKR56:FKT57 FUN56:FUP57 GEJ56:GEL57 GOF56:GOH57 GYB56:GYD57 HHX56:HHZ57 HRT56:HRV57 IBP56:IBR57 ILL56:ILN57 IVH56:IVJ57 JFD56:JFF57 JOZ56:JPB57 JYV56:JYX57 KIR56:KIT57 KSN56:KSP57 LCJ56:LCL57 LMF56:LMH57 LWB56:LWD57 MFX56:MFZ57 MPT56:MPV57 MZP56:MZR57 NJL56:NJN57 NTH56:NTJ57 ODD56:ODF57 OMZ56:ONB57 OWV56:OWX57 PGR56:PGT57 PQN56:PQP57 QAJ56:QAL57 QKF56:QKH57 QUB56:QUD57 RDX56:RDZ57 RNT56:RNV57 RXP56:RXR57 SHL56:SHN57 SRH56:SRJ57 TBD56:TBF57 TKZ56:TLB57 TUV56:TUX57 UER56:UET57 UON56:UOP57 UYJ56:UYL57 VIF56:VIH57 VSB56:VSD57 WBX56:WBZ57 WLT56:WLV57 WVP56:WVR57 RXR721127:RXR721131 JD65592:JF65593 SZ65592:TB65593 ACV65592:ACX65593 AMR65592:AMT65593 AWN65592:AWP65593 BGJ65592:BGL65593 BQF65592:BQH65593 CAB65592:CAD65593 CJX65592:CJZ65593 CTT65592:CTV65593 DDP65592:DDR65593 DNL65592:DNN65593 DXH65592:DXJ65593 EHD65592:EHF65593 EQZ65592:ERB65593 FAV65592:FAX65593 FKR65592:FKT65593 FUN65592:FUP65593 GEJ65592:GEL65593 GOF65592:GOH65593 GYB65592:GYD65593 HHX65592:HHZ65593 HRT65592:HRV65593 IBP65592:IBR65593 ILL65592:ILN65593 IVH65592:IVJ65593 JFD65592:JFF65593 JOZ65592:JPB65593 JYV65592:JYX65593 KIR65592:KIT65593 KSN65592:KSP65593 LCJ65592:LCL65593 LMF65592:LMH65593 LWB65592:LWD65593 MFX65592:MFZ65593 MPT65592:MPV65593 MZP65592:MZR65593 NJL65592:NJN65593 NTH65592:NTJ65593 ODD65592:ODF65593 OMZ65592:ONB65593 OWV65592:OWX65593 PGR65592:PGT65593 PQN65592:PQP65593 QAJ65592:QAL65593 QKF65592:QKH65593 QUB65592:QUD65593 RDX65592:RDZ65593 RNT65592:RNV65593 RXP65592:RXR65593 SHL65592:SHN65593 SRH65592:SRJ65593 TBD65592:TBF65593 TKZ65592:TLB65593 TUV65592:TUX65593 UER65592:UET65593 UON65592:UOP65593 UYJ65592:UYL65593 VIF65592:VIH65593 VSB65592:VSD65593 WBX65592:WBZ65593 WLT65592:WLV65593 WVP65592:WVR65593 SHN721127:SHN721131 JD131128:JF131129 SZ131128:TB131129 ACV131128:ACX131129 AMR131128:AMT131129 AWN131128:AWP131129 BGJ131128:BGL131129 BQF131128:BQH131129 CAB131128:CAD131129 CJX131128:CJZ131129 CTT131128:CTV131129 DDP131128:DDR131129 DNL131128:DNN131129 DXH131128:DXJ131129 EHD131128:EHF131129 EQZ131128:ERB131129 FAV131128:FAX131129 FKR131128:FKT131129 FUN131128:FUP131129 GEJ131128:GEL131129 GOF131128:GOH131129 GYB131128:GYD131129 HHX131128:HHZ131129 HRT131128:HRV131129 IBP131128:IBR131129 ILL131128:ILN131129 IVH131128:IVJ131129 JFD131128:JFF131129 JOZ131128:JPB131129 JYV131128:JYX131129 KIR131128:KIT131129 KSN131128:KSP131129 LCJ131128:LCL131129 LMF131128:LMH131129 LWB131128:LWD131129 MFX131128:MFZ131129 MPT131128:MPV131129 MZP131128:MZR131129 NJL131128:NJN131129 NTH131128:NTJ131129 ODD131128:ODF131129 OMZ131128:ONB131129 OWV131128:OWX131129 PGR131128:PGT131129 PQN131128:PQP131129 QAJ131128:QAL131129 QKF131128:QKH131129 QUB131128:QUD131129 RDX131128:RDZ131129 RNT131128:RNV131129 RXP131128:RXR131129 SHL131128:SHN131129 SRH131128:SRJ131129 TBD131128:TBF131129 TKZ131128:TLB131129 TUV131128:TUX131129 UER131128:UET131129 UON131128:UOP131129 UYJ131128:UYL131129 VIF131128:VIH131129 VSB131128:VSD131129 WBX131128:WBZ131129 WLT131128:WLV131129 WVP131128:WVR131129 SRJ721127:SRJ721131 JD196664:JF196665 SZ196664:TB196665 ACV196664:ACX196665 AMR196664:AMT196665 AWN196664:AWP196665 BGJ196664:BGL196665 BQF196664:BQH196665 CAB196664:CAD196665 CJX196664:CJZ196665 CTT196664:CTV196665 DDP196664:DDR196665 DNL196664:DNN196665 DXH196664:DXJ196665 EHD196664:EHF196665 EQZ196664:ERB196665 FAV196664:FAX196665 FKR196664:FKT196665 FUN196664:FUP196665 GEJ196664:GEL196665 GOF196664:GOH196665 GYB196664:GYD196665 HHX196664:HHZ196665 HRT196664:HRV196665 IBP196664:IBR196665 ILL196664:ILN196665 IVH196664:IVJ196665 JFD196664:JFF196665 JOZ196664:JPB196665 JYV196664:JYX196665 KIR196664:KIT196665 KSN196664:KSP196665 LCJ196664:LCL196665 LMF196664:LMH196665 LWB196664:LWD196665 MFX196664:MFZ196665 MPT196664:MPV196665 MZP196664:MZR196665 NJL196664:NJN196665 NTH196664:NTJ196665 ODD196664:ODF196665 OMZ196664:ONB196665 OWV196664:OWX196665 PGR196664:PGT196665 PQN196664:PQP196665 QAJ196664:QAL196665 QKF196664:QKH196665 QUB196664:QUD196665 RDX196664:RDZ196665 RNT196664:RNV196665 RXP196664:RXR196665 SHL196664:SHN196665 SRH196664:SRJ196665 TBD196664:TBF196665 TKZ196664:TLB196665 TUV196664:TUX196665 UER196664:UET196665 UON196664:UOP196665 UYJ196664:UYL196665 VIF196664:VIH196665 VSB196664:VSD196665 WBX196664:WBZ196665 WLT196664:WLV196665 WVP196664:WVR196665 TBF721127:TBF721131 JD262200:JF262201 SZ262200:TB262201 ACV262200:ACX262201 AMR262200:AMT262201 AWN262200:AWP262201 BGJ262200:BGL262201 BQF262200:BQH262201 CAB262200:CAD262201 CJX262200:CJZ262201 CTT262200:CTV262201 DDP262200:DDR262201 DNL262200:DNN262201 DXH262200:DXJ262201 EHD262200:EHF262201 EQZ262200:ERB262201 FAV262200:FAX262201 FKR262200:FKT262201 FUN262200:FUP262201 GEJ262200:GEL262201 GOF262200:GOH262201 GYB262200:GYD262201 HHX262200:HHZ262201 HRT262200:HRV262201 IBP262200:IBR262201 ILL262200:ILN262201 IVH262200:IVJ262201 JFD262200:JFF262201 JOZ262200:JPB262201 JYV262200:JYX262201 KIR262200:KIT262201 KSN262200:KSP262201 LCJ262200:LCL262201 LMF262200:LMH262201 LWB262200:LWD262201 MFX262200:MFZ262201 MPT262200:MPV262201 MZP262200:MZR262201 NJL262200:NJN262201 NTH262200:NTJ262201 ODD262200:ODF262201 OMZ262200:ONB262201 OWV262200:OWX262201 PGR262200:PGT262201 PQN262200:PQP262201 QAJ262200:QAL262201 QKF262200:QKH262201 QUB262200:QUD262201 RDX262200:RDZ262201 RNT262200:RNV262201 RXP262200:RXR262201 SHL262200:SHN262201 SRH262200:SRJ262201 TBD262200:TBF262201 TKZ262200:TLB262201 TUV262200:TUX262201 UER262200:UET262201 UON262200:UOP262201 UYJ262200:UYL262201 VIF262200:VIH262201 VSB262200:VSD262201 WBX262200:WBZ262201 WLT262200:WLV262201 WVP262200:WVR262201 TLB721127:TLB721131 JD327736:JF327737 SZ327736:TB327737 ACV327736:ACX327737 AMR327736:AMT327737 AWN327736:AWP327737 BGJ327736:BGL327737 BQF327736:BQH327737 CAB327736:CAD327737 CJX327736:CJZ327737 CTT327736:CTV327737 DDP327736:DDR327737 DNL327736:DNN327737 DXH327736:DXJ327737 EHD327736:EHF327737 EQZ327736:ERB327737 FAV327736:FAX327737 FKR327736:FKT327737 FUN327736:FUP327737 GEJ327736:GEL327737 GOF327736:GOH327737 GYB327736:GYD327737 HHX327736:HHZ327737 HRT327736:HRV327737 IBP327736:IBR327737 ILL327736:ILN327737 IVH327736:IVJ327737 JFD327736:JFF327737 JOZ327736:JPB327737 JYV327736:JYX327737 KIR327736:KIT327737 KSN327736:KSP327737 LCJ327736:LCL327737 LMF327736:LMH327737 LWB327736:LWD327737 MFX327736:MFZ327737 MPT327736:MPV327737 MZP327736:MZR327737 NJL327736:NJN327737 NTH327736:NTJ327737 ODD327736:ODF327737 OMZ327736:ONB327737 OWV327736:OWX327737 PGR327736:PGT327737 PQN327736:PQP327737 QAJ327736:QAL327737 QKF327736:QKH327737 QUB327736:QUD327737 RDX327736:RDZ327737 RNT327736:RNV327737 RXP327736:RXR327737 SHL327736:SHN327737 SRH327736:SRJ327737 TBD327736:TBF327737 TKZ327736:TLB327737 TUV327736:TUX327737 UER327736:UET327737 UON327736:UOP327737 UYJ327736:UYL327737 VIF327736:VIH327737 VSB327736:VSD327737 WBX327736:WBZ327737 WLT327736:WLV327737 WVP327736:WVR327737 TUX721127:TUX721131 JD393272:JF393273 SZ393272:TB393273 ACV393272:ACX393273 AMR393272:AMT393273 AWN393272:AWP393273 BGJ393272:BGL393273 BQF393272:BQH393273 CAB393272:CAD393273 CJX393272:CJZ393273 CTT393272:CTV393273 DDP393272:DDR393273 DNL393272:DNN393273 DXH393272:DXJ393273 EHD393272:EHF393273 EQZ393272:ERB393273 FAV393272:FAX393273 FKR393272:FKT393273 FUN393272:FUP393273 GEJ393272:GEL393273 GOF393272:GOH393273 GYB393272:GYD393273 HHX393272:HHZ393273 HRT393272:HRV393273 IBP393272:IBR393273 ILL393272:ILN393273 IVH393272:IVJ393273 JFD393272:JFF393273 JOZ393272:JPB393273 JYV393272:JYX393273 KIR393272:KIT393273 KSN393272:KSP393273 LCJ393272:LCL393273 LMF393272:LMH393273 LWB393272:LWD393273 MFX393272:MFZ393273 MPT393272:MPV393273 MZP393272:MZR393273 NJL393272:NJN393273 NTH393272:NTJ393273 ODD393272:ODF393273 OMZ393272:ONB393273 OWV393272:OWX393273 PGR393272:PGT393273 PQN393272:PQP393273 QAJ393272:QAL393273 QKF393272:QKH393273 QUB393272:QUD393273 RDX393272:RDZ393273 RNT393272:RNV393273 RXP393272:RXR393273 SHL393272:SHN393273 SRH393272:SRJ393273 TBD393272:TBF393273 TKZ393272:TLB393273 TUV393272:TUX393273 UER393272:UET393273 UON393272:UOP393273 UYJ393272:UYL393273 VIF393272:VIH393273 VSB393272:VSD393273 WBX393272:WBZ393273 WLT393272:WLV393273 WVP393272:WVR393273 UET721127:UET721131 JD458808:JF458809 SZ458808:TB458809 ACV458808:ACX458809 AMR458808:AMT458809 AWN458808:AWP458809 BGJ458808:BGL458809 BQF458808:BQH458809 CAB458808:CAD458809 CJX458808:CJZ458809 CTT458808:CTV458809 DDP458808:DDR458809 DNL458808:DNN458809 DXH458808:DXJ458809 EHD458808:EHF458809 EQZ458808:ERB458809 FAV458808:FAX458809 FKR458808:FKT458809 FUN458808:FUP458809 GEJ458808:GEL458809 GOF458808:GOH458809 GYB458808:GYD458809 HHX458808:HHZ458809 HRT458808:HRV458809 IBP458808:IBR458809 ILL458808:ILN458809 IVH458808:IVJ458809 JFD458808:JFF458809 JOZ458808:JPB458809 JYV458808:JYX458809 KIR458808:KIT458809 KSN458808:KSP458809 LCJ458808:LCL458809 LMF458808:LMH458809 LWB458808:LWD458809 MFX458808:MFZ458809 MPT458808:MPV458809 MZP458808:MZR458809 NJL458808:NJN458809 NTH458808:NTJ458809 ODD458808:ODF458809 OMZ458808:ONB458809 OWV458808:OWX458809 PGR458808:PGT458809 PQN458808:PQP458809 QAJ458808:QAL458809 QKF458808:QKH458809 QUB458808:QUD458809 RDX458808:RDZ458809 RNT458808:RNV458809 RXP458808:RXR458809 SHL458808:SHN458809 SRH458808:SRJ458809 TBD458808:TBF458809 TKZ458808:TLB458809 TUV458808:TUX458809 UER458808:UET458809 UON458808:UOP458809 UYJ458808:UYL458809 VIF458808:VIH458809 VSB458808:VSD458809 WBX458808:WBZ458809 WLT458808:WLV458809 WVP458808:WVR458809 UOP721127:UOP721131 JD524344:JF524345 SZ524344:TB524345 ACV524344:ACX524345 AMR524344:AMT524345 AWN524344:AWP524345 BGJ524344:BGL524345 BQF524344:BQH524345 CAB524344:CAD524345 CJX524344:CJZ524345 CTT524344:CTV524345 DDP524344:DDR524345 DNL524344:DNN524345 DXH524344:DXJ524345 EHD524344:EHF524345 EQZ524344:ERB524345 FAV524344:FAX524345 FKR524344:FKT524345 FUN524344:FUP524345 GEJ524344:GEL524345 GOF524344:GOH524345 GYB524344:GYD524345 HHX524344:HHZ524345 HRT524344:HRV524345 IBP524344:IBR524345 ILL524344:ILN524345 IVH524344:IVJ524345 JFD524344:JFF524345 JOZ524344:JPB524345 JYV524344:JYX524345 KIR524344:KIT524345 KSN524344:KSP524345 LCJ524344:LCL524345 LMF524344:LMH524345 LWB524344:LWD524345 MFX524344:MFZ524345 MPT524344:MPV524345 MZP524344:MZR524345 NJL524344:NJN524345 NTH524344:NTJ524345 ODD524344:ODF524345 OMZ524344:ONB524345 OWV524344:OWX524345 PGR524344:PGT524345 PQN524344:PQP524345 QAJ524344:QAL524345 QKF524344:QKH524345 QUB524344:QUD524345 RDX524344:RDZ524345 RNT524344:RNV524345 RXP524344:RXR524345 SHL524344:SHN524345 SRH524344:SRJ524345 TBD524344:TBF524345 TKZ524344:TLB524345 TUV524344:TUX524345 UER524344:UET524345 UON524344:UOP524345 UYJ524344:UYL524345 VIF524344:VIH524345 VSB524344:VSD524345 WBX524344:WBZ524345 WLT524344:WLV524345 WVP524344:WVR524345 UYL721127:UYL721131 JD589880:JF589881 SZ589880:TB589881 ACV589880:ACX589881 AMR589880:AMT589881 AWN589880:AWP589881 BGJ589880:BGL589881 BQF589880:BQH589881 CAB589880:CAD589881 CJX589880:CJZ589881 CTT589880:CTV589881 DDP589880:DDR589881 DNL589880:DNN589881 DXH589880:DXJ589881 EHD589880:EHF589881 EQZ589880:ERB589881 FAV589880:FAX589881 FKR589880:FKT589881 FUN589880:FUP589881 GEJ589880:GEL589881 GOF589880:GOH589881 GYB589880:GYD589881 HHX589880:HHZ589881 HRT589880:HRV589881 IBP589880:IBR589881 ILL589880:ILN589881 IVH589880:IVJ589881 JFD589880:JFF589881 JOZ589880:JPB589881 JYV589880:JYX589881 KIR589880:KIT589881 KSN589880:KSP589881 LCJ589880:LCL589881 LMF589880:LMH589881 LWB589880:LWD589881 MFX589880:MFZ589881 MPT589880:MPV589881 MZP589880:MZR589881 NJL589880:NJN589881 NTH589880:NTJ589881 ODD589880:ODF589881 OMZ589880:ONB589881 OWV589880:OWX589881 PGR589880:PGT589881 PQN589880:PQP589881 QAJ589880:QAL589881 QKF589880:QKH589881 QUB589880:QUD589881 RDX589880:RDZ589881 RNT589880:RNV589881 RXP589880:RXR589881 SHL589880:SHN589881 SRH589880:SRJ589881 TBD589880:TBF589881 TKZ589880:TLB589881 TUV589880:TUX589881 UER589880:UET589881 UON589880:UOP589881 UYJ589880:UYL589881 VIF589880:VIH589881 VSB589880:VSD589881 WBX589880:WBZ589881 WLT589880:WLV589881 WVP589880:WVR589881 VIH721127:VIH721131 JD655416:JF655417 SZ655416:TB655417 ACV655416:ACX655417 AMR655416:AMT655417 AWN655416:AWP655417 BGJ655416:BGL655417 BQF655416:BQH655417 CAB655416:CAD655417 CJX655416:CJZ655417 CTT655416:CTV655417 DDP655416:DDR655417 DNL655416:DNN655417 DXH655416:DXJ655417 EHD655416:EHF655417 EQZ655416:ERB655417 FAV655416:FAX655417 FKR655416:FKT655417 FUN655416:FUP655417 GEJ655416:GEL655417 GOF655416:GOH655417 GYB655416:GYD655417 HHX655416:HHZ655417 HRT655416:HRV655417 IBP655416:IBR655417 ILL655416:ILN655417 IVH655416:IVJ655417 JFD655416:JFF655417 JOZ655416:JPB655417 JYV655416:JYX655417 KIR655416:KIT655417 KSN655416:KSP655417 LCJ655416:LCL655417 LMF655416:LMH655417 LWB655416:LWD655417 MFX655416:MFZ655417 MPT655416:MPV655417 MZP655416:MZR655417 NJL655416:NJN655417 NTH655416:NTJ655417 ODD655416:ODF655417 OMZ655416:ONB655417 OWV655416:OWX655417 PGR655416:PGT655417 PQN655416:PQP655417 QAJ655416:QAL655417 QKF655416:QKH655417 QUB655416:QUD655417 RDX655416:RDZ655417 RNT655416:RNV655417 RXP655416:RXR655417 SHL655416:SHN655417 SRH655416:SRJ655417 TBD655416:TBF655417 TKZ655416:TLB655417 TUV655416:TUX655417 UER655416:UET655417 UON655416:UOP655417 UYJ655416:UYL655417 VIF655416:VIH655417 VSB655416:VSD655417 WBX655416:WBZ655417 WLT655416:WLV655417 WVP655416:WVR655417 VSD721127:VSD721131 JD720952:JF720953 SZ720952:TB720953 ACV720952:ACX720953 AMR720952:AMT720953 AWN720952:AWP720953 BGJ720952:BGL720953 BQF720952:BQH720953 CAB720952:CAD720953 CJX720952:CJZ720953 CTT720952:CTV720953 DDP720952:DDR720953 DNL720952:DNN720953 DXH720952:DXJ720953 EHD720952:EHF720953 EQZ720952:ERB720953 FAV720952:FAX720953 FKR720952:FKT720953 FUN720952:FUP720953 GEJ720952:GEL720953 GOF720952:GOH720953 GYB720952:GYD720953 HHX720952:HHZ720953 HRT720952:HRV720953 IBP720952:IBR720953 ILL720952:ILN720953 IVH720952:IVJ720953 JFD720952:JFF720953 JOZ720952:JPB720953 JYV720952:JYX720953 KIR720952:KIT720953 KSN720952:KSP720953 LCJ720952:LCL720953 LMF720952:LMH720953 LWB720952:LWD720953 MFX720952:MFZ720953 MPT720952:MPV720953 MZP720952:MZR720953 NJL720952:NJN720953 NTH720952:NTJ720953 ODD720952:ODF720953 OMZ720952:ONB720953 OWV720952:OWX720953 PGR720952:PGT720953 PQN720952:PQP720953 QAJ720952:QAL720953 QKF720952:QKH720953 QUB720952:QUD720953 RDX720952:RDZ720953 RNT720952:RNV720953 RXP720952:RXR720953 SHL720952:SHN720953 SRH720952:SRJ720953 TBD720952:TBF720953 TKZ720952:TLB720953 TUV720952:TUX720953 UER720952:UET720953 UON720952:UOP720953 UYJ720952:UYL720953 VIF720952:VIH720953 VSB720952:VSD720953 WBX720952:WBZ720953 WLT720952:WLV720953 WVP720952:WVR720953 WBZ721127:WBZ721131 JD786488:JF786489 SZ786488:TB786489 ACV786488:ACX786489 AMR786488:AMT786489 AWN786488:AWP786489 BGJ786488:BGL786489 BQF786488:BQH786489 CAB786488:CAD786489 CJX786488:CJZ786489 CTT786488:CTV786489 DDP786488:DDR786489 DNL786488:DNN786489 DXH786488:DXJ786489 EHD786488:EHF786489 EQZ786488:ERB786489 FAV786488:FAX786489 FKR786488:FKT786489 FUN786488:FUP786489 GEJ786488:GEL786489 GOF786488:GOH786489 GYB786488:GYD786489 HHX786488:HHZ786489 HRT786488:HRV786489 IBP786488:IBR786489 ILL786488:ILN786489 IVH786488:IVJ786489 JFD786488:JFF786489 JOZ786488:JPB786489 JYV786488:JYX786489 KIR786488:KIT786489 KSN786488:KSP786489 LCJ786488:LCL786489 LMF786488:LMH786489 LWB786488:LWD786489 MFX786488:MFZ786489 MPT786488:MPV786489 MZP786488:MZR786489 NJL786488:NJN786489 NTH786488:NTJ786489 ODD786488:ODF786489 OMZ786488:ONB786489 OWV786488:OWX786489 PGR786488:PGT786489 PQN786488:PQP786489 QAJ786488:QAL786489 QKF786488:QKH786489 QUB786488:QUD786489 RDX786488:RDZ786489 RNT786488:RNV786489 RXP786488:RXR786489 SHL786488:SHN786489 SRH786488:SRJ786489 TBD786488:TBF786489 TKZ786488:TLB786489 TUV786488:TUX786489 UER786488:UET786489 UON786488:UOP786489 UYJ786488:UYL786489 VIF786488:VIH786489 VSB786488:VSD786489 WBX786488:WBZ786489 WLT786488:WLV786489 WVP786488:WVR786489 WLV721127:WLV721131 JD852024:JF852025 SZ852024:TB852025 ACV852024:ACX852025 AMR852024:AMT852025 AWN852024:AWP852025 BGJ852024:BGL852025 BQF852024:BQH852025 CAB852024:CAD852025 CJX852024:CJZ852025 CTT852024:CTV852025 DDP852024:DDR852025 DNL852024:DNN852025 DXH852024:DXJ852025 EHD852024:EHF852025 EQZ852024:ERB852025 FAV852024:FAX852025 FKR852024:FKT852025 FUN852024:FUP852025 GEJ852024:GEL852025 GOF852024:GOH852025 GYB852024:GYD852025 HHX852024:HHZ852025 HRT852024:HRV852025 IBP852024:IBR852025 ILL852024:ILN852025 IVH852024:IVJ852025 JFD852024:JFF852025 JOZ852024:JPB852025 JYV852024:JYX852025 KIR852024:KIT852025 KSN852024:KSP852025 LCJ852024:LCL852025 LMF852024:LMH852025 LWB852024:LWD852025 MFX852024:MFZ852025 MPT852024:MPV852025 MZP852024:MZR852025 NJL852024:NJN852025 NTH852024:NTJ852025 ODD852024:ODF852025 OMZ852024:ONB852025 OWV852024:OWX852025 PGR852024:PGT852025 PQN852024:PQP852025 QAJ852024:QAL852025 QKF852024:QKH852025 QUB852024:QUD852025 RDX852024:RDZ852025 RNT852024:RNV852025 RXP852024:RXR852025 SHL852024:SHN852025 SRH852024:SRJ852025 TBD852024:TBF852025 TKZ852024:TLB852025 TUV852024:TUX852025 UER852024:UET852025 UON852024:UOP852025 UYJ852024:UYL852025 VIF852024:VIH852025 VSB852024:VSD852025 WBX852024:WBZ852025 WLT852024:WLV852025 WVP852024:WVR852025 WVR721127:WVR721131 JD917560:JF917561 SZ917560:TB917561 ACV917560:ACX917561 AMR917560:AMT917561 AWN917560:AWP917561 BGJ917560:BGL917561 BQF917560:BQH917561 CAB917560:CAD917561 CJX917560:CJZ917561 CTT917560:CTV917561 DDP917560:DDR917561 DNL917560:DNN917561 DXH917560:DXJ917561 EHD917560:EHF917561 EQZ917560:ERB917561 FAV917560:FAX917561 FKR917560:FKT917561 FUN917560:FUP917561 GEJ917560:GEL917561 GOF917560:GOH917561 GYB917560:GYD917561 HHX917560:HHZ917561 HRT917560:HRV917561 IBP917560:IBR917561 ILL917560:ILN917561 IVH917560:IVJ917561 JFD917560:JFF917561 JOZ917560:JPB917561 JYV917560:JYX917561 KIR917560:KIT917561 KSN917560:KSP917561 LCJ917560:LCL917561 LMF917560:LMH917561 LWB917560:LWD917561 MFX917560:MFZ917561 MPT917560:MPV917561 MZP917560:MZR917561 NJL917560:NJN917561 NTH917560:NTJ917561 ODD917560:ODF917561 OMZ917560:ONB917561 OWV917560:OWX917561 PGR917560:PGT917561 PQN917560:PQP917561 QAJ917560:QAL917561 QKF917560:QKH917561 QUB917560:QUD917561 RDX917560:RDZ917561 RNT917560:RNV917561 RXP917560:RXR917561 SHL917560:SHN917561 SRH917560:SRJ917561 TBD917560:TBF917561 TKZ917560:TLB917561 TUV917560:TUX917561 UER917560:UET917561 UON917560:UOP917561 UYJ917560:UYL917561 VIF917560:VIH917561 VSB917560:VSD917561 WBX917560:WBZ917561 WLT917560:WLV917561 WVP917560:WVR917561 VSD983271:VSD983275 JD983096:JF983097 SZ983096:TB983097 ACV983096:ACX983097 AMR983096:AMT983097 AWN983096:AWP983097 BGJ983096:BGL983097 BQF983096:BQH983097 CAB983096:CAD983097 CJX983096:CJZ983097 CTT983096:CTV983097 DDP983096:DDR983097 DNL983096:DNN983097 DXH983096:DXJ983097 EHD983096:EHF983097 EQZ983096:ERB983097 FAV983096:FAX983097 FKR983096:FKT983097 FUN983096:FUP983097 GEJ983096:GEL983097 GOF983096:GOH983097 GYB983096:GYD983097 HHX983096:HHZ983097 HRT983096:HRV983097 IBP983096:IBR983097 ILL983096:ILN983097 IVH983096:IVJ983097 JFD983096:JFF983097 JOZ983096:JPB983097 JYV983096:JYX983097 KIR983096:KIT983097 KSN983096:KSP983097 LCJ983096:LCL983097 LMF983096:LMH983097 LWB983096:LWD983097 MFX983096:MFZ983097 MPT983096:MPV983097 MZP983096:MZR983097 NJL983096:NJN983097 NTH983096:NTJ983097 ODD983096:ODF983097 OMZ983096:ONB983097 OWV983096:OWX983097 PGR983096:PGT983097 PQN983096:PQP983097 QAJ983096:QAL983097 QKF983096:QKH983097 QUB983096:QUD983097 RDX983096:RDZ983097 RNT983096:RNV983097 RXP983096:RXR983097 SHL983096:SHN983097 SRH983096:SRJ983097 TBD983096:TBF983097 TKZ983096:TLB983097 TUV983096:TUX983097 UER983096:UET983097 UON983096:UOP983097 UYJ983096:UYL983097 VIF983096:VIH983097 VSB983096:VSD983097 WBX983096:WBZ983097 WLT983096:WLV983097 WVP983096:WVR983097 JD61:JF61 SZ61:TB61 ACV61:ACX61 AMR61:AMT61 AWN61:AWP61 BGJ61:BGL61 BQF61:BQH61 CAB61:CAD61 CJX61:CJZ61 CTT61:CTV61 DDP61:DDR61 DNL61:DNN61 DXH61:DXJ61 EHD61:EHF61 EQZ61:ERB61 FAV61:FAX61 FKR61:FKT61 FUN61:FUP61 GEJ61:GEL61 GOF61:GOH61 GYB61:GYD61 HHX61:HHZ61 HRT61:HRV61 IBP61:IBR61 ILL61:ILN61 IVH61:IVJ61 JFD61:JFF61 JOZ61:JPB61 JYV61:JYX61 KIR61:KIT61 KSN61:KSP61 LCJ61:LCL61 LMF61:LMH61 LWB61:LWD61 MFX61:MFZ61 MPT61:MPV61 MZP61:MZR61 NJL61:NJN61 NTH61:NTJ61 ODD61:ODF61 OMZ61:ONB61 OWV61:OWX61 PGR61:PGT61 PQN61:PQP61 QAJ61:QAL61 QKF61:QKH61 QUB61:QUD61 RDX61:RDZ61 RNT61:RNV61 RXP61:RXR61 SHL61:SHN61 SRH61:SRJ61 TBD61:TBF61 TKZ61:TLB61 TUV61:TUX61 UER61:UET61 UON61:UOP61 UYJ61:UYL61 VIF61:VIH61 VSB61:VSD61 WBX61:WBZ61 WLT61:WLV61 WVP61:WVR61 JF786663:JF786667 JD65597:JF65597 SZ65597:TB65597 ACV65597:ACX65597 AMR65597:AMT65597 AWN65597:AWP65597 BGJ65597:BGL65597 BQF65597:BQH65597 CAB65597:CAD65597 CJX65597:CJZ65597 CTT65597:CTV65597 DDP65597:DDR65597 DNL65597:DNN65597 DXH65597:DXJ65597 EHD65597:EHF65597 EQZ65597:ERB65597 FAV65597:FAX65597 FKR65597:FKT65597 FUN65597:FUP65597 GEJ65597:GEL65597 GOF65597:GOH65597 GYB65597:GYD65597 HHX65597:HHZ65597 HRT65597:HRV65597 IBP65597:IBR65597 ILL65597:ILN65597 IVH65597:IVJ65597 JFD65597:JFF65597 JOZ65597:JPB65597 JYV65597:JYX65597 KIR65597:KIT65597 KSN65597:KSP65597 LCJ65597:LCL65597 LMF65597:LMH65597 LWB65597:LWD65597 MFX65597:MFZ65597 MPT65597:MPV65597 MZP65597:MZR65597 NJL65597:NJN65597 NTH65597:NTJ65597 ODD65597:ODF65597 OMZ65597:ONB65597 OWV65597:OWX65597 PGR65597:PGT65597 PQN65597:PQP65597 QAJ65597:QAL65597 QKF65597:QKH65597 QUB65597:QUD65597 RDX65597:RDZ65597 RNT65597:RNV65597 RXP65597:RXR65597 SHL65597:SHN65597 SRH65597:SRJ65597 TBD65597:TBF65597 TKZ65597:TLB65597 TUV65597:TUX65597 UER65597:UET65597 UON65597:UOP65597 UYJ65597:UYL65597 VIF65597:VIH65597 VSB65597:VSD65597 WBX65597:WBZ65597 WLT65597:WLV65597 WVP65597:WVR65597 TB786663:TB786667 JD131133:JF131133 SZ131133:TB131133 ACV131133:ACX131133 AMR131133:AMT131133 AWN131133:AWP131133 BGJ131133:BGL131133 BQF131133:BQH131133 CAB131133:CAD131133 CJX131133:CJZ131133 CTT131133:CTV131133 DDP131133:DDR131133 DNL131133:DNN131133 DXH131133:DXJ131133 EHD131133:EHF131133 EQZ131133:ERB131133 FAV131133:FAX131133 FKR131133:FKT131133 FUN131133:FUP131133 GEJ131133:GEL131133 GOF131133:GOH131133 GYB131133:GYD131133 HHX131133:HHZ131133 HRT131133:HRV131133 IBP131133:IBR131133 ILL131133:ILN131133 IVH131133:IVJ131133 JFD131133:JFF131133 JOZ131133:JPB131133 JYV131133:JYX131133 KIR131133:KIT131133 KSN131133:KSP131133 LCJ131133:LCL131133 LMF131133:LMH131133 LWB131133:LWD131133 MFX131133:MFZ131133 MPT131133:MPV131133 MZP131133:MZR131133 NJL131133:NJN131133 NTH131133:NTJ131133 ODD131133:ODF131133 OMZ131133:ONB131133 OWV131133:OWX131133 PGR131133:PGT131133 PQN131133:PQP131133 QAJ131133:QAL131133 QKF131133:QKH131133 QUB131133:QUD131133 RDX131133:RDZ131133 RNT131133:RNV131133 RXP131133:RXR131133 SHL131133:SHN131133 SRH131133:SRJ131133 TBD131133:TBF131133 TKZ131133:TLB131133 TUV131133:TUX131133 UER131133:UET131133 UON131133:UOP131133 UYJ131133:UYL131133 VIF131133:VIH131133 VSB131133:VSD131133 WBX131133:WBZ131133 WLT131133:WLV131133 WVP131133:WVR131133 ACX786663:ACX786667 JD196669:JF196669 SZ196669:TB196669 ACV196669:ACX196669 AMR196669:AMT196669 AWN196669:AWP196669 BGJ196669:BGL196669 BQF196669:BQH196669 CAB196669:CAD196669 CJX196669:CJZ196669 CTT196669:CTV196669 DDP196669:DDR196669 DNL196669:DNN196669 DXH196669:DXJ196669 EHD196669:EHF196669 EQZ196669:ERB196669 FAV196669:FAX196669 FKR196669:FKT196669 FUN196669:FUP196669 GEJ196669:GEL196669 GOF196669:GOH196669 GYB196669:GYD196669 HHX196669:HHZ196669 HRT196669:HRV196669 IBP196669:IBR196669 ILL196669:ILN196669 IVH196669:IVJ196669 JFD196669:JFF196669 JOZ196669:JPB196669 JYV196669:JYX196669 KIR196669:KIT196669 KSN196669:KSP196669 LCJ196669:LCL196669 LMF196669:LMH196669 LWB196669:LWD196669 MFX196669:MFZ196669 MPT196669:MPV196669 MZP196669:MZR196669 NJL196669:NJN196669 NTH196669:NTJ196669 ODD196669:ODF196669 OMZ196669:ONB196669 OWV196669:OWX196669 PGR196669:PGT196669 PQN196669:PQP196669 QAJ196669:QAL196669 QKF196669:QKH196669 QUB196669:QUD196669 RDX196669:RDZ196669 RNT196669:RNV196669 RXP196669:RXR196669 SHL196669:SHN196669 SRH196669:SRJ196669 TBD196669:TBF196669 TKZ196669:TLB196669 TUV196669:TUX196669 UER196669:UET196669 UON196669:UOP196669 UYJ196669:UYL196669 VIF196669:VIH196669 VSB196669:VSD196669 WBX196669:WBZ196669 WLT196669:WLV196669 WVP196669:WVR196669 AMT786663:AMT786667 JD262205:JF262205 SZ262205:TB262205 ACV262205:ACX262205 AMR262205:AMT262205 AWN262205:AWP262205 BGJ262205:BGL262205 BQF262205:BQH262205 CAB262205:CAD262205 CJX262205:CJZ262205 CTT262205:CTV262205 DDP262205:DDR262205 DNL262205:DNN262205 DXH262205:DXJ262205 EHD262205:EHF262205 EQZ262205:ERB262205 FAV262205:FAX262205 FKR262205:FKT262205 FUN262205:FUP262205 GEJ262205:GEL262205 GOF262205:GOH262205 GYB262205:GYD262205 HHX262205:HHZ262205 HRT262205:HRV262205 IBP262205:IBR262205 ILL262205:ILN262205 IVH262205:IVJ262205 JFD262205:JFF262205 JOZ262205:JPB262205 JYV262205:JYX262205 KIR262205:KIT262205 KSN262205:KSP262205 LCJ262205:LCL262205 LMF262205:LMH262205 LWB262205:LWD262205 MFX262205:MFZ262205 MPT262205:MPV262205 MZP262205:MZR262205 NJL262205:NJN262205 NTH262205:NTJ262205 ODD262205:ODF262205 OMZ262205:ONB262205 OWV262205:OWX262205 PGR262205:PGT262205 PQN262205:PQP262205 QAJ262205:QAL262205 QKF262205:QKH262205 QUB262205:QUD262205 RDX262205:RDZ262205 RNT262205:RNV262205 RXP262205:RXR262205 SHL262205:SHN262205 SRH262205:SRJ262205 TBD262205:TBF262205 TKZ262205:TLB262205 TUV262205:TUX262205 UER262205:UET262205 UON262205:UOP262205 UYJ262205:UYL262205 VIF262205:VIH262205 VSB262205:VSD262205 WBX262205:WBZ262205 WLT262205:WLV262205 WVP262205:WVR262205 AWP786663:AWP786667 JD327741:JF327741 SZ327741:TB327741 ACV327741:ACX327741 AMR327741:AMT327741 AWN327741:AWP327741 BGJ327741:BGL327741 BQF327741:BQH327741 CAB327741:CAD327741 CJX327741:CJZ327741 CTT327741:CTV327741 DDP327741:DDR327741 DNL327741:DNN327741 DXH327741:DXJ327741 EHD327741:EHF327741 EQZ327741:ERB327741 FAV327741:FAX327741 FKR327741:FKT327741 FUN327741:FUP327741 GEJ327741:GEL327741 GOF327741:GOH327741 GYB327741:GYD327741 HHX327741:HHZ327741 HRT327741:HRV327741 IBP327741:IBR327741 ILL327741:ILN327741 IVH327741:IVJ327741 JFD327741:JFF327741 JOZ327741:JPB327741 JYV327741:JYX327741 KIR327741:KIT327741 KSN327741:KSP327741 LCJ327741:LCL327741 LMF327741:LMH327741 LWB327741:LWD327741 MFX327741:MFZ327741 MPT327741:MPV327741 MZP327741:MZR327741 NJL327741:NJN327741 NTH327741:NTJ327741 ODD327741:ODF327741 OMZ327741:ONB327741 OWV327741:OWX327741 PGR327741:PGT327741 PQN327741:PQP327741 QAJ327741:QAL327741 QKF327741:QKH327741 QUB327741:QUD327741 RDX327741:RDZ327741 RNT327741:RNV327741 RXP327741:RXR327741 SHL327741:SHN327741 SRH327741:SRJ327741 TBD327741:TBF327741 TKZ327741:TLB327741 TUV327741:TUX327741 UER327741:UET327741 UON327741:UOP327741 UYJ327741:UYL327741 VIF327741:VIH327741 VSB327741:VSD327741 WBX327741:WBZ327741 WLT327741:WLV327741 WVP327741:WVR327741 BGL786663:BGL786667 JD393277:JF393277 SZ393277:TB393277 ACV393277:ACX393277 AMR393277:AMT393277 AWN393277:AWP393277 BGJ393277:BGL393277 BQF393277:BQH393277 CAB393277:CAD393277 CJX393277:CJZ393277 CTT393277:CTV393277 DDP393277:DDR393277 DNL393277:DNN393277 DXH393277:DXJ393277 EHD393277:EHF393277 EQZ393277:ERB393277 FAV393277:FAX393277 FKR393277:FKT393277 FUN393277:FUP393277 GEJ393277:GEL393277 GOF393277:GOH393277 GYB393277:GYD393277 HHX393277:HHZ393277 HRT393277:HRV393277 IBP393277:IBR393277 ILL393277:ILN393277 IVH393277:IVJ393277 JFD393277:JFF393277 JOZ393277:JPB393277 JYV393277:JYX393277 KIR393277:KIT393277 KSN393277:KSP393277 LCJ393277:LCL393277 LMF393277:LMH393277 LWB393277:LWD393277 MFX393277:MFZ393277 MPT393277:MPV393277 MZP393277:MZR393277 NJL393277:NJN393277 NTH393277:NTJ393277 ODD393277:ODF393277 OMZ393277:ONB393277 OWV393277:OWX393277 PGR393277:PGT393277 PQN393277:PQP393277 QAJ393277:QAL393277 QKF393277:QKH393277 QUB393277:QUD393277 RDX393277:RDZ393277 RNT393277:RNV393277 RXP393277:RXR393277 SHL393277:SHN393277 SRH393277:SRJ393277 TBD393277:TBF393277 TKZ393277:TLB393277 TUV393277:TUX393277 UER393277:UET393277 UON393277:UOP393277 UYJ393277:UYL393277 VIF393277:VIH393277 VSB393277:VSD393277 WBX393277:WBZ393277 WLT393277:WLV393277 WVP393277:WVR393277 BQH786663:BQH786667 JD458813:JF458813 SZ458813:TB458813 ACV458813:ACX458813 AMR458813:AMT458813 AWN458813:AWP458813 BGJ458813:BGL458813 BQF458813:BQH458813 CAB458813:CAD458813 CJX458813:CJZ458813 CTT458813:CTV458813 DDP458813:DDR458813 DNL458813:DNN458813 DXH458813:DXJ458813 EHD458813:EHF458813 EQZ458813:ERB458813 FAV458813:FAX458813 FKR458813:FKT458813 FUN458813:FUP458813 GEJ458813:GEL458813 GOF458813:GOH458813 GYB458813:GYD458813 HHX458813:HHZ458813 HRT458813:HRV458813 IBP458813:IBR458813 ILL458813:ILN458813 IVH458813:IVJ458813 JFD458813:JFF458813 JOZ458813:JPB458813 JYV458813:JYX458813 KIR458813:KIT458813 KSN458813:KSP458813 LCJ458813:LCL458813 LMF458813:LMH458813 LWB458813:LWD458813 MFX458813:MFZ458813 MPT458813:MPV458813 MZP458813:MZR458813 NJL458813:NJN458813 NTH458813:NTJ458813 ODD458813:ODF458813 OMZ458813:ONB458813 OWV458813:OWX458813 PGR458813:PGT458813 PQN458813:PQP458813 QAJ458813:QAL458813 QKF458813:QKH458813 QUB458813:QUD458813 RDX458813:RDZ458813 RNT458813:RNV458813 RXP458813:RXR458813 SHL458813:SHN458813 SRH458813:SRJ458813 TBD458813:TBF458813 TKZ458813:TLB458813 TUV458813:TUX458813 UER458813:UET458813 UON458813:UOP458813 UYJ458813:UYL458813 VIF458813:VIH458813 VSB458813:VSD458813 WBX458813:WBZ458813 WLT458813:WLV458813 WVP458813:WVR458813 CAD786663:CAD786667 JD524349:JF524349 SZ524349:TB524349 ACV524349:ACX524349 AMR524349:AMT524349 AWN524349:AWP524349 BGJ524349:BGL524349 BQF524349:BQH524349 CAB524349:CAD524349 CJX524349:CJZ524349 CTT524349:CTV524349 DDP524349:DDR524349 DNL524349:DNN524349 DXH524349:DXJ524349 EHD524349:EHF524349 EQZ524349:ERB524349 FAV524349:FAX524349 FKR524349:FKT524349 FUN524349:FUP524349 GEJ524349:GEL524349 GOF524349:GOH524349 GYB524349:GYD524349 HHX524349:HHZ524349 HRT524349:HRV524349 IBP524349:IBR524349 ILL524349:ILN524349 IVH524349:IVJ524349 JFD524349:JFF524349 JOZ524349:JPB524349 JYV524349:JYX524349 KIR524349:KIT524349 KSN524349:KSP524349 LCJ524349:LCL524349 LMF524349:LMH524349 LWB524349:LWD524349 MFX524349:MFZ524349 MPT524349:MPV524349 MZP524349:MZR524349 NJL524349:NJN524349 NTH524349:NTJ524349 ODD524349:ODF524349 OMZ524349:ONB524349 OWV524349:OWX524349 PGR524349:PGT524349 PQN524349:PQP524349 QAJ524349:QAL524349 QKF524349:QKH524349 QUB524349:QUD524349 RDX524349:RDZ524349 RNT524349:RNV524349 RXP524349:RXR524349 SHL524349:SHN524349 SRH524349:SRJ524349 TBD524349:TBF524349 TKZ524349:TLB524349 TUV524349:TUX524349 UER524349:UET524349 UON524349:UOP524349 UYJ524349:UYL524349 VIF524349:VIH524349 VSB524349:VSD524349 WBX524349:WBZ524349 WLT524349:WLV524349 WVP524349:WVR524349 CJZ786663:CJZ786667 JD589885:JF589885 SZ589885:TB589885 ACV589885:ACX589885 AMR589885:AMT589885 AWN589885:AWP589885 BGJ589885:BGL589885 BQF589885:BQH589885 CAB589885:CAD589885 CJX589885:CJZ589885 CTT589885:CTV589885 DDP589885:DDR589885 DNL589885:DNN589885 DXH589885:DXJ589885 EHD589885:EHF589885 EQZ589885:ERB589885 FAV589885:FAX589885 FKR589885:FKT589885 FUN589885:FUP589885 GEJ589885:GEL589885 GOF589885:GOH589885 GYB589885:GYD589885 HHX589885:HHZ589885 HRT589885:HRV589885 IBP589885:IBR589885 ILL589885:ILN589885 IVH589885:IVJ589885 JFD589885:JFF589885 JOZ589885:JPB589885 JYV589885:JYX589885 KIR589885:KIT589885 KSN589885:KSP589885 LCJ589885:LCL589885 LMF589885:LMH589885 LWB589885:LWD589885 MFX589885:MFZ589885 MPT589885:MPV589885 MZP589885:MZR589885 NJL589885:NJN589885 NTH589885:NTJ589885 ODD589885:ODF589885 OMZ589885:ONB589885 OWV589885:OWX589885 PGR589885:PGT589885 PQN589885:PQP589885 QAJ589885:QAL589885 QKF589885:QKH589885 QUB589885:QUD589885 RDX589885:RDZ589885 RNT589885:RNV589885 RXP589885:RXR589885 SHL589885:SHN589885 SRH589885:SRJ589885 TBD589885:TBF589885 TKZ589885:TLB589885 TUV589885:TUX589885 UER589885:UET589885 UON589885:UOP589885 UYJ589885:UYL589885 VIF589885:VIH589885 VSB589885:VSD589885 WBX589885:WBZ589885 WLT589885:WLV589885 WVP589885:WVR589885 CTV786663:CTV786667 JD655421:JF655421 SZ655421:TB655421 ACV655421:ACX655421 AMR655421:AMT655421 AWN655421:AWP655421 BGJ655421:BGL655421 BQF655421:BQH655421 CAB655421:CAD655421 CJX655421:CJZ655421 CTT655421:CTV655421 DDP655421:DDR655421 DNL655421:DNN655421 DXH655421:DXJ655421 EHD655421:EHF655421 EQZ655421:ERB655421 FAV655421:FAX655421 FKR655421:FKT655421 FUN655421:FUP655421 GEJ655421:GEL655421 GOF655421:GOH655421 GYB655421:GYD655421 HHX655421:HHZ655421 HRT655421:HRV655421 IBP655421:IBR655421 ILL655421:ILN655421 IVH655421:IVJ655421 JFD655421:JFF655421 JOZ655421:JPB655421 JYV655421:JYX655421 KIR655421:KIT655421 KSN655421:KSP655421 LCJ655421:LCL655421 LMF655421:LMH655421 LWB655421:LWD655421 MFX655421:MFZ655421 MPT655421:MPV655421 MZP655421:MZR655421 NJL655421:NJN655421 NTH655421:NTJ655421 ODD655421:ODF655421 OMZ655421:ONB655421 OWV655421:OWX655421 PGR655421:PGT655421 PQN655421:PQP655421 QAJ655421:QAL655421 QKF655421:QKH655421 QUB655421:QUD655421 RDX655421:RDZ655421 RNT655421:RNV655421 RXP655421:RXR655421 SHL655421:SHN655421 SRH655421:SRJ655421 TBD655421:TBF655421 TKZ655421:TLB655421 TUV655421:TUX655421 UER655421:UET655421 UON655421:UOP655421 UYJ655421:UYL655421 VIF655421:VIH655421 VSB655421:VSD655421 WBX655421:WBZ655421 WLT655421:WLV655421 WVP655421:WVR655421 DDR786663:DDR786667 JD720957:JF720957 SZ720957:TB720957 ACV720957:ACX720957 AMR720957:AMT720957 AWN720957:AWP720957 BGJ720957:BGL720957 BQF720957:BQH720957 CAB720957:CAD720957 CJX720957:CJZ720957 CTT720957:CTV720957 DDP720957:DDR720957 DNL720957:DNN720957 DXH720957:DXJ720957 EHD720957:EHF720957 EQZ720957:ERB720957 FAV720957:FAX720957 FKR720957:FKT720957 FUN720957:FUP720957 GEJ720957:GEL720957 GOF720957:GOH720957 GYB720957:GYD720957 HHX720957:HHZ720957 HRT720957:HRV720957 IBP720957:IBR720957 ILL720957:ILN720957 IVH720957:IVJ720957 JFD720957:JFF720957 JOZ720957:JPB720957 JYV720957:JYX720957 KIR720957:KIT720957 KSN720957:KSP720957 LCJ720957:LCL720957 LMF720957:LMH720957 LWB720957:LWD720957 MFX720957:MFZ720957 MPT720957:MPV720957 MZP720957:MZR720957 NJL720957:NJN720957 NTH720957:NTJ720957 ODD720957:ODF720957 OMZ720957:ONB720957 OWV720957:OWX720957 PGR720957:PGT720957 PQN720957:PQP720957 QAJ720957:QAL720957 QKF720957:QKH720957 QUB720957:QUD720957 RDX720957:RDZ720957 RNT720957:RNV720957 RXP720957:RXR720957 SHL720957:SHN720957 SRH720957:SRJ720957 TBD720957:TBF720957 TKZ720957:TLB720957 TUV720957:TUX720957 UER720957:UET720957 UON720957:UOP720957 UYJ720957:UYL720957 VIF720957:VIH720957 VSB720957:VSD720957 WBX720957:WBZ720957 WLT720957:WLV720957 WVP720957:WVR720957 DNN786663:DNN786667 JD786493:JF786493 SZ786493:TB786493 ACV786493:ACX786493 AMR786493:AMT786493 AWN786493:AWP786493 BGJ786493:BGL786493 BQF786493:BQH786493 CAB786493:CAD786493 CJX786493:CJZ786493 CTT786493:CTV786493 DDP786493:DDR786493 DNL786493:DNN786493 DXH786493:DXJ786493 EHD786493:EHF786493 EQZ786493:ERB786493 FAV786493:FAX786493 FKR786493:FKT786493 FUN786493:FUP786493 GEJ786493:GEL786493 GOF786493:GOH786493 GYB786493:GYD786493 HHX786493:HHZ786493 HRT786493:HRV786493 IBP786493:IBR786493 ILL786493:ILN786493 IVH786493:IVJ786493 JFD786493:JFF786493 JOZ786493:JPB786493 JYV786493:JYX786493 KIR786493:KIT786493 KSN786493:KSP786493 LCJ786493:LCL786493 LMF786493:LMH786493 LWB786493:LWD786493 MFX786493:MFZ786493 MPT786493:MPV786493 MZP786493:MZR786493 NJL786493:NJN786493 NTH786493:NTJ786493 ODD786493:ODF786493 OMZ786493:ONB786493 OWV786493:OWX786493 PGR786493:PGT786493 PQN786493:PQP786493 QAJ786493:QAL786493 QKF786493:QKH786493 QUB786493:QUD786493 RDX786493:RDZ786493 RNT786493:RNV786493 RXP786493:RXR786493 SHL786493:SHN786493 SRH786493:SRJ786493 TBD786493:TBF786493 TKZ786493:TLB786493 TUV786493:TUX786493 UER786493:UET786493 UON786493:UOP786493 UYJ786493:UYL786493 VIF786493:VIH786493 VSB786493:VSD786493 WBX786493:WBZ786493 WLT786493:WLV786493 WVP786493:WVR786493 DXJ786663:DXJ786667 JD852029:JF852029 SZ852029:TB852029 ACV852029:ACX852029 AMR852029:AMT852029 AWN852029:AWP852029 BGJ852029:BGL852029 BQF852029:BQH852029 CAB852029:CAD852029 CJX852029:CJZ852029 CTT852029:CTV852029 DDP852029:DDR852029 DNL852029:DNN852029 DXH852029:DXJ852029 EHD852029:EHF852029 EQZ852029:ERB852029 FAV852029:FAX852029 FKR852029:FKT852029 FUN852029:FUP852029 GEJ852029:GEL852029 GOF852029:GOH852029 GYB852029:GYD852029 HHX852029:HHZ852029 HRT852029:HRV852029 IBP852029:IBR852029 ILL852029:ILN852029 IVH852029:IVJ852029 JFD852029:JFF852029 JOZ852029:JPB852029 JYV852029:JYX852029 KIR852029:KIT852029 KSN852029:KSP852029 LCJ852029:LCL852029 LMF852029:LMH852029 LWB852029:LWD852029 MFX852029:MFZ852029 MPT852029:MPV852029 MZP852029:MZR852029 NJL852029:NJN852029 NTH852029:NTJ852029 ODD852029:ODF852029 OMZ852029:ONB852029 OWV852029:OWX852029 PGR852029:PGT852029 PQN852029:PQP852029 QAJ852029:QAL852029 QKF852029:QKH852029 QUB852029:QUD852029 RDX852029:RDZ852029 RNT852029:RNV852029 RXP852029:RXR852029 SHL852029:SHN852029 SRH852029:SRJ852029 TBD852029:TBF852029 TKZ852029:TLB852029 TUV852029:TUX852029 UER852029:UET852029 UON852029:UOP852029 UYJ852029:UYL852029 VIF852029:VIH852029 VSB852029:VSD852029 WBX852029:WBZ852029 WLT852029:WLV852029 WVP852029:WVR852029 EHF786663:EHF786667 JD917565:JF917565 SZ917565:TB917565 ACV917565:ACX917565 AMR917565:AMT917565 AWN917565:AWP917565 BGJ917565:BGL917565 BQF917565:BQH917565 CAB917565:CAD917565 CJX917565:CJZ917565 CTT917565:CTV917565 DDP917565:DDR917565 DNL917565:DNN917565 DXH917565:DXJ917565 EHD917565:EHF917565 EQZ917565:ERB917565 FAV917565:FAX917565 FKR917565:FKT917565 FUN917565:FUP917565 GEJ917565:GEL917565 GOF917565:GOH917565 GYB917565:GYD917565 HHX917565:HHZ917565 HRT917565:HRV917565 IBP917565:IBR917565 ILL917565:ILN917565 IVH917565:IVJ917565 JFD917565:JFF917565 JOZ917565:JPB917565 JYV917565:JYX917565 KIR917565:KIT917565 KSN917565:KSP917565 LCJ917565:LCL917565 LMF917565:LMH917565 LWB917565:LWD917565 MFX917565:MFZ917565 MPT917565:MPV917565 MZP917565:MZR917565 NJL917565:NJN917565 NTH917565:NTJ917565 ODD917565:ODF917565 OMZ917565:ONB917565 OWV917565:OWX917565 PGR917565:PGT917565 PQN917565:PQP917565 QAJ917565:QAL917565 QKF917565:QKH917565 QUB917565:QUD917565 RDX917565:RDZ917565 RNT917565:RNV917565 RXP917565:RXR917565 SHL917565:SHN917565 SRH917565:SRJ917565 TBD917565:TBF917565 TKZ917565:TLB917565 TUV917565:TUX917565 UER917565:UET917565 UON917565:UOP917565 UYJ917565:UYL917565 VIF917565:VIH917565 VSB917565:VSD917565 WBX917565:WBZ917565 WLT917565:WLV917565 WVP917565:WVR917565 ERB786663:ERB786667 JD983101:JF983101 SZ983101:TB983101 ACV983101:ACX983101 AMR983101:AMT983101 AWN983101:AWP983101 BGJ983101:BGL983101 BQF983101:BQH983101 CAB983101:CAD983101 CJX983101:CJZ983101 CTT983101:CTV983101 DDP983101:DDR983101 DNL983101:DNN983101 DXH983101:DXJ983101 EHD983101:EHF983101 EQZ983101:ERB983101 FAV983101:FAX983101 FKR983101:FKT983101 FUN983101:FUP983101 GEJ983101:GEL983101 GOF983101:GOH983101 GYB983101:GYD983101 HHX983101:HHZ983101 HRT983101:HRV983101 IBP983101:IBR983101 ILL983101:ILN983101 IVH983101:IVJ983101 JFD983101:JFF983101 JOZ983101:JPB983101 JYV983101:JYX983101 KIR983101:KIT983101 KSN983101:KSP983101 LCJ983101:LCL983101 LMF983101:LMH983101 LWB983101:LWD983101 MFX983101:MFZ983101 MPT983101:MPV983101 MZP983101:MZR983101 NJL983101:NJN983101 NTH983101:NTJ983101 ODD983101:ODF983101 OMZ983101:ONB983101 OWV983101:OWX983101 PGR983101:PGT983101 PQN983101:PQP983101 QAJ983101:QAL983101 QKF983101:QKH983101 QUB983101:QUD983101 RDX983101:RDZ983101 RNT983101:RNV983101 RXP983101:RXR983101 SHL983101:SHN983101 SRH983101:SRJ983101 TBD983101:TBF983101 TKZ983101:TLB983101 TUV983101:TUX983101 UER983101:UET983101 UON983101:UOP983101 UYJ983101:UYL983101 VIF983101:VIH983101 VSB983101:VSD983101 WBX983101:WBZ983101 WLT983101:WLV983101 WVP983101:WVR983101 FAX786663:FAX786667 JD65581:JF65584 SZ65581:TB65584 ACV65581:ACX65584 AMR65581:AMT65584 AWN65581:AWP65584 BGJ65581:BGL65584 BQF65581:BQH65584 CAB65581:CAD65584 CJX65581:CJZ65584 CTT65581:CTV65584 DDP65581:DDR65584 DNL65581:DNN65584 DXH65581:DXJ65584 EHD65581:EHF65584 EQZ65581:ERB65584 FAV65581:FAX65584 FKR65581:FKT65584 FUN65581:FUP65584 GEJ65581:GEL65584 GOF65581:GOH65584 GYB65581:GYD65584 HHX65581:HHZ65584 HRT65581:HRV65584 IBP65581:IBR65584 ILL65581:ILN65584 IVH65581:IVJ65584 JFD65581:JFF65584 JOZ65581:JPB65584 JYV65581:JYX65584 KIR65581:KIT65584 KSN65581:KSP65584 LCJ65581:LCL65584 LMF65581:LMH65584 LWB65581:LWD65584 MFX65581:MFZ65584 MPT65581:MPV65584 MZP65581:MZR65584 NJL65581:NJN65584 NTH65581:NTJ65584 ODD65581:ODF65584 OMZ65581:ONB65584 OWV65581:OWX65584 PGR65581:PGT65584 PQN65581:PQP65584 QAJ65581:QAL65584 QKF65581:QKH65584 QUB65581:QUD65584 RDX65581:RDZ65584 RNT65581:RNV65584 RXP65581:RXR65584 SHL65581:SHN65584 SRH65581:SRJ65584 TBD65581:TBF65584 TKZ65581:TLB65584 TUV65581:TUX65584 UER65581:UET65584 UON65581:UOP65584 UYJ65581:UYL65584 VIF65581:VIH65584 VSB65581:VSD65584 WBX65581:WBZ65584 WLT65581:WLV65584 WVP65581:WVR65584 FKT786663:FKT786667 JD131117:JF131120 SZ131117:TB131120 ACV131117:ACX131120 AMR131117:AMT131120 AWN131117:AWP131120 BGJ131117:BGL131120 BQF131117:BQH131120 CAB131117:CAD131120 CJX131117:CJZ131120 CTT131117:CTV131120 DDP131117:DDR131120 DNL131117:DNN131120 DXH131117:DXJ131120 EHD131117:EHF131120 EQZ131117:ERB131120 FAV131117:FAX131120 FKR131117:FKT131120 FUN131117:FUP131120 GEJ131117:GEL131120 GOF131117:GOH131120 GYB131117:GYD131120 HHX131117:HHZ131120 HRT131117:HRV131120 IBP131117:IBR131120 ILL131117:ILN131120 IVH131117:IVJ131120 JFD131117:JFF131120 JOZ131117:JPB131120 JYV131117:JYX131120 KIR131117:KIT131120 KSN131117:KSP131120 LCJ131117:LCL131120 LMF131117:LMH131120 LWB131117:LWD131120 MFX131117:MFZ131120 MPT131117:MPV131120 MZP131117:MZR131120 NJL131117:NJN131120 NTH131117:NTJ131120 ODD131117:ODF131120 OMZ131117:ONB131120 OWV131117:OWX131120 PGR131117:PGT131120 PQN131117:PQP131120 QAJ131117:QAL131120 QKF131117:QKH131120 QUB131117:QUD131120 RDX131117:RDZ131120 RNT131117:RNV131120 RXP131117:RXR131120 SHL131117:SHN131120 SRH131117:SRJ131120 TBD131117:TBF131120 TKZ131117:TLB131120 TUV131117:TUX131120 UER131117:UET131120 UON131117:UOP131120 UYJ131117:UYL131120 VIF131117:VIH131120 VSB131117:VSD131120 WBX131117:WBZ131120 WLT131117:WLV131120 WVP131117:WVR131120 FUP786663:FUP786667 JD196653:JF196656 SZ196653:TB196656 ACV196653:ACX196656 AMR196653:AMT196656 AWN196653:AWP196656 BGJ196653:BGL196656 BQF196653:BQH196656 CAB196653:CAD196656 CJX196653:CJZ196656 CTT196653:CTV196656 DDP196653:DDR196656 DNL196653:DNN196656 DXH196653:DXJ196656 EHD196653:EHF196656 EQZ196653:ERB196656 FAV196653:FAX196656 FKR196653:FKT196656 FUN196653:FUP196656 GEJ196653:GEL196656 GOF196653:GOH196656 GYB196653:GYD196656 HHX196653:HHZ196656 HRT196653:HRV196656 IBP196653:IBR196656 ILL196653:ILN196656 IVH196653:IVJ196656 JFD196653:JFF196656 JOZ196653:JPB196656 JYV196653:JYX196656 KIR196653:KIT196656 KSN196653:KSP196656 LCJ196653:LCL196656 LMF196653:LMH196656 LWB196653:LWD196656 MFX196653:MFZ196656 MPT196653:MPV196656 MZP196653:MZR196656 NJL196653:NJN196656 NTH196653:NTJ196656 ODD196653:ODF196656 OMZ196653:ONB196656 OWV196653:OWX196656 PGR196653:PGT196656 PQN196653:PQP196656 QAJ196653:QAL196656 QKF196653:QKH196656 QUB196653:QUD196656 RDX196653:RDZ196656 RNT196653:RNV196656 RXP196653:RXR196656 SHL196653:SHN196656 SRH196653:SRJ196656 TBD196653:TBF196656 TKZ196653:TLB196656 TUV196653:TUX196656 UER196653:UET196656 UON196653:UOP196656 UYJ196653:UYL196656 VIF196653:VIH196656 VSB196653:VSD196656 WBX196653:WBZ196656 WLT196653:WLV196656 WVP196653:WVR196656 GEL786663:GEL786667 JD262189:JF262192 SZ262189:TB262192 ACV262189:ACX262192 AMR262189:AMT262192 AWN262189:AWP262192 BGJ262189:BGL262192 BQF262189:BQH262192 CAB262189:CAD262192 CJX262189:CJZ262192 CTT262189:CTV262192 DDP262189:DDR262192 DNL262189:DNN262192 DXH262189:DXJ262192 EHD262189:EHF262192 EQZ262189:ERB262192 FAV262189:FAX262192 FKR262189:FKT262192 FUN262189:FUP262192 GEJ262189:GEL262192 GOF262189:GOH262192 GYB262189:GYD262192 HHX262189:HHZ262192 HRT262189:HRV262192 IBP262189:IBR262192 ILL262189:ILN262192 IVH262189:IVJ262192 JFD262189:JFF262192 JOZ262189:JPB262192 JYV262189:JYX262192 KIR262189:KIT262192 KSN262189:KSP262192 LCJ262189:LCL262192 LMF262189:LMH262192 LWB262189:LWD262192 MFX262189:MFZ262192 MPT262189:MPV262192 MZP262189:MZR262192 NJL262189:NJN262192 NTH262189:NTJ262192 ODD262189:ODF262192 OMZ262189:ONB262192 OWV262189:OWX262192 PGR262189:PGT262192 PQN262189:PQP262192 QAJ262189:QAL262192 QKF262189:QKH262192 QUB262189:QUD262192 RDX262189:RDZ262192 RNT262189:RNV262192 RXP262189:RXR262192 SHL262189:SHN262192 SRH262189:SRJ262192 TBD262189:TBF262192 TKZ262189:TLB262192 TUV262189:TUX262192 UER262189:UET262192 UON262189:UOP262192 UYJ262189:UYL262192 VIF262189:VIH262192 VSB262189:VSD262192 WBX262189:WBZ262192 WLT262189:WLV262192 WVP262189:WVR262192 GOH786663:GOH786667 JD327725:JF327728 SZ327725:TB327728 ACV327725:ACX327728 AMR327725:AMT327728 AWN327725:AWP327728 BGJ327725:BGL327728 BQF327725:BQH327728 CAB327725:CAD327728 CJX327725:CJZ327728 CTT327725:CTV327728 DDP327725:DDR327728 DNL327725:DNN327728 DXH327725:DXJ327728 EHD327725:EHF327728 EQZ327725:ERB327728 FAV327725:FAX327728 FKR327725:FKT327728 FUN327725:FUP327728 GEJ327725:GEL327728 GOF327725:GOH327728 GYB327725:GYD327728 HHX327725:HHZ327728 HRT327725:HRV327728 IBP327725:IBR327728 ILL327725:ILN327728 IVH327725:IVJ327728 JFD327725:JFF327728 JOZ327725:JPB327728 JYV327725:JYX327728 KIR327725:KIT327728 KSN327725:KSP327728 LCJ327725:LCL327728 LMF327725:LMH327728 LWB327725:LWD327728 MFX327725:MFZ327728 MPT327725:MPV327728 MZP327725:MZR327728 NJL327725:NJN327728 NTH327725:NTJ327728 ODD327725:ODF327728 OMZ327725:ONB327728 OWV327725:OWX327728 PGR327725:PGT327728 PQN327725:PQP327728 QAJ327725:QAL327728 QKF327725:QKH327728 QUB327725:QUD327728 RDX327725:RDZ327728 RNT327725:RNV327728 RXP327725:RXR327728 SHL327725:SHN327728 SRH327725:SRJ327728 TBD327725:TBF327728 TKZ327725:TLB327728 TUV327725:TUX327728 UER327725:UET327728 UON327725:UOP327728 UYJ327725:UYL327728 VIF327725:VIH327728 VSB327725:VSD327728 WBX327725:WBZ327728 WLT327725:WLV327728 WVP327725:WVR327728 GYD786663:GYD786667 JD393261:JF393264 SZ393261:TB393264 ACV393261:ACX393264 AMR393261:AMT393264 AWN393261:AWP393264 BGJ393261:BGL393264 BQF393261:BQH393264 CAB393261:CAD393264 CJX393261:CJZ393264 CTT393261:CTV393264 DDP393261:DDR393264 DNL393261:DNN393264 DXH393261:DXJ393264 EHD393261:EHF393264 EQZ393261:ERB393264 FAV393261:FAX393264 FKR393261:FKT393264 FUN393261:FUP393264 GEJ393261:GEL393264 GOF393261:GOH393264 GYB393261:GYD393264 HHX393261:HHZ393264 HRT393261:HRV393264 IBP393261:IBR393264 ILL393261:ILN393264 IVH393261:IVJ393264 JFD393261:JFF393264 JOZ393261:JPB393264 JYV393261:JYX393264 KIR393261:KIT393264 KSN393261:KSP393264 LCJ393261:LCL393264 LMF393261:LMH393264 LWB393261:LWD393264 MFX393261:MFZ393264 MPT393261:MPV393264 MZP393261:MZR393264 NJL393261:NJN393264 NTH393261:NTJ393264 ODD393261:ODF393264 OMZ393261:ONB393264 OWV393261:OWX393264 PGR393261:PGT393264 PQN393261:PQP393264 QAJ393261:QAL393264 QKF393261:QKH393264 QUB393261:QUD393264 RDX393261:RDZ393264 RNT393261:RNV393264 RXP393261:RXR393264 SHL393261:SHN393264 SRH393261:SRJ393264 TBD393261:TBF393264 TKZ393261:TLB393264 TUV393261:TUX393264 UER393261:UET393264 UON393261:UOP393264 UYJ393261:UYL393264 VIF393261:VIH393264 VSB393261:VSD393264 WBX393261:WBZ393264 WLT393261:WLV393264 WVP393261:WVR393264 HHZ786663:HHZ786667 JD458797:JF458800 SZ458797:TB458800 ACV458797:ACX458800 AMR458797:AMT458800 AWN458797:AWP458800 BGJ458797:BGL458800 BQF458797:BQH458800 CAB458797:CAD458800 CJX458797:CJZ458800 CTT458797:CTV458800 DDP458797:DDR458800 DNL458797:DNN458800 DXH458797:DXJ458800 EHD458797:EHF458800 EQZ458797:ERB458800 FAV458797:FAX458800 FKR458797:FKT458800 FUN458797:FUP458800 GEJ458797:GEL458800 GOF458797:GOH458800 GYB458797:GYD458800 HHX458797:HHZ458800 HRT458797:HRV458800 IBP458797:IBR458800 ILL458797:ILN458800 IVH458797:IVJ458800 JFD458797:JFF458800 JOZ458797:JPB458800 JYV458797:JYX458800 KIR458797:KIT458800 KSN458797:KSP458800 LCJ458797:LCL458800 LMF458797:LMH458800 LWB458797:LWD458800 MFX458797:MFZ458800 MPT458797:MPV458800 MZP458797:MZR458800 NJL458797:NJN458800 NTH458797:NTJ458800 ODD458797:ODF458800 OMZ458797:ONB458800 OWV458797:OWX458800 PGR458797:PGT458800 PQN458797:PQP458800 QAJ458797:QAL458800 QKF458797:QKH458800 QUB458797:QUD458800 RDX458797:RDZ458800 RNT458797:RNV458800 RXP458797:RXR458800 SHL458797:SHN458800 SRH458797:SRJ458800 TBD458797:TBF458800 TKZ458797:TLB458800 TUV458797:TUX458800 UER458797:UET458800 UON458797:UOP458800 UYJ458797:UYL458800 VIF458797:VIH458800 VSB458797:VSD458800 WBX458797:WBZ458800 WLT458797:WLV458800 WVP458797:WVR458800 HRV786663:HRV786667 JD524333:JF524336 SZ524333:TB524336 ACV524333:ACX524336 AMR524333:AMT524336 AWN524333:AWP524336 BGJ524333:BGL524336 BQF524333:BQH524336 CAB524333:CAD524336 CJX524333:CJZ524336 CTT524333:CTV524336 DDP524333:DDR524336 DNL524333:DNN524336 DXH524333:DXJ524336 EHD524333:EHF524336 EQZ524333:ERB524336 FAV524333:FAX524336 FKR524333:FKT524336 FUN524333:FUP524336 GEJ524333:GEL524336 GOF524333:GOH524336 GYB524333:GYD524336 HHX524333:HHZ524336 HRT524333:HRV524336 IBP524333:IBR524336 ILL524333:ILN524336 IVH524333:IVJ524336 JFD524333:JFF524336 JOZ524333:JPB524336 JYV524333:JYX524336 KIR524333:KIT524336 KSN524333:KSP524336 LCJ524333:LCL524336 LMF524333:LMH524336 LWB524333:LWD524336 MFX524333:MFZ524336 MPT524333:MPV524336 MZP524333:MZR524336 NJL524333:NJN524336 NTH524333:NTJ524336 ODD524333:ODF524336 OMZ524333:ONB524336 OWV524333:OWX524336 PGR524333:PGT524336 PQN524333:PQP524336 QAJ524333:QAL524336 QKF524333:QKH524336 QUB524333:QUD524336 RDX524333:RDZ524336 RNT524333:RNV524336 RXP524333:RXR524336 SHL524333:SHN524336 SRH524333:SRJ524336 TBD524333:TBF524336 TKZ524333:TLB524336 TUV524333:TUX524336 UER524333:UET524336 UON524333:UOP524336 UYJ524333:UYL524336 VIF524333:VIH524336 VSB524333:VSD524336 WBX524333:WBZ524336 WLT524333:WLV524336 WVP524333:WVR524336 IBR786663:IBR786667 JD589869:JF589872 SZ589869:TB589872 ACV589869:ACX589872 AMR589869:AMT589872 AWN589869:AWP589872 BGJ589869:BGL589872 BQF589869:BQH589872 CAB589869:CAD589872 CJX589869:CJZ589872 CTT589869:CTV589872 DDP589869:DDR589872 DNL589869:DNN589872 DXH589869:DXJ589872 EHD589869:EHF589872 EQZ589869:ERB589872 FAV589869:FAX589872 FKR589869:FKT589872 FUN589869:FUP589872 GEJ589869:GEL589872 GOF589869:GOH589872 GYB589869:GYD589872 HHX589869:HHZ589872 HRT589869:HRV589872 IBP589869:IBR589872 ILL589869:ILN589872 IVH589869:IVJ589872 JFD589869:JFF589872 JOZ589869:JPB589872 JYV589869:JYX589872 KIR589869:KIT589872 KSN589869:KSP589872 LCJ589869:LCL589872 LMF589869:LMH589872 LWB589869:LWD589872 MFX589869:MFZ589872 MPT589869:MPV589872 MZP589869:MZR589872 NJL589869:NJN589872 NTH589869:NTJ589872 ODD589869:ODF589872 OMZ589869:ONB589872 OWV589869:OWX589872 PGR589869:PGT589872 PQN589869:PQP589872 QAJ589869:QAL589872 QKF589869:QKH589872 QUB589869:QUD589872 RDX589869:RDZ589872 RNT589869:RNV589872 RXP589869:RXR589872 SHL589869:SHN589872 SRH589869:SRJ589872 TBD589869:TBF589872 TKZ589869:TLB589872 TUV589869:TUX589872 UER589869:UET589872 UON589869:UOP589872 UYJ589869:UYL589872 VIF589869:VIH589872 VSB589869:VSD589872 WBX589869:WBZ589872 WLT589869:WLV589872 WVP589869:WVR589872 ILN786663:ILN786667 JD655405:JF655408 SZ655405:TB655408 ACV655405:ACX655408 AMR655405:AMT655408 AWN655405:AWP655408 BGJ655405:BGL655408 BQF655405:BQH655408 CAB655405:CAD655408 CJX655405:CJZ655408 CTT655405:CTV655408 DDP655405:DDR655408 DNL655405:DNN655408 DXH655405:DXJ655408 EHD655405:EHF655408 EQZ655405:ERB655408 FAV655405:FAX655408 FKR655405:FKT655408 FUN655405:FUP655408 GEJ655405:GEL655408 GOF655405:GOH655408 GYB655405:GYD655408 HHX655405:HHZ655408 HRT655405:HRV655408 IBP655405:IBR655408 ILL655405:ILN655408 IVH655405:IVJ655408 JFD655405:JFF655408 JOZ655405:JPB655408 JYV655405:JYX655408 KIR655405:KIT655408 KSN655405:KSP655408 LCJ655405:LCL655408 LMF655405:LMH655408 LWB655405:LWD655408 MFX655405:MFZ655408 MPT655405:MPV655408 MZP655405:MZR655408 NJL655405:NJN655408 NTH655405:NTJ655408 ODD655405:ODF655408 OMZ655405:ONB655408 OWV655405:OWX655408 PGR655405:PGT655408 PQN655405:PQP655408 QAJ655405:QAL655408 QKF655405:QKH655408 QUB655405:QUD655408 RDX655405:RDZ655408 RNT655405:RNV655408 RXP655405:RXR655408 SHL655405:SHN655408 SRH655405:SRJ655408 TBD655405:TBF655408 TKZ655405:TLB655408 TUV655405:TUX655408 UER655405:UET655408 UON655405:UOP655408 UYJ655405:UYL655408 VIF655405:VIH655408 VSB655405:VSD655408 WBX655405:WBZ655408 WLT655405:WLV655408 WVP655405:WVR655408 IVJ786663:IVJ786667 JD720941:JF720944 SZ720941:TB720944 ACV720941:ACX720944 AMR720941:AMT720944 AWN720941:AWP720944 BGJ720941:BGL720944 BQF720941:BQH720944 CAB720941:CAD720944 CJX720941:CJZ720944 CTT720941:CTV720944 DDP720941:DDR720944 DNL720941:DNN720944 DXH720941:DXJ720944 EHD720941:EHF720944 EQZ720941:ERB720944 FAV720941:FAX720944 FKR720941:FKT720944 FUN720941:FUP720944 GEJ720941:GEL720944 GOF720941:GOH720944 GYB720941:GYD720944 HHX720941:HHZ720944 HRT720941:HRV720944 IBP720941:IBR720944 ILL720941:ILN720944 IVH720941:IVJ720944 JFD720941:JFF720944 JOZ720941:JPB720944 JYV720941:JYX720944 KIR720941:KIT720944 KSN720941:KSP720944 LCJ720941:LCL720944 LMF720941:LMH720944 LWB720941:LWD720944 MFX720941:MFZ720944 MPT720941:MPV720944 MZP720941:MZR720944 NJL720941:NJN720944 NTH720941:NTJ720944 ODD720941:ODF720944 OMZ720941:ONB720944 OWV720941:OWX720944 PGR720941:PGT720944 PQN720941:PQP720944 QAJ720941:QAL720944 QKF720941:QKH720944 QUB720941:QUD720944 RDX720941:RDZ720944 RNT720941:RNV720944 RXP720941:RXR720944 SHL720941:SHN720944 SRH720941:SRJ720944 TBD720941:TBF720944 TKZ720941:TLB720944 TUV720941:TUX720944 UER720941:UET720944 UON720941:UOP720944 UYJ720941:UYL720944 VIF720941:VIH720944 VSB720941:VSD720944 WBX720941:WBZ720944 WLT720941:WLV720944 WVP720941:WVR720944 JFF786663:JFF786667 JD786477:JF786480 SZ786477:TB786480 ACV786477:ACX786480 AMR786477:AMT786480 AWN786477:AWP786480 BGJ786477:BGL786480 BQF786477:BQH786480 CAB786477:CAD786480 CJX786477:CJZ786480 CTT786477:CTV786480 DDP786477:DDR786480 DNL786477:DNN786480 DXH786477:DXJ786480 EHD786477:EHF786480 EQZ786477:ERB786480 FAV786477:FAX786480 FKR786477:FKT786480 FUN786477:FUP786480 GEJ786477:GEL786480 GOF786477:GOH786480 GYB786477:GYD786480 HHX786477:HHZ786480 HRT786477:HRV786480 IBP786477:IBR786480 ILL786477:ILN786480 IVH786477:IVJ786480 JFD786477:JFF786480 JOZ786477:JPB786480 JYV786477:JYX786480 KIR786477:KIT786480 KSN786477:KSP786480 LCJ786477:LCL786480 LMF786477:LMH786480 LWB786477:LWD786480 MFX786477:MFZ786480 MPT786477:MPV786480 MZP786477:MZR786480 NJL786477:NJN786480 NTH786477:NTJ786480 ODD786477:ODF786480 OMZ786477:ONB786480 OWV786477:OWX786480 PGR786477:PGT786480 PQN786477:PQP786480 QAJ786477:QAL786480 QKF786477:QKH786480 QUB786477:QUD786480 RDX786477:RDZ786480 RNT786477:RNV786480 RXP786477:RXR786480 SHL786477:SHN786480 SRH786477:SRJ786480 TBD786477:TBF786480 TKZ786477:TLB786480 TUV786477:TUX786480 UER786477:UET786480 UON786477:UOP786480 UYJ786477:UYL786480 VIF786477:VIH786480 VSB786477:VSD786480 WBX786477:WBZ786480 WLT786477:WLV786480 WVP786477:WVR786480 JPB786663:JPB786667 JD852013:JF852016 SZ852013:TB852016 ACV852013:ACX852016 AMR852013:AMT852016 AWN852013:AWP852016 BGJ852013:BGL852016 BQF852013:BQH852016 CAB852013:CAD852016 CJX852013:CJZ852016 CTT852013:CTV852016 DDP852013:DDR852016 DNL852013:DNN852016 DXH852013:DXJ852016 EHD852013:EHF852016 EQZ852013:ERB852016 FAV852013:FAX852016 FKR852013:FKT852016 FUN852013:FUP852016 GEJ852013:GEL852016 GOF852013:GOH852016 GYB852013:GYD852016 HHX852013:HHZ852016 HRT852013:HRV852016 IBP852013:IBR852016 ILL852013:ILN852016 IVH852013:IVJ852016 JFD852013:JFF852016 JOZ852013:JPB852016 JYV852013:JYX852016 KIR852013:KIT852016 KSN852013:KSP852016 LCJ852013:LCL852016 LMF852013:LMH852016 LWB852013:LWD852016 MFX852013:MFZ852016 MPT852013:MPV852016 MZP852013:MZR852016 NJL852013:NJN852016 NTH852013:NTJ852016 ODD852013:ODF852016 OMZ852013:ONB852016 OWV852013:OWX852016 PGR852013:PGT852016 PQN852013:PQP852016 QAJ852013:QAL852016 QKF852013:QKH852016 QUB852013:QUD852016 RDX852013:RDZ852016 RNT852013:RNV852016 RXP852013:RXR852016 SHL852013:SHN852016 SRH852013:SRJ852016 TBD852013:TBF852016 TKZ852013:TLB852016 TUV852013:TUX852016 UER852013:UET852016 UON852013:UOP852016 UYJ852013:UYL852016 VIF852013:VIH852016 VSB852013:VSD852016 WBX852013:WBZ852016 WLT852013:WLV852016 WVP852013:WVR852016 JYX786663:JYX786667 JD917549:JF917552 SZ917549:TB917552 ACV917549:ACX917552 AMR917549:AMT917552 AWN917549:AWP917552 BGJ917549:BGL917552 BQF917549:BQH917552 CAB917549:CAD917552 CJX917549:CJZ917552 CTT917549:CTV917552 DDP917549:DDR917552 DNL917549:DNN917552 DXH917549:DXJ917552 EHD917549:EHF917552 EQZ917549:ERB917552 FAV917549:FAX917552 FKR917549:FKT917552 FUN917549:FUP917552 GEJ917549:GEL917552 GOF917549:GOH917552 GYB917549:GYD917552 HHX917549:HHZ917552 HRT917549:HRV917552 IBP917549:IBR917552 ILL917549:ILN917552 IVH917549:IVJ917552 JFD917549:JFF917552 JOZ917549:JPB917552 JYV917549:JYX917552 KIR917549:KIT917552 KSN917549:KSP917552 LCJ917549:LCL917552 LMF917549:LMH917552 LWB917549:LWD917552 MFX917549:MFZ917552 MPT917549:MPV917552 MZP917549:MZR917552 NJL917549:NJN917552 NTH917549:NTJ917552 ODD917549:ODF917552 OMZ917549:ONB917552 OWV917549:OWX917552 PGR917549:PGT917552 PQN917549:PQP917552 QAJ917549:QAL917552 QKF917549:QKH917552 QUB917549:QUD917552 RDX917549:RDZ917552 RNT917549:RNV917552 RXP917549:RXR917552 SHL917549:SHN917552 SRH917549:SRJ917552 TBD917549:TBF917552 TKZ917549:TLB917552 TUV917549:TUX917552 UER917549:UET917552 UON917549:UOP917552 UYJ917549:UYL917552 VIF917549:VIH917552 VSB917549:VSD917552 WBX917549:WBZ917552 WLT917549:WLV917552 WVP917549:WVR917552 KIT786663:KIT786667 JD983085:JF983088 SZ983085:TB983088 ACV983085:ACX983088 AMR983085:AMT983088 AWN983085:AWP983088 BGJ983085:BGL983088 BQF983085:BQH983088 CAB983085:CAD983088 CJX983085:CJZ983088 CTT983085:CTV983088 DDP983085:DDR983088 DNL983085:DNN983088 DXH983085:DXJ983088 EHD983085:EHF983088 EQZ983085:ERB983088 FAV983085:FAX983088 FKR983085:FKT983088 FUN983085:FUP983088 GEJ983085:GEL983088 GOF983085:GOH983088 GYB983085:GYD983088 HHX983085:HHZ983088 HRT983085:HRV983088 IBP983085:IBR983088 ILL983085:ILN983088 IVH983085:IVJ983088 JFD983085:JFF983088 JOZ983085:JPB983088 JYV983085:JYX983088 KIR983085:KIT983088 KSN983085:KSP983088 LCJ983085:LCL983088 LMF983085:LMH983088 LWB983085:LWD983088 MFX983085:MFZ983088 MPT983085:MPV983088 MZP983085:MZR983088 NJL983085:NJN983088 NTH983085:NTJ983088 ODD983085:ODF983088 OMZ983085:ONB983088 OWV983085:OWX983088 PGR983085:PGT983088 PQN983085:PQP983088 QAJ983085:QAL983088 QKF983085:QKH983088 QUB983085:QUD983088 RDX983085:RDZ983088 RNT983085:RNV983088 RXP983085:RXR983088 SHL983085:SHN983088 SRH983085:SRJ983088 TBD983085:TBF983088 TKZ983085:TLB983088 TUV983085:TUX983088 UER983085:UET983088 UON983085:UOP983088 UYJ983085:UYL983088 VIF983085:VIH983088 VSB983085:VSD983088 WBX983085:WBZ983088 WLT983085:WLV983088 WVP983085:WVR983088 JD38:JF38 SZ38:TB38 ACV38:ACX38 AMR38:AMT38 AWN38:AWP38 BGJ38:BGL38 BQF38:BQH38 CAB38:CAD38 CJX38:CJZ38 CTT38:CTV38 DDP38:DDR38 DNL38:DNN38 DXH38:DXJ38 EHD38:EHF38 EQZ38:ERB38 FAV38:FAX38 FKR38:FKT38 FUN38:FUP38 GEJ38:GEL38 GOF38:GOH38 GYB38:GYD38 HHX38:HHZ38 HRT38:HRV38 IBP38:IBR38 ILL38:ILN38 IVH38:IVJ38 JFD38:JFF38 JOZ38:JPB38 JYV38:JYX38 KIR38:KIT38 KSN38:KSP38 LCJ38:LCL38 LMF38:LMH38 LWB38:LWD38 MFX38:MFZ38 MPT38:MPV38 MZP38:MZR38 NJL38:NJN38 NTH38:NTJ38 ODD38:ODF38 OMZ38:ONB38 OWV38:OWX38 PGR38:PGT38 PQN38:PQP38 QAJ38:QAL38 QKF38:QKH38 QUB38:QUD38 RDX38:RDZ38 RNT38:RNV38 RXP38:RXR38 SHL38:SHN38 SRH38:SRJ38 TBD38:TBF38 TKZ38:TLB38 TUV38:TUX38 UER38:UET38 UON38:UOP38 UYJ38:UYL38 VIF38:VIH38 VSB38:VSD38 WBX38:WBZ38 WLT38:WLV38 WVP38:WVR38 KSP786663:KSP786667 JD65573:JF65573 SZ65573:TB65573 ACV65573:ACX65573 AMR65573:AMT65573 AWN65573:AWP65573 BGJ65573:BGL65573 BQF65573:BQH65573 CAB65573:CAD65573 CJX65573:CJZ65573 CTT65573:CTV65573 DDP65573:DDR65573 DNL65573:DNN65573 DXH65573:DXJ65573 EHD65573:EHF65573 EQZ65573:ERB65573 FAV65573:FAX65573 FKR65573:FKT65573 FUN65573:FUP65573 GEJ65573:GEL65573 GOF65573:GOH65573 GYB65573:GYD65573 HHX65573:HHZ65573 HRT65573:HRV65573 IBP65573:IBR65573 ILL65573:ILN65573 IVH65573:IVJ65573 JFD65573:JFF65573 JOZ65573:JPB65573 JYV65573:JYX65573 KIR65573:KIT65573 KSN65573:KSP65573 LCJ65573:LCL65573 LMF65573:LMH65573 LWB65573:LWD65573 MFX65573:MFZ65573 MPT65573:MPV65573 MZP65573:MZR65573 NJL65573:NJN65573 NTH65573:NTJ65573 ODD65573:ODF65573 OMZ65573:ONB65573 OWV65573:OWX65573 PGR65573:PGT65573 PQN65573:PQP65573 QAJ65573:QAL65573 QKF65573:QKH65573 QUB65573:QUD65573 RDX65573:RDZ65573 RNT65573:RNV65573 RXP65573:RXR65573 SHL65573:SHN65573 SRH65573:SRJ65573 TBD65573:TBF65573 TKZ65573:TLB65573 TUV65573:TUX65573 UER65573:UET65573 UON65573:UOP65573 UYJ65573:UYL65573 VIF65573:VIH65573 VSB65573:VSD65573 WBX65573:WBZ65573 WLT65573:WLV65573 WVP65573:WVR65573 LCL786663:LCL786667 JD131109:JF131109 SZ131109:TB131109 ACV131109:ACX131109 AMR131109:AMT131109 AWN131109:AWP131109 BGJ131109:BGL131109 BQF131109:BQH131109 CAB131109:CAD131109 CJX131109:CJZ131109 CTT131109:CTV131109 DDP131109:DDR131109 DNL131109:DNN131109 DXH131109:DXJ131109 EHD131109:EHF131109 EQZ131109:ERB131109 FAV131109:FAX131109 FKR131109:FKT131109 FUN131109:FUP131109 GEJ131109:GEL131109 GOF131109:GOH131109 GYB131109:GYD131109 HHX131109:HHZ131109 HRT131109:HRV131109 IBP131109:IBR131109 ILL131109:ILN131109 IVH131109:IVJ131109 JFD131109:JFF131109 JOZ131109:JPB131109 JYV131109:JYX131109 KIR131109:KIT131109 KSN131109:KSP131109 LCJ131109:LCL131109 LMF131109:LMH131109 LWB131109:LWD131109 MFX131109:MFZ131109 MPT131109:MPV131109 MZP131109:MZR131109 NJL131109:NJN131109 NTH131109:NTJ131109 ODD131109:ODF131109 OMZ131109:ONB131109 OWV131109:OWX131109 PGR131109:PGT131109 PQN131109:PQP131109 QAJ131109:QAL131109 QKF131109:QKH131109 QUB131109:QUD131109 RDX131109:RDZ131109 RNT131109:RNV131109 RXP131109:RXR131109 SHL131109:SHN131109 SRH131109:SRJ131109 TBD131109:TBF131109 TKZ131109:TLB131109 TUV131109:TUX131109 UER131109:UET131109 UON131109:UOP131109 UYJ131109:UYL131109 VIF131109:VIH131109 VSB131109:VSD131109 WBX131109:WBZ131109 WLT131109:WLV131109 WVP131109:WVR131109 LMH786663:LMH786667 JD196645:JF196645 SZ196645:TB196645 ACV196645:ACX196645 AMR196645:AMT196645 AWN196645:AWP196645 BGJ196645:BGL196645 BQF196645:BQH196645 CAB196645:CAD196645 CJX196645:CJZ196645 CTT196645:CTV196645 DDP196645:DDR196645 DNL196645:DNN196645 DXH196645:DXJ196645 EHD196645:EHF196645 EQZ196645:ERB196645 FAV196645:FAX196645 FKR196645:FKT196645 FUN196645:FUP196645 GEJ196645:GEL196645 GOF196645:GOH196645 GYB196645:GYD196645 HHX196645:HHZ196645 HRT196645:HRV196645 IBP196645:IBR196645 ILL196645:ILN196645 IVH196645:IVJ196645 JFD196645:JFF196645 JOZ196645:JPB196645 JYV196645:JYX196645 KIR196645:KIT196645 KSN196645:KSP196645 LCJ196645:LCL196645 LMF196645:LMH196645 LWB196645:LWD196645 MFX196645:MFZ196645 MPT196645:MPV196645 MZP196645:MZR196645 NJL196645:NJN196645 NTH196645:NTJ196645 ODD196645:ODF196645 OMZ196645:ONB196645 OWV196645:OWX196645 PGR196645:PGT196645 PQN196645:PQP196645 QAJ196645:QAL196645 QKF196645:QKH196645 QUB196645:QUD196645 RDX196645:RDZ196645 RNT196645:RNV196645 RXP196645:RXR196645 SHL196645:SHN196645 SRH196645:SRJ196645 TBD196645:TBF196645 TKZ196645:TLB196645 TUV196645:TUX196645 UER196645:UET196645 UON196645:UOP196645 UYJ196645:UYL196645 VIF196645:VIH196645 VSB196645:VSD196645 WBX196645:WBZ196645 WLT196645:WLV196645 WVP196645:WVR196645 LWD786663:LWD786667 JD262181:JF262181 SZ262181:TB262181 ACV262181:ACX262181 AMR262181:AMT262181 AWN262181:AWP262181 BGJ262181:BGL262181 BQF262181:BQH262181 CAB262181:CAD262181 CJX262181:CJZ262181 CTT262181:CTV262181 DDP262181:DDR262181 DNL262181:DNN262181 DXH262181:DXJ262181 EHD262181:EHF262181 EQZ262181:ERB262181 FAV262181:FAX262181 FKR262181:FKT262181 FUN262181:FUP262181 GEJ262181:GEL262181 GOF262181:GOH262181 GYB262181:GYD262181 HHX262181:HHZ262181 HRT262181:HRV262181 IBP262181:IBR262181 ILL262181:ILN262181 IVH262181:IVJ262181 JFD262181:JFF262181 JOZ262181:JPB262181 JYV262181:JYX262181 KIR262181:KIT262181 KSN262181:KSP262181 LCJ262181:LCL262181 LMF262181:LMH262181 LWB262181:LWD262181 MFX262181:MFZ262181 MPT262181:MPV262181 MZP262181:MZR262181 NJL262181:NJN262181 NTH262181:NTJ262181 ODD262181:ODF262181 OMZ262181:ONB262181 OWV262181:OWX262181 PGR262181:PGT262181 PQN262181:PQP262181 QAJ262181:QAL262181 QKF262181:QKH262181 QUB262181:QUD262181 RDX262181:RDZ262181 RNT262181:RNV262181 RXP262181:RXR262181 SHL262181:SHN262181 SRH262181:SRJ262181 TBD262181:TBF262181 TKZ262181:TLB262181 TUV262181:TUX262181 UER262181:UET262181 UON262181:UOP262181 UYJ262181:UYL262181 VIF262181:VIH262181 VSB262181:VSD262181 WBX262181:WBZ262181 WLT262181:WLV262181 WVP262181:WVR262181 MFZ786663:MFZ786667 JD327717:JF327717 SZ327717:TB327717 ACV327717:ACX327717 AMR327717:AMT327717 AWN327717:AWP327717 BGJ327717:BGL327717 BQF327717:BQH327717 CAB327717:CAD327717 CJX327717:CJZ327717 CTT327717:CTV327717 DDP327717:DDR327717 DNL327717:DNN327717 DXH327717:DXJ327717 EHD327717:EHF327717 EQZ327717:ERB327717 FAV327717:FAX327717 FKR327717:FKT327717 FUN327717:FUP327717 GEJ327717:GEL327717 GOF327717:GOH327717 GYB327717:GYD327717 HHX327717:HHZ327717 HRT327717:HRV327717 IBP327717:IBR327717 ILL327717:ILN327717 IVH327717:IVJ327717 JFD327717:JFF327717 JOZ327717:JPB327717 JYV327717:JYX327717 KIR327717:KIT327717 KSN327717:KSP327717 LCJ327717:LCL327717 LMF327717:LMH327717 LWB327717:LWD327717 MFX327717:MFZ327717 MPT327717:MPV327717 MZP327717:MZR327717 NJL327717:NJN327717 NTH327717:NTJ327717 ODD327717:ODF327717 OMZ327717:ONB327717 OWV327717:OWX327717 PGR327717:PGT327717 PQN327717:PQP327717 QAJ327717:QAL327717 QKF327717:QKH327717 QUB327717:QUD327717 RDX327717:RDZ327717 RNT327717:RNV327717 RXP327717:RXR327717 SHL327717:SHN327717 SRH327717:SRJ327717 TBD327717:TBF327717 TKZ327717:TLB327717 TUV327717:TUX327717 UER327717:UET327717 UON327717:UOP327717 UYJ327717:UYL327717 VIF327717:VIH327717 VSB327717:VSD327717 WBX327717:WBZ327717 WLT327717:WLV327717 WVP327717:WVR327717 MPV786663:MPV786667 JD393253:JF393253 SZ393253:TB393253 ACV393253:ACX393253 AMR393253:AMT393253 AWN393253:AWP393253 BGJ393253:BGL393253 BQF393253:BQH393253 CAB393253:CAD393253 CJX393253:CJZ393253 CTT393253:CTV393253 DDP393253:DDR393253 DNL393253:DNN393253 DXH393253:DXJ393253 EHD393253:EHF393253 EQZ393253:ERB393253 FAV393253:FAX393253 FKR393253:FKT393253 FUN393253:FUP393253 GEJ393253:GEL393253 GOF393253:GOH393253 GYB393253:GYD393253 HHX393253:HHZ393253 HRT393253:HRV393253 IBP393253:IBR393253 ILL393253:ILN393253 IVH393253:IVJ393253 JFD393253:JFF393253 JOZ393253:JPB393253 JYV393253:JYX393253 KIR393253:KIT393253 KSN393253:KSP393253 LCJ393253:LCL393253 LMF393253:LMH393253 LWB393253:LWD393253 MFX393253:MFZ393253 MPT393253:MPV393253 MZP393253:MZR393253 NJL393253:NJN393253 NTH393253:NTJ393253 ODD393253:ODF393253 OMZ393253:ONB393253 OWV393253:OWX393253 PGR393253:PGT393253 PQN393253:PQP393253 QAJ393253:QAL393253 QKF393253:QKH393253 QUB393253:QUD393253 RDX393253:RDZ393253 RNT393253:RNV393253 RXP393253:RXR393253 SHL393253:SHN393253 SRH393253:SRJ393253 TBD393253:TBF393253 TKZ393253:TLB393253 TUV393253:TUX393253 UER393253:UET393253 UON393253:UOP393253 UYJ393253:UYL393253 VIF393253:VIH393253 VSB393253:VSD393253 WBX393253:WBZ393253 WLT393253:WLV393253 WVP393253:WVR393253 MZR786663:MZR786667 JD458789:JF458789 SZ458789:TB458789 ACV458789:ACX458789 AMR458789:AMT458789 AWN458789:AWP458789 BGJ458789:BGL458789 BQF458789:BQH458789 CAB458789:CAD458789 CJX458789:CJZ458789 CTT458789:CTV458789 DDP458789:DDR458789 DNL458789:DNN458789 DXH458789:DXJ458789 EHD458789:EHF458789 EQZ458789:ERB458789 FAV458789:FAX458789 FKR458789:FKT458789 FUN458789:FUP458789 GEJ458789:GEL458789 GOF458789:GOH458789 GYB458789:GYD458789 HHX458789:HHZ458789 HRT458789:HRV458789 IBP458789:IBR458789 ILL458789:ILN458789 IVH458789:IVJ458789 JFD458789:JFF458789 JOZ458789:JPB458789 JYV458789:JYX458789 KIR458789:KIT458789 KSN458789:KSP458789 LCJ458789:LCL458789 LMF458789:LMH458789 LWB458789:LWD458789 MFX458789:MFZ458789 MPT458789:MPV458789 MZP458789:MZR458789 NJL458789:NJN458789 NTH458789:NTJ458789 ODD458789:ODF458789 OMZ458789:ONB458789 OWV458789:OWX458789 PGR458789:PGT458789 PQN458789:PQP458789 QAJ458789:QAL458789 QKF458789:QKH458789 QUB458789:QUD458789 RDX458789:RDZ458789 RNT458789:RNV458789 RXP458789:RXR458789 SHL458789:SHN458789 SRH458789:SRJ458789 TBD458789:TBF458789 TKZ458789:TLB458789 TUV458789:TUX458789 UER458789:UET458789 UON458789:UOP458789 UYJ458789:UYL458789 VIF458789:VIH458789 VSB458789:VSD458789 WBX458789:WBZ458789 WLT458789:WLV458789 WVP458789:WVR458789 NJN786663:NJN786667 JD524325:JF524325 SZ524325:TB524325 ACV524325:ACX524325 AMR524325:AMT524325 AWN524325:AWP524325 BGJ524325:BGL524325 BQF524325:BQH524325 CAB524325:CAD524325 CJX524325:CJZ524325 CTT524325:CTV524325 DDP524325:DDR524325 DNL524325:DNN524325 DXH524325:DXJ524325 EHD524325:EHF524325 EQZ524325:ERB524325 FAV524325:FAX524325 FKR524325:FKT524325 FUN524325:FUP524325 GEJ524325:GEL524325 GOF524325:GOH524325 GYB524325:GYD524325 HHX524325:HHZ524325 HRT524325:HRV524325 IBP524325:IBR524325 ILL524325:ILN524325 IVH524325:IVJ524325 JFD524325:JFF524325 JOZ524325:JPB524325 JYV524325:JYX524325 KIR524325:KIT524325 KSN524325:KSP524325 LCJ524325:LCL524325 LMF524325:LMH524325 LWB524325:LWD524325 MFX524325:MFZ524325 MPT524325:MPV524325 MZP524325:MZR524325 NJL524325:NJN524325 NTH524325:NTJ524325 ODD524325:ODF524325 OMZ524325:ONB524325 OWV524325:OWX524325 PGR524325:PGT524325 PQN524325:PQP524325 QAJ524325:QAL524325 QKF524325:QKH524325 QUB524325:QUD524325 RDX524325:RDZ524325 RNT524325:RNV524325 RXP524325:RXR524325 SHL524325:SHN524325 SRH524325:SRJ524325 TBD524325:TBF524325 TKZ524325:TLB524325 TUV524325:TUX524325 UER524325:UET524325 UON524325:UOP524325 UYJ524325:UYL524325 VIF524325:VIH524325 VSB524325:VSD524325 WBX524325:WBZ524325 WLT524325:WLV524325 WVP524325:WVR524325 NTJ786663:NTJ786667 JD589861:JF589861 SZ589861:TB589861 ACV589861:ACX589861 AMR589861:AMT589861 AWN589861:AWP589861 BGJ589861:BGL589861 BQF589861:BQH589861 CAB589861:CAD589861 CJX589861:CJZ589861 CTT589861:CTV589861 DDP589861:DDR589861 DNL589861:DNN589861 DXH589861:DXJ589861 EHD589861:EHF589861 EQZ589861:ERB589861 FAV589861:FAX589861 FKR589861:FKT589861 FUN589861:FUP589861 GEJ589861:GEL589861 GOF589861:GOH589861 GYB589861:GYD589861 HHX589861:HHZ589861 HRT589861:HRV589861 IBP589861:IBR589861 ILL589861:ILN589861 IVH589861:IVJ589861 JFD589861:JFF589861 JOZ589861:JPB589861 JYV589861:JYX589861 KIR589861:KIT589861 KSN589861:KSP589861 LCJ589861:LCL589861 LMF589861:LMH589861 LWB589861:LWD589861 MFX589861:MFZ589861 MPT589861:MPV589861 MZP589861:MZR589861 NJL589861:NJN589861 NTH589861:NTJ589861 ODD589861:ODF589861 OMZ589861:ONB589861 OWV589861:OWX589861 PGR589861:PGT589861 PQN589861:PQP589861 QAJ589861:QAL589861 QKF589861:QKH589861 QUB589861:QUD589861 RDX589861:RDZ589861 RNT589861:RNV589861 RXP589861:RXR589861 SHL589861:SHN589861 SRH589861:SRJ589861 TBD589861:TBF589861 TKZ589861:TLB589861 TUV589861:TUX589861 UER589861:UET589861 UON589861:UOP589861 UYJ589861:UYL589861 VIF589861:VIH589861 VSB589861:VSD589861 WBX589861:WBZ589861 WLT589861:WLV589861 WVP589861:WVR589861 ODF786663:ODF786667 JD655397:JF655397 SZ655397:TB655397 ACV655397:ACX655397 AMR655397:AMT655397 AWN655397:AWP655397 BGJ655397:BGL655397 BQF655397:BQH655397 CAB655397:CAD655397 CJX655397:CJZ655397 CTT655397:CTV655397 DDP655397:DDR655397 DNL655397:DNN655397 DXH655397:DXJ655397 EHD655397:EHF655397 EQZ655397:ERB655397 FAV655397:FAX655397 FKR655397:FKT655397 FUN655397:FUP655397 GEJ655397:GEL655397 GOF655397:GOH655397 GYB655397:GYD655397 HHX655397:HHZ655397 HRT655397:HRV655397 IBP655397:IBR655397 ILL655397:ILN655397 IVH655397:IVJ655397 JFD655397:JFF655397 JOZ655397:JPB655397 JYV655397:JYX655397 KIR655397:KIT655397 KSN655397:KSP655397 LCJ655397:LCL655397 LMF655397:LMH655397 LWB655397:LWD655397 MFX655397:MFZ655397 MPT655397:MPV655397 MZP655397:MZR655397 NJL655397:NJN655397 NTH655397:NTJ655397 ODD655397:ODF655397 OMZ655397:ONB655397 OWV655397:OWX655397 PGR655397:PGT655397 PQN655397:PQP655397 QAJ655397:QAL655397 QKF655397:QKH655397 QUB655397:QUD655397 RDX655397:RDZ655397 RNT655397:RNV655397 RXP655397:RXR655397 SHL655397:SHN655397 SRH655397:SRJ655397 TBD655397:TBF655397 TKZ655397:TLB655397 TUV655397:TUX655397 UER655397:UET655397 UON655397:UOP655397 UYJ655397:UYL655397 VIF655397:VIH655397 VSB655397:VSD655397 WBX655397:WBZ655397 WLT655397:WLV655397 WVP655397:WVR655397 ONB786663:ONB786667 JD720933:JF720933 SZ720933:TB720933 ACV720933:ACX720933 AMR720933:AMT720933 AWN720933:AWP720933 BGJ720933:BGL720933 BQF720933:BQH720933 CAB720933:CAD720933 CJX720933:CJZ720933 CTT720933:CTV720933 DDP720933:DDR720933 DNL720933:DNN720933 DXH720933:DXJ720933 EHD720933:EHF720933 EQZ720933:ERB720933 FAV720933:FAX720933 FKR720933:FKT720933 FUN720933:FUP720933 GEJ720933:GEL720933 GOF720933:GOH720933 GYB720933:GYD720933 HHX720933:HHZ720933 HRT720933:HRV720933 IBP720933:IBR720933 ILL720933:ILN720933 IVH720933:IVJ720933 JFD720933:JFF720933 JOZ720933:JPB720933 JYV720933:JYX720933 KIR720933:KIT720933 KSN720933:KSP720933 LCJ720933:LCL720933 LMF720933:LMH720933 LWB720933:LWD720933 MFX720933:MFZ720933 MPT720933:MPV720933 MZP720933:MZR720933 NJL720933:NJN720933 NTH720933:NTJ720933 ODD720933:ODF720933 OMZ720933:ONB720933 OWV720933:OWX720933 PGR720933:PGT720933 PQN720933:PQP720933 QAJ720933:QAL720933 QKF720933:QKH720933 QUB720933:QUD720933 RDX720933:RDZ720933 RNT720933:RNV720933 RXP720933:RXR720933 SHL720933:SHN720933 SRH720933:SRJ720933 TBD720933:TBF720933 TKZ720933:TLB720933 TUV720933:TUX720933 UER720933:UET720933 UON720933:UOP720933 UYJ720933:UYL720933 VIF720933:VIH720933 VSB720933:VSD720933 WBX720933:WBZ720933 WLT720933:WLV720933 WVP720933:WVR720933 OWX786663:OWX786667 JD786469:JF786469 SZ786469:TB786469 ACV786469:ACX786469 AMR786469:AMT786469 AWN786469:AWP786469 BGJ786469:BGL786469 BQF786469:BQH786469 CAB786469:CAD786469 CJX786469:CJZ786469 CTT786469:CTV786469 DDP786469:DDR786469 DNL786469:DNN786469 DXH786469:DXJ786469 EHD786469:EHF786469 EQZ786469:ERB786469 FAV786469:FAX786469 FKR786469:FKT786469 FUN786469:FUP786469 GEJ786469:GEL786469 GOF786469:GOH786469 GYB786469:GYD786469 HHX786469:HHZ786469 HRT786469:HRV786469 IBP786469:IBR786469 ILL786469:ILN786469 IVH786469:IVJ786469 JFD786469:JFF786469 JOZ786469:JPB786469 JYV786469:JYX786469 KIR786469:KIT786469 KSN786469:KSP786469 LCJ786469:LCL786469 LMF786469:LMH786469 LWB786469:LWD786469 MFX786469:MFZ786469 MPT786469:MPV786469 MZP786469:MZR786469 NJL786469:NJN786469 NTH786469:NTJ786469 ODD786469:ODF786469 OMZ786469:ONB786469 OWV786469:OWX786469 PGR786469:PGT786469 PQN786469:PQP786469 QAJ786469:QAL786469 QKF786469:QKH786469 QUB786469:QUD786469 RDX786469:RDZ786469 RNT786469:RNV786469 RXP786469:RXR786469 SHL786469:SHN786469 SRH786469:SRJ786469 TBD786469:TBF786469 TKZ786469:TLB786469 TUV786469:TUX786469 UER786469:UET786469 UON786469:UOP786469 UYJ786469:UYL786469 VIF786469:VIH786469 VSB786469:VSD786469 WBX786469:WBZ786469 WLT786469:WLV786469 WVP786469:WVR786469 PGT786663:PGT786667 JD852005:JF852005 SZ852005:TB852005 ACV852005:ACX852005 AMR852005:AMT852005 AWN852005:AWP852005 BGJ852005:BGL852005 BQF852005:BQH852005 CAB852005:CAD852005 CJX852005:CJZ852005 CTT852005:CTV852005 DDP852005:DDR852005 DNL852005:DNN852005 DXH852005:DXJ852005 EHD852005:EHF852005 EQZ852005:ERB852005 FAV852005:FAX852005 FKR852005:FKT852005 FUN852005:FUP852005 GEJ852005:GEL852005 GOF852005:GOH852005 GYB852005:GYD852005 HHX852005:HHZ852005 HRT852005:HRV852005 IBP852005:IBR852005 ILL852005:ILN852005 IVH852005:IVJ852005 JFD852005:JFF852005 JOZ852005:JPB852005 JYV852005:JYX852005 KIR852005:KIT852005 KSN852005:KSP852005 LCJ852005:LCL852005 LMF852005:LMH852005 LWB852005:LWD852005 MFX852005:MFZ852005 MPT852005:MPV852005 MZP852005:MZR852005 NJL852005:NJN852005 NTH852005:NTJ852005 ODD852005:ODF852005 OMZ852005:ONB852005 OWV852005:OWX852005 PGR852005:PGT852005 PQN852005:PQP852005 QAJ852005:QAL852005 QKF852005:QKH852005 QUB852005:QUD852005 RDX852005:RDZ852005 RNT852005:RNV852005 RXP852005:RXR852005 SHL852005:SHN852005 SRH852005:SRJ852005 TBD852005:TBF852005 TKZ852005:TLB852005 TUV852005:TUX852005 UER852005:UET852005 UON852005:UOP852005 UYJ852005:UYL852005 VIF852005:VIH852005 VSB852005:VSD852005 WBX852005:WBZ852005 WLT852005:WLV852005 WVP852005:WVR852005 PQP786663:PQP786667 JD917541:JF917541 SZ917541:TB917541 ACV917541:ACX917541 AMR917541:AMT917541 AWN917541:AWP917541 BGJ917541:BGL917541 BQF917541:BQH917541 CAB917541:CAD917541 CJX917541:CJZ917541 CTT917541:CTV917541 DDP917541:DDR917541 DNL917541:DNN917541 DXH917541:DXJ917541 EHD917541:EHF917541 EQZ917541:ERB917541 FAV917541:FAX917541 FKR917541:FKT917541 FUN917541:FUP917541 GEJ917541:GEL917541 GOF917541:GOH917541 GYB917541:GYD917541 HHX917541:HHZ917541 HRT917541:HRV917541 IBP917541:IBR917541 ILL917541:ILN917541 IVH917541:IVJ917541 JFD917541:JFF917541 JOZ917541:JPB917541 JYV917541:JYX917541 KIR917541:KIT917541 KSN917541:KSP917541 LCJ917541:LCL917541 LMF917541:LMH917541 LWB917541:LWD917541 MFX917541:MFZ917541 MPT917541:MPV917541 MZP917541:MZR917541 NJL917541:NJN917541 NTH917541:NTJ917541 ODD917541:ODF917541 OMZ917541:ONB917541 OWV917541:OWX917541 PGR917541:PGT917541 PQN917541:PQP917541 QAJ917541:QAL917541 QKF917541:QKH917541 QUB917541:QUD917541 RDX917541:RDZ917541 RNT917541:RNV917541 RXP917541:RXR917541 SHL917541:SHN917541 SRH917541:SRJ917541 TBD917541:TBF917541 TKZ917541:TLB917541 TUV917541:TUX917541 UER917541:UET917541 UON917541:UOP917541 UYJ917541:UYL917541 VIF917541:VIH917541 VSB917541:VSD917541 WBX917541:WBZ917541 WLT917541:WLV917541 WVP917541:WVR917541 QAL786663:QAL786667 JD983077:JF983077 SZ983077:TB983077 ACV983077:ACX983077 AMR983077:AMT983077 AWN983077:AWP983077 BGJ983077:BGL983077 BQF983077:BQH983077 CAB983077:CAD983077 CJX983077:CJZ983077 CTT983077:CTV983077 DDP983077:DDR983077 DNL983077:DNN983077 DXH983077:DXJ983077 EHD983077:EHF983077 EQZ983077:ERB983077 FAV983077:FAX983077 FKR983077:FKT983077 FUN983077:FUP983077 GEJ983077:GEL983077 GOF983077:GOH983077 GYB983077:GYD983077 HHX983077:HHZ983077 HRT983077:HRV983077 IBP983077:IBR983077 ILL983077:ILN983077 IVH983077:IVJ983077 JFD983077:JFF983077 JOZ983077:JPB983077 JYV983077:JYX983077 KIR983077:KIT983077 KSN983077:KSP983077 LCJ983077:LCL983077 LMF983077:LMH983077 LWB983077:LWD983077 MFX983077:MFZ983077 MPT983077:MPV983077 MZP983077:MZR983077 NJL983077:NJN983077 NTH983077:NTJ983077 ODD983077:ODF983077 OMZ983077:ONB983077 OWV983077:OWX983077 PGR983077:PGT983077 PQN983077:PQP983077 QAJ983077:QAL983077 QKF983077:QKH983077 QUB983077:QUD983077 RDX983077:RDZ983077 RNT983077:RNV983077 RXP983077:RXR983077 SHL983077:SHN983077 SRH983077:SRJ983077 TBD983077:TBF983077 TKZ983077:TLB983077 TUV983077:TUX983077 UER983077:UET983077 UON983077:UOP983077 UYJ983077:UYL983077 VIF983077:VIH983077 VSB983077:VSD983077 WBX983077:WBZ983077 WLT983077:WLV983077 WVP983077:WVR983077 JD36:JF36 SZ36:TB36 ACV36:ACX36 AMR36:AMT36 AWN36:AWP36 BGJ36:BGL36 BQF36:BQH36 CAB36:CAD36 CJX36:CJZ36 CTT36:CTV36 DDP36:DDR36 DNL36:DNN36 DXH36:DXJ36 EHD36:EHF36 EQZ36:ERB36 FAV36:FAX36 FKR36:FKT36 FUN36:FUP36 GEJ36:GEL36 GOF36:GOH36 GYB36:GYD36 HHX36:HHZ36 HRT36:HRV36 IBP36:IBR36 ILL36:ILN36 IVH36:IVJ36 JFD36:JFF36 JOZ36:JPB36 JYV36:JYX36 KIR36:KIT36 KSN36:KSP36 LCJ36:LCL36 LMF36:LMH36 LWB36:LWD36 MFX36:MFZ36 MPT36:MPV36 MZP36:MZR36 NJL36:NJN36 NTH36:NTJ36 ODD36:ODF36 OMZ36:ONB36 OWV36:OWX36 PGR36:PGT36 PQN36:PQP36 QAJ36:QAL36 QKF36:QKH36 QUB36:QUD36 RDX36:RDZ36 RNT36:RNV36 RXP36:RXR36 SHL36:SHN36 SRH36:SRJ36 TBD36:TBF36 TKZ36:TLB36 TUV36:TUX36 UER36:UET36 UON36:UOP36 UYJ36:UYL36 VIF36:VIH36 VSB36:VSD36 WBX36:WBZ36 WLT36:WLV36 WVP36:WVR36 QKH786663:QKH786667 JD65571:JF65571 SZ65571:TB65571 ACV65571:ACX65571 AMR65571:AMT65571 AWN65571:AWP65571 BGJ65571:BGL65571 BQF65571:BQH65571 CAB65571:CAD65571 CJX65571:CJZ65571 CTT65571:CTV65571 DDP65571:DDR65571 DNL65571:DNN65571 DXH65571:DXJ65571 EHD65571:EHF65571 EQZ65571:ERB65571 FAV65571:FAX65571 FKR65571:FKT65571 FUN65571:FUP65571 GEJ65571:GEL65571 GOF65571:GOH65571 GYB65571:GYD65571 HHX65571:HHZ65571 HRT65571:HRV65571 IBP65571:IBR65571 ILL65571:ILN65571 IVH65571:IVJ65571 JFD65571:JFF65571 JOZ65571:JPB65571 JYV65571:JYX65571 KIR65571:KIT65571 KSN65571:KSP65571 LCJ65571:LCL65571 LMF65571:LMH65571 LWB65571:LWD65571 MFX65571:MFZ65571 MPT65571:MPV65571 MZP65571:MZR65571 NJL65571:NJN65571 NTH65571:NTJ65571 ODD65571:ODF65571 OMZ65571:ONB65571 OWV65571:OWX65571 PGR65571:PGT65571 PQN65571:PQP65571 QAJ65571:QAL65571 QKF65571:QKH65571 QUB65571:QUD65571 RDX65571:RDZ65571 RNT65571:RNV65571 RXP65571:RXR65571 SHL65571:SHN65571 SRH65571:SRJ65571 TBD65571:TBF65571 TKZ65571:TLB65571 TUV65571:TUX65571 UER65571:UET65571 UON65571:UOP65571 UYJ65571:UYL65571 VIF65571:VIH65571 VSB65571:VSD65571 WBX65571:WBZ65571 WLT65571:WLV65571 WVP65571:WVR65571 QUD786663:QUD786667 JD131107:JF131107 SZ131107:TB131107 ACV131107:ACX131107 AMR131107:AMT131107 AWN131107:AWP131107 BGJ131107:BGL131107 BQF131107:BQH131107 CAB131107:CAD131107 CJX131107:CJZ131107 CTT131107:CTV131107 DDP131107:DDR131107 DNL131107:DNN131107 DXH131107:DXJ131107 EHD131107:EHF131107 EQZ131107:ERB131107 FAV131107:FAX131107 FKR131107:FKT131107 FUN131107:FUP131107 GEJ131107:GEL131107 GOF131107:GOH131107 GYB131107:GYD131107 HHX131107:HHZ131107 HRT131107:HRV131107 IBP131107:IBR131107 ILL131107:ILN131107 IVH131107:IVJ131107 JFD131107:JFF131107 JOZ131107:JPB131107 JYV131107:JYX131107 KIR131107:KIT131107 KSN131107:KSP131107 LCJ131107:LCL131107 LMF131107:LMH131107 LWB131107:LWD131107 MFX131107:MFZ131107 MPT131107:MPV131107 MZP131107:MZR131107 NJL131107:NJN131107 NTH131107:NTJ131107 ODD131107:ODF131107 OMZ131107:ONB131107 OWV131107:OWX131107 PGR131107:PGT131107 PQN131107:PQP131107 QAJ131107:QAL131107 QKF131107:QKH131107 QUB131107:QUD131107 RDX131107:RDZ131107 RNT131107:RNV131107 RXP131107:RXR131107 SHL131107:SHN131107 SRH131107:SRJ131107 TBD131107:TBF131107 TKZ131107:TLB131107 TUV131107:TUX131107 UER131107:UET131107 UON131107:UOP131107 UYJ131107:UYL131107 VIF131107:VIH131107 VSB131107:VSD131107 WBX131107:WBZ131107 WLT131107:WLV131107 WVP131107:WVR131107 RDZ786663:RDZ786667 JD196643:JF196643 SZ196643:TB196643 ACV196643:ACX196643 AMR196643:AMT196643 AWN196643:AWP196643 BGJ196643:BGL196643 BQF196643:BQH196643 CAB196643:CAD196643 CJX196643:CJZ196643 CTT196643:CTV196643 DDP196643:DDR196643 DNL196643:DNN196643 DXH196643:DXJ196643 EHD196643:EHF196643 EQZ196643:ERB196643 FAV196643:FAX196643 FKR196643:FKT196643 FUN196643:FUP196643 GEJ196643:GEL196643 GOF196643:GOH196643 GYB196643:GYD196643 HHX196643:HHZ196643 HRT196643:HRV196643 IBP196643:IBR196643 ILL196643:ILN196643 IVH196643:IVJ196643 JFD196643:JFF196643 JOZ196643:JPB196643 JYV196643:JYX196643 KIR196643:KIT196643 KSN196643:KSP196643 LCJ196643:LCL196643 LMF196643:LMH196643 LWB196643:LWD196643 MFX196643:MFZ196643 MPT196643:MPV196643 MZP196643:MZR196643 NJL196643:NJN196643 NTH196643:NTJ196643 ODD196643:ODF196643 OMZ196643:ONB196643 OWV196643:OWX196643 PGR196643:PGT196643 PQN196643:PQP196643 QAJ196643:QAL196643 QKF196643:QKH196643 QUB196643:QUD196643 RDX196643:RDZ196643 RNT196643:RNV196643 RXP196643:RXR196643 SHL196643:SHN196643 SRH196643:SRJ196643 TBD196643:TBF196643 TKZ196643:TLB196643 TUV196643:TUX196643 UER196643:UET196643 UON196643:UOP196643 UYJ196643:UYL196643 VIF196643:VIH196643 VSB196643:VSD196643 WBX196643:WBZ196643 WLT196643:WLV196643 WVP196643:WVR196643 RNV786663:RNV786667 JD262179:JF262179 SZ262179:TB262179 ACV262179:ACX262179 AMR262179:AMT262179 AWN262179:AWP262179 BGJ262179:BGL262179 BQF262179:BQH262179 CAB262179:CAD262179 CJX262179:CJZ262179 CTT262179:CTV262179 DDP262179:DDR262179 DNL262179:DNN262179 DXH262179:DXJ262179 EHD262179:EHF262179 EQZ262179:ERB262179 FAV262179:FAX262179 FKR262179:FKT262179 FUN262179:FUP262179 GEJ262179:GEL262179 GOF262179:GOH262179 GYB262179:GYD262179 HHX262179:HHZ262179 HRT262179:HRV262179 IBP262179:IBR262179 ILL262179:ILN262179 IVH262179:IVJ262179 JFD262179:JFF262179 JOZ262179:JPB262179 JYV262179:JYX262179 KIR262179:KIT262179 KSN262179:KSP262179 LCJ262179:LCL262179 LMF262179:LMH262179 LWB262179:LWD262179 MFX262179:MFZ262179 MPT262179:MPV262179 MZP262179:MZR262179 NJL262179:NJN262179 NTH262179:NTJ262179 ODD262179:ODF262179 OMZ262179:ONB262179 OWV262179:OWX262179 PGR262179:PGT262179 PQN262179:PQP262179 QAJ262179:QAL262179 QKF262179:QKH262179 QUB262179:QUD262179 RDX262179:RDZ262179 RNT262179:RNV262179 RXP262179:RXR262179 SHL262179:SHN262179 SRH262179:SRJ262179 TBD262179:TBF262179 TKZ262179:TLB262179 TUV262179:TUX262179 UER262179:UET262179 UON262179:UOP262179 UYJ262179:UYL262179 VIF262179:VIH262179 VSB262179:VSD262179 WBX262179:WBZ262179 WLT262179:WLV262179 WVP262179:WVR262179 RXR786663:RXR786667 JD327715:JF327715 SZ327715:TB327715 ACV327715:ACX327715 AMR327715:AMT327715 AWN327715:AWP327715 BGJ327715:BGL327715 BQF327715:BQH327715 CAB327715:CAD327715 CJX327715:CJZ327715 CTT327715:CTV327715 DDP327715:DDR327715 DNL327715:DNN327715 DXH327715:DXJ327715 EHD327715:EHF327715 EQZ327715:ERB327715 FAV327715:FAX327715 FKR327715:FKT327715 FUN327715:FUP327715 GEJ327715:GEL327715 GOF327715:GOH327715 GYB327715:GYD327715 HHX327715:HHZ327715 HRT327715:HRV327715 IBP327715:IBR327715 ILL327715:ILN327715 IVH327715:IVJ327715 JFD327715:JFF327715 JOZ327715:JPB327715 JYV327715:JYX327715 KIR327715:KIT327715 KSN327715:KSP327715 LCJ327715:LCL327715 LMF327715:LMH327715 LWB327715:LWD327715 MFX327715:MFZ327715 MPT327715:MPV327715 MZP327715:MZR327715 NJL327715:NJN327715 NTH327715:NTJ327715 ODD327715:ODF327715 OMZ327715:ONB327715 OWV327715:OWX327715 PGR327715:PGT327715 PQN327715:PQP327715 QAJ327715:QAL327715 QKF327715:QKH327715 QUB327715:QUD327715 RDX327715:RDZ327715 RNT327715:RNV327715 RXP327715:RXR327715 SHL327715:SHN327715 SRH327715:SRJ327715 TBD327715:TBF327715 TKZ327715:TLB327715 TUV327715:TUX327715 UER327715:UET327715 UON327715:UOP327715 UYJ327715:UYL327715 VIF327715:VIH327715 VSB327715:VSD327715 WBX327715:WBZ327715 WLT327715:WLV327715 WVP327715:WVR327715 SHN786663:SHN786667 JD393251:JF393251 SZ393251:TB393251 ACV393251:ACX393251 AMR393251:AMT393251 AWN393251:AWP393251 BGJ393251:BGL393251 BQF393251:BQH393251 CAB393251:CAD393251 CJX393251:CJZ393251 CTT393251:CTV393251 DDP393251:DDR393251 DNL393251:DNN393251 DXH393251:DXJ393251 EHD393251:EHF393251 EQZ393251:ERB393251 FAV393251:FAX393251 FKR393251:FKT393251 FUN393251:FUP393251 GEJ393251:GEL393251 GOF393251:GOH393251 GYB393251:GYD393251 HHX393251:HHZ393251 HRT393251:HRV393251 IBP393251:IBR393251 ILL393251:ILN393251 IVH393251:IVJ393251 JFD393251:JFF393251 JOZ393251:JPB393251 JYV393251:JYX393251 KIR393251:KIT393251 KSN393251:KSP393251 LCJ393251:LCL393251 LMF393251:LMH393251 LWB393251:LWD393251 MFX393251:MFZ393251 MPT393251:MPV393251 MZP393251:MZR393251 NJL393251:NJN393251 NTH393251:NTJ393251 ODD393251:ODF393251 OMZ393251:ONB393251 OWV393251:OWX393251 PGR393251:PGT393251 PQN393251:PQP393251 QAJ393251:QAL393251 QKF393251:QKH393251 QUB393251:QUD393251 RDX393251:RDZ393251 RNT393251:RNV393251 RXP393251:RXR393251 SHL393251:SHN393251 SRH393251:SRJ393251 TBD393251:TBF393251 TKZ393251:TLB393251 TUV393251:TUX393251 UER393251:UET393251 UON393251:UOP393251 UYJ393251:UYL393251 VIF393251:VIH393251 VSB393251:VSD393251 WBX393251:WBZ393251 WLT393251:WLV393251 WVP393251:WVR393251 SRJ786663:SRJ786667 JD458787:JF458787 SZ458787:TB458787 ACV458787:ACX458787 AMR458787:AMT458787 AWN458787:AWP458787 BGJ458787:BGL458787 BQF458787:BQH458787 CAB458787:CAD458787 CJX458787:CJZ458787 CTT458787:CTV458787 DDP458787:DDR458787 DNL458787:DNN458787 DXH458787:DXJ458787 EHD458787:EHF458787 EQZ458787:ERB458787 FAV458787:FAX458787 FKR458787:FKT458787 FUN458787:FUP458787 GEJ458787:GEL458787 GOF458787:GOH458787 GYB458787:GYD458787 HHX458787:HHZ458787 HRT458787:HRV458787 IBP458787:IBR458787 ILL458787:ILN458787 IVH458787:IVJ458787 JFD458787:JFF458787 JOZ458787:JPB458787 JYV458787:JYX458787 KIR458787:KIT458787 KSN458787:KSP458787 LCJ458787:LCL458787 LMF458787:LMH458787 LWB458787:LWD458787 MFX458787:MFZ458787 MPT458787:MPV458787 MZP458787:MZR458787 NJL458787:NJN458787 NTH458787:NTJ458787 ODD458787:ODF458787 OMZ458787:ONB458787 OWV458787:OWX458787 PGR458787:PGT458787 PQN458787:PQP458787 QAJ458787:QAL458787 QKF458787:QKH458787 QUB458787:QUD458787 RDX458787:RDZ458787 RNT458787:RNV458787 RXP458787:RXR458787 SHL458787:SHN458787 SRH458787:SRJ458787 TBD458787:TBF458787 TKZ458787:TLB458787 TUV458787:TUX458787 UER458787:UET458787 UON458787:UOP458787 UYJ458787:UYL458787 VIF458787:VIH458787 VSB458787:VSD458787 WBX458787:WBZ458787 WLT458787:WLV458787 WVP458787:WVR458787 TBF786663:TBF786667 JD524323:JF524323 SZ524323:TB524323 ACV524323:ACX524323 AMR524323:AMT524323 AWN524323:AWP524323 BGJ524323:BGL524323 BQF524323:BQH524323 CAB524323:CAD524323 CJX524323:CJZ524323 CTT524323:CTV524323 DDP524323:DDR524323 DNL524323:DNN524323 DXH524323:DXJ524323 EHD524323:EHF524323 EQZ524323:ERB524323 FAV524323:FAX524323 FKR524323:FKT524323 FUN524323:FUP524323 GEJ524323:GEL524323 GOF524323:GOH524323 GYB524323:GYD524323 HHX524323:HHZ524323 HRT524323:HRV524323 IBP524323:IBR524323 ILL524323:ILN524323 IVH524323:IVJ524323 JFD524323:JFF524323 JOZ524323:JPB524323 JYV524323:JYX524323 KIR524323:KIT524323 KSN524323:KSP524323 LCJ524323:LCL524323 LMF524323:LMH524323 LWB524323:LWD524323 MFX524323:MFZ524323 MPT524323:MPV524323 MZP524323:MZR524323 NJL524323:NJN524323 NTH524323:NTJ524323 ODD524323:ODF524323 OMZ524323:ONB524323 OWV524323:OWX524323 PGR524323:PGT524323 PQN524323:PQP524323 QAJ524323:QAL524323 QKF524323:QKH524323 QUB524323:QUD524323 RDX524323:RDZ524323 RNT524323:RNV524323 RXP524323:RXR524323 SHL524323:SHN524323 SRH524323:SRJ524323 TBD524323:TBF524323 TKZ524323:TLB524323 TUV524323:TUX524323 UER524323:UET524323 UON524323:UOP524323 UYJ524323:UYL524323 VIF524323:VIH524323 VSB524323:VSD524323 WBX524323:WBZ524323 WLT524323:WLV524323 WVP524323:WVR524323 TLB786663:TLB786667 JD589859:JF589859 SZ589859:TB589859 ACV589859:ACX589859 AMR589859:AMT589859 AWN589859:AWP589859 BGJ589859:BGL589859 BQF589859:BQH589859 CAB589859:CAD589859 CJX589859:CJZ589859 CTT589859:CTV589859 DDP589859:DDR589859 DNL589859:DNN589859 DXH589859:DXJ589859 EHD589859:EHF589859 EQZ589859:ERB589859 FAV589859:FAX589859 FKR589859:FKT589859 FUN589859:FUP589859 GEJ589859:GEL589859 GOF589859:GOH589859 GYB589859:GYD589859 HHX589859:HHZ589859 HRT589859:HRV589859 IBP589859:IBR589859 ILL589859:ILN589859 IVH589859:IVJ589859 JFD589859:JFF589859 JOZ589859:JPB589859 JYV589859:JYX589859 KIR589859:KIT589859 KSN589859:KSP589859 LCJ589859:LCL589859 LMF589859:LMH589859 LWB589859:LWD589859 MFX589859:MFZ589859 MPT589859:MPV589859 MZP589859:MZR589859 NJL589859:NJN589859 NTH589859:NTJ589859 ODD589859:ODF589859 OMZ589859:ONB589859 OWV589859:OWX589859 PGR589859:PGT589859 PQN589859:PQP589859 QAJ589859:QAL589859 QKF589859:QKH589859 QUB589859:QUD589859 RDX589859:RDZ589859 RNT589859:RNV589859 RXP589859:RXR589859 SHL589859:SHN589859 SRH589859:SRJ589859 TBD589859:TBF589859 TKZ589859:TLB589859 TUV589859:TUX589859 UER589859:UET589859 UON589859:UOP589859 UYJ589859:UYL589859 VIF589859:VIH589859 VSB589859:VSD589859 WBX589859:WBZ589859 WLT589859:WLV589859 WVP589859:WVR589859 TUX786663:TUX786667 JD655395:JF655395 SZ655395:TB655395 ACV655395:ACX655395 AMR655395:AMT655395 AWN655395:AWP655395 BGJ655395:BGL655395 BQF655395:BQH655395 CAB655395:CAD655395 CJX655395:CJZ655395 CTT655395:CTV655395 DDP655395:DDR655395 DNL655395:DNN655395 DXH655395:DXJ655395 EHD655395:EHF655395 EQZ655395:ERB655395 FAV655395:FAX655395 FKR655395:FKT655395 FUN655395:FUP655395 GEJ655395:GEL655395 GOF655395:GOH655395 GYB655395:GYD655395 HHX655395:HHZ655395 HRT655395:HRV655395 IBP655395:IBR655395 ILL655395:ILN655395 IVH655395:IVJ655395 JFD655395:JFF655395 JOZ655395:JPB655395 JYV655395:JYX655395 KIR655395:KIT655395 KSN655395:KSP655395 LCJ655395:LCL655395 LMF655395:LMH655395 LWB655395:LWD655395 MFX655395:MFZ655395 MPT655395:MPV655395 MZP655395:MZR655395 NJL655395:NJN655395 NTH655395:NTJ655395 ODD655395:ODF655395 OMZ655395:ONB655395 OWV655395:OWX655395 PGR655395:PGT655395 PQN655395:PQP655395 QAJ655395:QAL655395 QKF655395:QKH655395 QUB655395:QUD655395 RDX655395:RDZ655395 RNT655395:RNV655395 RXP655395:RXR655395 SHL655395:SHN655395 SRH655395:SRJ655395 TBD655395:TBF655395 TKZ655395:TLB655395 TUV655395:TUX655395 UER655395:UET655395 UON655395:UOP655395 UYJ655395:UYL655395 VIF655395:VIH655395 VSB655395:VSD655395 WBX655395:WBZ655395 WLT655395:WLV655395 WVP655395:WVR655395 UET786663:UET786667 JD720931:JF720931 SZ720931:TB720931 ACV720931:ACX720931 AMR720931:AMT720931 AWN720931:AWP720931 BGJ720931:BGL720931 BQF720931:BQH720931 CAB720931:CAD720931 CJX720931:CJZ720931 CTT720931:CTV720931 DDP720931:DDR720931 DNL720931:DNN720931 DXH720931:DXJ720931 EHD720931:EHF720931 EQZ720931:ERB720931 FAV720931:FAX720931 FKR720931:FKT720931 FUN720931:FUP720931 GEJ720931:GEL720931 GOF720931:GOH720931 GYB720931:GYD720931 HHX720931:HHZ720931 HRT720931:HRV720931 IBP720931:IBR720931 ILL720931:ILN720931 IVH720931:IVJ720931 JFD720931:JFF720931 JOZ720931:JPB720931 JYV720931:JYX720931 KIR720931:KIT720931 KSN720931:KSP720931 LCJ720931:LCL720931 LMF720931:LMH720931 LWB720931:LWD720931 MFX720931:MFZ720931 MPT720931:MPV720931 MZP720931:MZR720931 NJL720931:NJN720931 NTH720931:NTJ720931 ODD720931:ODF720931 OMZ720931:ONB720931 OWV720931:OWX720931 PGR720931:PGT720931 PQN720931:PQP720931 QAJ720931:QAL720931 QKF720931:QKH720931 QUB720931:QUD720931 RDX720931:RDZ720931 RNT720931:RNV720931 RXP720931:RXR720931 SHL720931:SHN720931 SRH720931:SRJ720931 TBD720931:TBF720931 TKZ720931:TLB720931 TUV720931:TUX720931 UER720931:UET720931 UON720931:UOP720931 UYJ720931:UYL720931 VIF720931:VIH720931 VSB720931:VSD720931 WBX720931:WBZ720931 WLT720931:WLV720931 WVP720931:WVR720931 UOP786663:UOP786667 JD786467:JF786467 SZ786467:TB786467 ACV786467:ACX786467 AMR786467:AMT786467 AWN786467:AWP786467 BGJ786467:BGL786467 BQF786467:BQH786467 CAB786467:CAD786467 CJX786467:CJZ786467 CTT786467:CTV786467 DDP786467:DDR786467 DNL786467:DNN786467 DXH786467:DXJ786467 EHD786467:EHF786467 EQZ786467:ERB786467 FAV786467:FAX786467 FKR786467:FKT786467 FUN786467:FUP786467 GEJ786467:GEL786467 GOF786467:GOH786467 GYB786467:GYD786467 HHX786467:HHZ786467 HRT786467:HRV786467 IBP786467:IBR786467 ILL786467:ILN786467 IVH786467:IVJ786467 JFD786467:JFF786467 JOZ786467:JPB786467 JYV786467:JYX786467 KIR786467:KIT786467 KSN786467:KSP786467 LCJ786467:LCL786467 LMF786467:LMH786467 LWB786467:LWD786467 MFX786467:MFZ786467 MPT786467:MPV786467 MZP786467:MZR786467 NJL786467:NJN786467 NTH786467:NTJ786467 ODD786467:ODF786467 OMZ786467:ONB786467 OWV786467:OWX786467 PGR786467:PGT786467 PQN786467:PQP786467 QAJ786467:QAL786467 QKF786467:QKH786467 QUB786467:QUD786467 RDX786467:RDZ786467 RNT786467:RNV786467 RXP786467:RXR786467 SHL786467:SHN786467 SRH786467:SRJ786467 TBD786467:TBF786467 TKZ786467:TLB786467 TUV786467:TUX786467 UER786467:UET786467 UON786467:UOP786467 UYJ786467:UYL786467 VIF786467:VIH786467 VSB786467:VSD786467 WBX786467:WBZ786467 WLT786467:WLV786467 WVP786467:WVR786467 UYL786663:UYL786667 JD852003:JF852003 SZ852003:TB852003 ACV852003:ACX852003 AMR852003:AMT852003 AWN852003:AWP852003 BGJ852003:BGL852003 BQF852003:BQH852003 CAB852003:CAD852003 CJX852003:CJZ852003 CTT852003:CTV852003 DDP852003:DDR852003 DNL852003:DNN852003 DXH852003:DXJ852003 EHD852003:EHF852003 EQZ852003:ERB852003 FAV852003:FAX852003 FKR852003:FKT852003 FUN852003:FUP852003 GEJ852003:GEL852003 GOF852003:GOH852003 GYB852003:GYD852003 HHX852003:HHZ852003 HRT852003:HRV852003 IBP852003:IBR852003 ILL852003:ILN852003 IVH852003:IVJ852003 JFD852003:JFF852003 JOZ852003:JPB852003 JYV852003:JYX852003 KIR852003:KIT852003 KSN852003:KSP852003 LCJ852003:LCL852003 LMF852003:LMH852003 LWB852003:LWD852003 MFX852003:MFZ852003 MPT852003:MPV852003 MZP852003:MZR852003 NJL852003:NJN852003 NTH852003:NTJ852003 ODD852003:ODF852003 OMZ852003:ONB852003 OWV852003:OWX852003 PGR852003:PGT852003 PQN852003:PQP852003 QAJ852003:QAL852003 QKF852003:QKH852003 QUB852003:QUD852003 RDX852003:RDZ852003 RNT852003:RNV852003 RXP852003:RXR852003 SHL852003:SHN852003 SRH852003:SRJ852003 TBD852003:TBF852003 TKZ852003:TLB852003 TUV852003:TUX852003 UER852003:UET852003 UON852003:UOP852003 UYJ852003:UYL852003 VIF852003:VIH852003 VSB852003:VSD852003 WBX852003:WBZ852003 WLT852003:WLV852003 WVP852003:WVR852003 VIH786663:VIH786667 JD917539:JF917539 SZ917539:TB917539 ACV917539:ACX917539 AMR917539:AMT917539 AWN917539:AWP917539 BGJ917539:BGL917539 BQF917539:BQH917539 CAB917539:CAD917539 CJX917539:CJZ917539 CTT917539:CTV917539 DDP917539:DDR917539 DNL917539:DNN917539 DXH917539:DXJ917539 EHD917539:EHF917539 EQZ917539:ERB917539 FAV917539:FAX917539 FKR917539:FKT917539 FUN917539:FUP917539 GEJ917539:GEL917539 GOF917539:GOH917539 GYB917539:GYD917539 HHX917539:HHZ917539 HRT917539:HRV917539 IBP917539:IBR917539 ILL917539:ILN917539 IVH917539:IVJ917539 JFD917539:JFF917539 JOZ917539:JPB917539 JYV917539:JYX917539 KIR917539:KIT917539 KSN917539:KSP917539 LCJ917539:LCL917539 LMF917539:LMH917539 LWB917539:LWD917539 MFX917539:MFZ917539 MPT917539:MPV917539 MZP917539:MZR917539 NJL917539:NJN917539 NTH917539:NTJ917539 ODD917539:ODF917539 OMZ917539:ONB917539 OWV917539:OWX917539 PGR917539:PGT917539 PQN917539:PQP917539 QAJ917539:QAL917539 QKF917539:QKH917539 QUB917539:QUD917539 RDX917539:RDZ917539 RNT917539:RNV917539 RXP917539:RXR917539 SHL917539:SHN917539 SRH917539:SRJ917539 TBD917539:TBF917539 TKZ917539:TLB917539 TUV917539:TUX917539 UER917539:UET917539 UON917539:UOP917539 UYJ917539:UYL917539 VIF917539:VIH917539 VSB917539:VSD917539 WBX917539:WBZ917539 WLT917539:WLV917539 WVP917539:WVR917539 VSD786663:VSD786667 JD983075:JF983075 SZ983075:TB983075 ACV983075:ACX983075 AMR983075:AMT983075 AWN983075:AWP983075 BGJ983075:BGL983075 BQF983075:BQH983075 CAB983075:CAD983075 CJX983075:CJZ983075 CTT983075:CTV983075 DDP983075:DDR983075 DNL983075:DNN983075 DXH983075:DXJ983075 EHD983075:EHF983075 EQZ983075:ERB983075 FAV983075:FAX983075 FKR983075:FKT983075 FUN983075:FUP983075 GEJ983075:GEL983075 GOF983075:GOH983075 GYB983075:GYD983075 HHX983075:HHZ983075 HRT983075:HRV983075 IBP983075:IBR983075 ILL983075:ILN983075 IVH983075:IVJ983075 JFD983075:JFF983075 JOZ983075:JPB983075 JYV983075:JYX983075 KIR983075:KIT983075 KSN983075:KSP983075 LCJ983075:LCL983075 LMF983075:LMH983075 LWB983075:LWD983075 MFX983075:MFZ983075 MPT983075:MPV983075 MZP983075:MZR983075 NJL983075:NJN983075 NTH983075:NTJ983075 ODD983075:ODF983075 OMZ983075:ONB983075 OWV983075:OWX983075 PGR983075:PGT983075 PQN983075:PQP983075 QAJ983075:QAL983075 QKF983075:QKH983075 QUB983075:QUD983075 RDX983075:RDZ983075 RNT983075:RNV983075 RXP983075:RXR983075 SHL983075:SHN983075 SRH983075:SRJ983075 TBD983075:TBF983075 TKZ983075:TLB983075 TUV983075:TUX983075 UER983075:UET983075 UON983075:UOP983075 UYJ983075:UYL983075 VIF983075:VIH983075 VSB983075:VSD983075 WBX983075:WBZ983075 WLT983075:WLV983075 WVP983075:WVR983075 JD24:JF24 SZ24:TB24 ACV24:ACX24 AMR24:AMT24 AWN24:AWP24 BGJ24:BGL24 BQF24:BQH24 CAB24:CAD24 CJX24:CJZ24 CTT24:CTV24 DDP24:DDR24 DNL24:DNN24 DXH24:DXJ24 EHD24:EHF24 EQZ24:ERB24 FAV24:FAX24 FKR24:FKT24 FUN24:FUP24 GEJ24:GEL24 GOF24:GOH24 GYB24:GYD24 HHX24:HHZ24 HRT24:HRV24 IBP24:IBR24 ILL24:ILN24 IVH24:IVJ24 JFD24:JFF24 JOZ24:JPB24 JYV24:JYX24 KIR24:KIT24 KSN24:KSP24 LCJ24:LCL24 LMF24:LMH24 LWB24:LWD24 MFX24:MFZ24 MPT24:MPV24 MZP24:MZR24 NJL24:NJN24 NTH24:NTJ24 ODD24:ODF24 OMZ24:ONB24 OWV24:OWX24 PGR24:PGT24 PQN24:PQP24 QAJ24:QAL24 QKF24:QKH24 QUB24:QUD24 RDX24:RDZ24 RNT24:RNV24 RXP24:RXR24 SHL24:SHN24 SRH24:SRJ24 TBD24:TBF24 TKZ24:TLB24 TUV24:TUX24 UER24:UET24 UON24:UOP24 UYJ24:UYL24 VIF24:VIH24 VSB24:VSD24 WBX24:WBZ24 WLT24:WLV24 WVP24:WVR24 WBZ786663:WBZ786667 JD65559:JF65559 SZ65559:TB65559 ACV65559:ACX65559 AMR65559:AMT65559 AWN65559:AWP65559 BGJ65559:BGL65559 BQF65559:BQH65559 CAB65559:CAD65559 CJX65559:CJZ65559 CTT65559:CTV65559 DDP65559:DDR65559 DNL65559:DNN65559 DXH65559:DXJ65559 EHD65559:EHF65559 EQZ65559:ERB65559 FAV65559:FAX65559 FKR65559:FKT65559 FUN65559:FUP65559 GEJ65559:GEL65559 GOF65559:GOH65559 GYB65559:GYD65559 HHX65559:HHZ65559 HRT65559:HRV65559 IBP65559:IBR65559 ILL65559:ILN65559 IVH65559:IVJ65559 JFD65559:JFF65559 JOZ65559:JPB65559 JYV65559:JYX65559 KIR65559:KIT65559 KSN65559:KSP65559 LCJ65559:LCL65559 LMF65559:LMH65559 LWB65559:LWD65559 MFX65559:MFZ65559 MPT65559:MPV65559 MZP65559:MZR65559 NJL65559:NJN65559 NTH65559:NTJ65559 ODD65559:ODF65559 OMZ65559:ONB65559 OWV65559:OWX65559 PGR65559:PGT65559 PQN65559:PQP65559 QAJ65559:QAL65559 QKF65559:QKH65559 QUB65559:QUD65559 RDX65559:RDZ65559 RNT65559:RNV65559 RXP65559:RXR65559 SHL65559:SHN65559 SRH65559:SRJ65559 TBD65559:TBF65559 TKZ65559:TLB65559 TUV65559:TUX65559 UER65559:UET65559 UON65559:UOP65559 UYJ65559:UYL65559 VIF65559:VIH65559 VSB65559:VSD65559 WBX65559:WBZ65559 WLT65559:WLV65559 WVP65559:WVR65559 WLV786663:WLV786667 JD131095:JF131095 SZ131095:TB131095 ACV131095:ACX131095 AMR131095:AMT131095 AWN131095:AWP131095 BGJ131095:BGL131095 BQF131095:BQH131095 CAB131095:CAD131095 CJX131095:CJZ131095 CTT131095:CTV131095 DDP131095:DDR131095 DNL131095:DNN131095 DXH131095:DXJ131095 EHD131095:EHF131095 EQZ131095:ERB131095 FAV131095:FAX131095 FKR131095:FKT131095 FUN131095:FUP131095 GEJ131095:GEL131095 GOF131095:GOH131095 GYB131095:GYD131095 HHX131095:HHZ131095 HRT131095:HRV131095 IBP131095:IBR131095 ILL131095:ILN131095 IVH131095:IVJ131095 JFD131095:JFF131095 JOZ131095:JPB131095 JYV131095:JYX131095 KIR131095:KIT131095 KSN131095:KSP131095 LCJ131095:LCL131095 LMF131095:LMH131095 LWB131095:LWD131095 MFX131095:MFZ131095 MPT131095:MPV131095 MZP131095:MZR131095 NJL131095:NJN131095 NTH131095:NTJ131095 ODD131095:ODF131095 OMZ131095:ONB131095 OWV131095:OWX131095 PGR131095:PGT131095 PQN131095:PQP131095 QAJ131095:QAL131095 QKF131095:QKH131095 QUB131095:QUD131095 RDX131095:RDZ131095 RNT131095:RNV131095 RXP131095:RXR131095 SHL131095:SHN131095 SRH131095:SRJ131095 TBD131095:TBF131095 TKZ131095:TLB131095 TUV131095:TUX131095 UER131095:UET131095 UON131095:UOP131095 UYJ131095:UYL131095 VIF131095:VIH131095 VSB131095:VSD131095 WBX131095:WBZ131095 WLT131095:WLV131095 WVP131095:WVR131095 WVR786663:WVR786667 JD196631:JF196631 SZ196631:TB196631 ACV196631:ACX196631 AMR196631:AMT196631 AWN196631:AWP196631 BGJ196631:BGL196631 BQF196631:BQH196631 CAB196631:CAD196631 CJX196631:CJZ196631 CTT196631:CTV196631 DDP196631:DDR196631 DNL196631:DNN196631 DXH196631:DXJ196631 EHD196631:EHF196631 EQZ196631:ERB196631 FAV196631:FAX196631 FKR196631:FKT196631 FUN196631:FUP196631 GEJ196631:GEL196631 GOF196631:GOH196631 GYB196631:GYD196631 HHX196631:HHZ196631 HRT196631:HRV196631 IBP196631:IBR196631 ILL196631:ILN196631 IVH196631:IVJ196631 JFD196631:JFF196631 JOZ196631:JPB196631 JYV196631:JYX196631 KIR196631:KIT196631 KSN196631:KSP196631 LCJ196631:LCL196631 LMF196631:LMH196631 LWB196631:LWD196631 MFX196631:MFZ196631 MPT196631:MPV196631 MZP196631:MZR196631 NJL196631:NJN196631 NTH196631:NTJ196631 ODD196631:ODF196631 OMZ196631:ONB196631 OWV196631:OWX196631 PGR196631:PGT196631 PQN196631:PQP196631 QAJ196631:QAL196631 QKF196631:QKH196631 QUB196631:QUD196631 RDX196631:RDZ196631 RNT196631:RNV196631 RXP196631:RXR196631 SHL196631:SHN196631 SRH196631:SRJ196631 TBD196631:TBF196631 TKZ196631:TLB196631 TUV196631:TUX196631 UER196631:UET196631 UON196631:UOP196631 UYJ196631:UYL196631 VIF196631:VIH196631 VSB196631:VSD196631 WBX196631:WBZ196631 WLT196631:WLV196631 WVP196631:WVR196631 WBZ983271:WBZ983275 JD262167:JF262167 SZ262167:TB262167 ACV262167:ACX262167 AMR262167:AMT262167 AWN262167:AWP262167 BGJ262167:BGL262167 BQF262167:BQH262167 CAB262167:CAD262167 CJX262167:CJZ262167 CTT262167:CTV262167 DDP262167:DDR262167 DNL262167:DNN262167 DXH262167:DXJ262167 EHD262167:EHF262167 EQZ262167:ERB262167 FAV262167:FAX262167 FKR262167:FKT262167 FUN262167:FUP262167 GEJ262167:GEL262167 GOF262167:GOH262167 GYB262167:GYD262167 HHX262167:HHZ262167 HRT262167:HRV262167 IBP262167:IBR262167 ILL262167:ILN262167 IVH262167:IVJ262167 JFD262167:JFF262167 JOZ262167:JPB262167 JYV262167:JYX262167 KIR262167:KIT262167 KSN262167:KSP262167 LCJ262167:LCL262167 LMF262167:LMH262167 LWB262167:LWD262167 MFX262167:MFZ262167 MPT262167:MPV262167 MZP262167:MZR262167 NJL262167:NJN262167 NTH262167:NTJ262167 ODD262167:ODF262167 OMZ262167:ONB262167 OWV262167:OWX262167 PGR262167:PGT262167 PQN262167:PQP262167 QAJ262167:QAL262167 QKF262167:QKH262167 QUB262167:QUD262167 RDX262167:RDZ262167 RNT262167:RNV262167 RXP262167:RXR262167 SHL262167:SHN262167 SRH262167:SRJ262167 TBD262167:TBF262167 TKZ262167:TLB262167 TUV262167:TUX262167 UER262167:UET262167 UON262167:UOP262167 UYJ262167:UYL262167 VIF262167:VIH262167 VSB262167:VSD262167 WBX262167:WBZ262167 WLT262167:WLV262167 WVP262167:WVR262167 JF852199:JF852203 JD327703:JF327703 SZ327703:TB327703 ACV327703:ACX327703 AMR327703:AMT327703 AWN327703:AWP327703 BGJ327703:BGL327703 BQF327703:BQH327703 CAB327703:CAD327703 CJX327703:CJZ327703 CTT327703:CTV327703 DDP327703:DDR327703 DNL327703:DNN327703 DXH327703:DXJ327703 EHD327703:EHF327703 EQZ327703:ERB327703 FAV327703:FAX327703 FKR327703:FKT327703 FUN327703:FUP327703 GEJ327703:GEL327703 GOF327703:GOH327703 GYB327703:GYD327703 HHX327703:HHZ327703 HRT327703:HRV327703 IBP327703:IBR327703 ILL327703:ILN327703 IVH327703:IVJ327703 JFD327703:JFF327703 JOZ327703:JPB327703 JYV327703:JYX327703 KIR327703:KIT327703 KSN327703:KSP327703 LCJ327703:LCL327703 LMF327703:LMH327703 LWB327703:LWD327703 MFX327703:MFZ327703 MPT327703:MPV327703 MZP327703:MZR327703 NJL327703:NJN327703 NTH327703:NTJ327703 ODD327703:ODF327703 OMZ327703:ONB327703 OWV327703:OWX327703 PGR327703:PGT327703 PQN327703:PQP327703 QAJ327703:QAL327703 QKF327703:QKH327703 QUB327703:QUD327703 RDX327703:RDZ327703 RNT327703:RNV327703 RXP327703:RXR327703 SHL327703:SHN327703 SRH327703:SRJ327703 TBD327703:TBF327703 TKZ327703:TLB327703 TUV327703:TUX327703 UER327703:UET327703 UON327703:UOP327703 UYJ327703:UYL327703 VIF327703:VIH327703 VSB327703:VSD327703 WBX327703:WBZ327703 WLT327703:WLV327703 WVP327703:WVR327703 TB852199:TB852203 JD393239:JF393239 SZ393239:TB393239 ACV393239:ACX393239 AMR393239:AMT393239 AWN393239:AWP393239 BGJ393239:BGL393239 BQF393239:BQH393239 CAB393239:CAD393239 CJX393239:CJZ393239 CTT393239:CTV393239 DDP393239:DDR393239 DNL393239:DNN393239 DXH393239:DXJ393239 EHD393239:EHF393239 EQZ393239:ERB393239 FAV393239:FAX393239 FKR393239:FKT393239 FUN393239:FUP393239 GEJ393239:GEL393239 GOF393239:GOH393239 GYB393239:GYD393239 HHX393239:HHZ393239 HRT393239:HRV393239 IBP393239:IBR393239 ILL393239:ILN393239 IVH393239:IVJ393239 JFD393239:JFF393239 JOZ393239:JPB393239 JYV393239:JYX393239 KIR393239:KIT393239 KSN393239:KSP393239 LCJ393239:LCL393239 LMF393239:LMH393239 LWB393239:LWD393239 MFX393239:MFZ393239 MPT393239:MPV393239 MZP393239:MZR393239 NJL393239:NJN393239 NTH393239:NTJ393239 ODD393239:ODF393239 OMZ393239:ONB393239 OWV393239:OWX393239 PGR393239:PGT393239 PQN393239:PQP393239 QAJ393239:QAL393239 QKF393239:QKH393239 QUB393239:QUD393239 RDX393239:RDZ393239 RNT393239:RNV393239 RXP393239:RXR393239 SHL393239:SHN393239 SRH393239:SRJ393239 TBD393239:TBF393239 TKZ393239:TLB393239 TUV393239:TUX393239 UER393239:UET393239 UON393239:UOP393239 UYJ393239:UYL393239 VIF393239:VIH393239 VSB393239:VSD393239 WBX393239:WBZ393239 WLT393239:WLV393239 WVP393239:WVR393239 ACX852199:ACX852203 JD458775:JF458775 SZ458775:TB458775 ACV458775:ACX458775 AMR458775:AMT458775 AWN458775:AWP458775 BGJ458775:BGL458775 BQF458775:BQH458775 CAB458775:CAD458775 CJX458775:CJZ458775 CTT458775:CTV458775 DDP458775:DDR458775 DNL458775:DNN458775 DXH458775:DXJ458775 EHD458775:EHF458775 EQZ458775:ERB458775 FAV458775:FAX458775 FKR458775:FKT458775 FUN458775:FUP458775 GEJ458775:GEL458775 GOF458775:GOH458775 GYB458775:GYD458775 HHX458775:HHZ458775 HRT458775:HRV458775 IBP458775:IBR458775 ILL458775:ILN458775 IVH458775:IVJ458775 JFD458775:JFF458775 JOZ458775:JPB458775 JYV458775:JYX458775 KIR458775:KIT458775 KSN458775:KSP458775 LCJ458775:LCL458775 LMF458775:LMH458775 LWB458775:LWD458775 MFX458775:MFZ458775 MPT458775:MPV458775 MZP458775:MZR458775 NJL458775:NJN458775 NTH458775:NTJ458775 ODD458775:ODF458775 OMZ458775:ONB458775 OWV458775:OWX458775 PGR458775:PGT458775 PQN458775:PQP458775 QAJ458775:QAL458775 QKF458775:QKH458775 QUB458775:QUD458775 RDX458775:RDZ458775 RNT458775:RNV458775 RXP458775:RXR458775 SHL458775:SHN458775 SRH458775:SRJ458775 TBD458775:TBF458775 TKZ458775:TLB458775 TUV458775:TUX458775 UER458775:UET458775 UON458775:UOP458775 UYJ458775:UYL458775 VIF458775:VIH458775 VSB458775:VSD458775 WBX458775:WBZ458775 WLT458775:WLV458775 WVP458775:WVR458775 AMT852199:AMT852203 JD524311:JF524311 SZ524311:TB524311 ACV524311:ACX524311 AMR524311:AMT524311 AWN524311:AWP524311 BGJ524311:BGL524311 BQF524311:BQH524311 CAB524311:CAD524311 CJX524311:CJZ524311 CTT524311:CTV524311 DDP524311:DDR524311 DNL524311:DNN524311 DXH524311:DXJ524311 EHD524311:EHF524311 EQZ524311:ERB524311 FAV524311:FAX524311 FKR524311:FKT524311 FUN524311:FUP524311 GEJ524311:GEL524311 GOF524311:GOH524311 GYB524311:GYD524311 HHX524311:HHZ524311 HRT524311:HRV524311 IBP524311:IBR524311 ILL524311:ILN524311 IVH524311:IVJ524311 JFD524311:JFF524311 JOZ524311:JPB524311 JYV524311:JYX524311 KIR524311:KIT524311 KSN524311:KSP524311 LCJ524311:LCL524311 LMF524311:LMH524311 LWB524311:LWD524311 MFX524311:MFZ524311 MPT524311:MPV524311 MZP524311:MZR524311 NJL524311:NJN524311 NTH524311:NTJ524311 ODD524311:ODF524311 OMZ524311:ONB524311 OWV524311:OWX524311 PGR524311:PGT524311 PQN524311:PQP524311 QAJ524311:QAL524311 QKF524311:QKH524311 QUB524311:QUD524311 RDX524311:RDZ524311 RNT524311:RNV524311 RXP524311:RXR524311 SHL524311:SHN524311 SRH524311:SRJ524311 TBD524311:TBF524311 TKZ524311:TLB524311 TUV524311:TUX524311 UER524311:UET524311 UON524311:UOP524311 UYJ524311:UYL524311 VIF524311:VIH524311 VSB524311:VSD524311 WBX524311:WBZ524311 WLT524311:WLV524311 WVP524311:WVR524311 AWP852199:AWP852203 JD589847:JF589847 SZ589847:TB589847 ACV589847:ACX589847 AMR589847:AMT589847 AWN589847:AWP589847 BGJ589847:BGL589847 BQF589847:BQH589847 CAB589847:CAD589847 CJX589847:CJZ589847 CTT589847:CTV589847 DDP589847:DDR589847 DNL589847:DNN589847 DXH589847:DXJ589847 EHD589847:EHF589847 EQZ589847:ERB589847 FAV589847:FAX589847 FKR589847:FKT589847 FUN589847:FUP589847 GEJ589847:GEL589847 GOF589847:GOH589847 GYB589847:GYD589847 HHX589847:HHZ589847 HRT589847:HRV589847 IBP589847:IBR589847 ILL589847:ILN589847 IVH589847:IVJ589847 JFD589847:JFF589847 JOZ589847:JPB589847 JYV589847:JYX589847 KIR589847:KIT589847 KSN589847:KSP589847 LCJ589847:LCL589847 LMF589847:LMH589847 LWB589847:LWD589847 MFX589847:MFZ589847 MPT589847:MPV589847 MZP589847:MZR589847 NJL589847:NJN589847 NTH589847:NTJ589847 ODD589847:ODF589847 OMZ589847:ONB589847 OWV589847:OWX589847 PGR589847:PGT589847 PQN589847:PQP589847 QAJ589847:QAL589847 QKF589847:QKH589847 QUB589847:QUD589847 RDX589847:RDZ589847 RNT589847:RNV589847 RXP589847:RXR589847 SHL589847:SHN589847 SRH589847:SRJ589847 TBD589847:TBF589847 TKZ589847:TLB589847 TUV589847:TUX589847 UER589847:UET589847 UON589847:UOP589847 UYJ589847:UYL589847 VIF589847:VIH589847 VSB589847:VSD589847 WBX589847:WBZ589847 WLT589847:WLV589847 WVP589847:WVR589847 BGL852199:BGL852203 JD655383:JF655383 SZ655383:TB655383 ACV655383:ACX655383 AMR655383:AMT655383 AWN655383:AWP655383 BGJ655383:BGL655383 BQF655383:BQH655383 CAB655383:CAD655383 CJX655383:CJZ655383 CTT655383:CTV655383 DDP655383:DDR655383 DNL655383:DNN655383 DXH655383:DXJ655383 EHD655383:EHF655383 EQZ655383:ERB655383 FAV655383:FAX655383 FKR655383:FKT655383 FUN655383:FUP655383 GEJ655383:GEL655383 GOF655383:GOH655383 GYB655383:GYD655383 HHX655383:HHZ655383 HRT655383:HRV655383 IBP655383:IBR655383 ILL655383:ILN655383 IVH655383:IVJ655383 JFD655383:JFF655383 JOZ655383:JPB655383 JYV655383:JYX655383 KIR655383:KIT655383 KSN655383:KSP655383 LCJ655383:LCL655383 LMF655383:LMH655383 LWB655383:LWD655383 MFX655383:MFZ655383 MPT655383:MPV655383 MZP655383:MZR655383 NJL655383:NJN655383 NTH655383:NTJ655383 ODD655383:ODF655383 OMZ655383:ONB655383 OWV655383:OWX655383 PGR655383:PGT655383 PQN655383:PQP655383 QAJ655383:QAL655383 QKF655383:QKH655383 QUB655383:QUD655383 RDX655383:RDZ655383 RNT655383:RNV655383 RXP655383:RXR655383 SHL655383:SHN655383 SRH655383:SRJ655383 TBD655383:TBF655383 TKZ655383:TLB655383 TUV655383:TUX655383 UER655383:UET655383 UON655383:UOP655383 UYJ655383:UYL655383 VIF655383:VIH655383 VSB655383:VSD655383 WBX655383:WBZ655383 WLT655383:WLV655383 WVP655383:WVR655383 BQH852199:BQH852203 JD720919:JF720919 SZ720919:TB720919 ACV720919:ACX720919 AMR720919:AMT720919 AWN720919:AWP720919 BGJ720919:BGL720919 BQF720919:BQH720919 CAB720919:CAD720919 CJX720919:CJZ720919 CTT720919:CTV720919 DDP720919:DDR720919 DNL720919:DNN720919 DXH720919:DXJ720919 EHD720919:EHF720919 EQZ720919:ERB720919 FAV720919:FAX720919 FKR720919:FKT720919 FUN720919:FUP720919 GEJ720919:GEL720919 GOF720919:GOH720919 GYB720919:GYD720919 HHX720919:HHZ720919 HRT720919:HRV720919 IBP720919:IBR720919 ILL720919:ILN720919 IVH720919:IVJ720919 JFD720919:JFF720919 JOZ720919:JPB720919 JYV720919:JYX720919 KIR720919:KIT720919 KSN720919:KSP720919 LCJ720919:LCL720919 LMF720919:LMH720919 LWB720919:LWD720919 MFX720919:MFZ720919 MPT720919:MPV720919 MZP720919:MZR720919 NJL720919:NJN720919 NTH720919:NTJ720919 ODD720919:ODF720919 OMZ720919:ONB720919 OWV720919:OWX720919 PGR720919:PGT720919 PQN720919:PQP720919 QAJ720919:QAL720919 QKF720919:QKH720919 QUB720919:QUD720919 RDX720919:RDZ720919 RNT720919:RNV720919 RXP720919:RXR720919 SHL720919:SHN720919 SRH720919:SRJ720919 TBD720919:TBF720919 TKZ720919:TLB720919 TUV720919:TUX720919 UER720919:UET720919 UON720919:UOP720919 UYJ720919:UYL720919 VIF720919:VIH720919 VSB720919:VSD720919 WBX720919:WBZ720919 WLT720919:WLV720919 WVP720919:WVR720919 CAD852199:CAD852203 JD786455:JF786455 SZ786455:TB786455 ACV786455:ACX786455 AMR786455:AMT786455 AWN786455:AWP786455 BGJ786455:BGL786455 BQF786455:BQH786455 CAB786455:CAD786455 CJX786455:CJZ786455 CTT786455:CTV786455 DDP786455:DDR786455 DNL786455:DNN786455 DXH786455:DXJ786455 EHD786455:EHF786455 EQZ786455:ERB786455 FAV786455:FAX786455 FKR786455:FKT786455 FUN786455:FUP786455 GEJ786455:GEL786455 GOF786455:GOH786455 GYB786455:GYD786455 HHX786455:HHZ786455 HRT786455:HRV786455 IBP786455:IBR786455 ILL786455:ILN786455 IVH786455:IVJ786455 JFD786455:JFF786455 JOZ786455:JPB786455 JYV786455:JYX786455 KIR786455:KIT786455 KSN786455:KSP786455 LCJ786455:LCL786455 LMF786455:LMH786455 LWB786455:LWD786455 MFX786455:MFZ786455 MPT786455:MPV786455 MZP786455:MZR786455 NJL786455:NJN786455 NTH786455:NTJ786455 ODD786455:ODF786455 OMZ786455:ONB786455 OWV786455:OWX786455 PGR786455:PGT786455 PQN786455:PQP786455 QAJ786455:QAL786455 QKF786455:QKH786455 QUB786455:QUD786455 RDX786455:RDZ786455 RNT786455:RNV786455 RXP786455:RXR786455 SHL786455:SHN786455 SRH786455:SRJ786455 TBD786455:TBF786455 TKZ786455:TLB786455 TUV786455:TUX786455 UER786455:UET786455 UON786455:UOP786455 UYJ786455:UYL786455 VIF786455:VIH786455 VSB786455:VSD786455 WBX786455:WBZ786455 WLT786455:WLV786455 WVP786455:WVR786455 CJZ852199:CJZ852203 JD851991:JF851991 SZ851991:TB851991 ACV851991:ACX851991 AMR851991:AMT851991 AWN851991:AWP851991 BGJ851991:BGL851991 BQF851991:BQH851991 CAB851991:CAD851991 CJX851991:CJZ851991 CTT851991:CTV851991 DDP851991:DDR851991 DNL851991:DNN851991 DXH851991:DXJ851991 EHD851991:EHF851991 EQZ851991:ERB851991 FAV851991:FAX851991 FKR851991:FKT851991 FUN851991:FUP851991 GEJ851991:GEL851991 GOF851991:GOH851991 GYB851991:GYD851991 HHX851991:HHZ851991 HRT851991:HRV851991 IBP851991:IBR851991 ILL851991:ILN851991 IVH851991:IVJ851991 JFD851991:JFF851991 JOZ851991:JPB851991 JYV851991:JYX851991 KIR851991:KIT851991 KSN851991:KSP851991 LCJ851991:LCL851991 LMF851991:LMH851991 LWB851991:LWD851991 MFX851991:MFZ851991 MPT851991:MPV851991 MZP851991:MZR851991 NJL851991:NJN851991 NTH851991:NTJ851991 ODD851991:ODF851991 OMZ851991:ONB851991 OWV851991:OWX851991 PGR851991:PGT851991 PQN851991:PQP851991 QAJ851991:QAL851991 QKF851991:QKH851991 QUB851991:QUD851991 RDX851991:RDZ851991 RNT851991:RNV851991 RXP851991:RXR851991 SHL851991:SHN851991 SRH851991:SRJ851991 TBD851991:TBF851991 TKZ851991:TLB851991 TUV851991:TUX851991 UER851991:UET851991 UON851991:UOP851991 UYJ851991:UYL851991 VIF851991:VIH851991 VSB851991:VSD851991 WBX851991:WBZ851991 WLT851991:WLV851991 WVP851991:WVR851991 CTV852199:CTV852203 JD917527:JF917527 SZ917527:TB917527 ACV917527:ACX917527 AMR917527:AMT917527 AWN917527:AWP917527 BGJ917527:BGL917527 BQF917527:BQH917527 CAB917527:CAD917527 CJX917527:CJZ917527 CTT917527:CTV917527 DDP917527:DDR917527 DNL917527:DNN917527 DXH917527:DXJ917527 EHD917527:EHF917527 EQZ917527:ERB917527 FAV917527:FAX917527 FKR917527:FKT917527 FUN917527:FUP917527 GEJ917527:GEL917527 GOF917527:GOH917527 GYB917527:GYD917527 HHX917527:HHZ917527 HRT917527:HRV917527 IBP917527:IBR917527 ILL917527:ILN917527 IVH917527:IVJ917527 JFD917527:JFF917527 JOZ917527:JPB917527 JYV917527:JYX917527 KIR917527:KIT917527 KSN917527:KSP917527 LCJ917527:LCL917527 LMF917527:LMH917527 LWB917527:LWD917527 MFX917527:MFZ917527 MPT917527:MPV917527 MZP917527:MZR917527 NJL917527:NJN917527 NTH917527:NTJ917527 ODD917527:ODF917527 OMZ917527:ONB917527 OWV917527:OWX917527 PGR917527:PGT917527 PQN917527:PQP917527 QAJ917527:QAL917527 QKF917527:QKH917527 QUB917527:QUD917527 RDX917527:RDZ917527 RNT917527:RNV917527 RXP917527:RXR917527 SHL917527:SHN917527 SRH917527:SRJ917527 TBD917527:TBF917527 TKZ917527:TLB917527 TUV917527:TUX917527 UER917527:UET917527 UON917527:UOP917527 UYJ917527:UYL917527 VIF917527:VIH917527 VSB917527:VSD917527 WBX917527:WBZ917527 WLT917527:WLV917527 WVP917527:WVR917527 DDR852199:DDR852203 JD983063:JF983063 SZ983063:TB983063 ACV983063:ACX983063 AMR983063:AMT983063 AWN983063:AWP983063 BGJ983063:BGL983063 BQF983063:BQH983063 CAB983063:CAD983063 CJX983063:CJZ983063 CTT983063:CTV983063 DDP983063:DDR983063 DNL983063:DNN983063 DXH983063:DXJ983063 EHD983063:EHF983063 EQZ983063:ERB983063 FAV983063:FAX983063 FKR983063:FKT983063 FUN983063:FUP983063 GEJ983063:GEL983063 GOF983063:GOH983063 GYB983063:GYD983063 HHX983063:HHZ983063 HRT983063:HRV983063 IBP983063:IBR983063 ILL983063:ILN983063 IVH983063:IVJ983063 JFD983063:JFF983063 JOZ983063:JPB983063 JYV983063:JYX983063 KIR983063:KIT983063 KSN983063:KSP983063 LCJ983063:LCL983063 LMF983063:LMH983063 LWB983063:LWD983063 MFX983063:MFZ983063 MPT983063:MPV983063 MZP983063:MZR983063 NJL983063:NJN983063 NTH983063:NTJ983063 ODD983063:ODF983063 OMZ983063:ONB983063 OWV983063:OWX983063 PGR983063:PGT983063 PQN983063:PQP983063 QAJ983063:QAL983063 QKF983063:QKH983063 QUB983063:QUD983063 RDX983063:RDZ983063 RNT983063:RNV983063 RXP983063:RXR983063 SHL983063:SHN983063 SRH983063:SRJ983063 TBD983063:TBF983063 TKZ983063:TLB983063 TUV983063:TUX983063 UER983063:UET983063 UON983063:UOP983063 UYJ983063:UYL983063 VIF983063:VIH983063 VSB983063:VSD983063 WBX983063:WBZ983063 WLT983063:WLV983063 WVP983063:WVR983063 DNN852199:DNN852203 JD65554:JF65554 SZ65554:TB65554 ACV65554:ACX65554 AMR65554:AMT65554 AWN65554:AWP65554 BGJ65554:BGL65554 BQF65554:BQH65554 CAB65554:CAD65554 CJX65554:CJZ65554 CTT65554:CTV65554 DDP65554:DDR65554 DNL65554:DNN65554 DXH65554:DXJ65554 EHD65554:EHF65554 EQZ65554:ERB65554 FAV65554:FAX65554 FKR65554:FKT65554 FUN65554:FUP65554 GEJ65554:GEL65554 GOF65554:GOH65554 GYB65554:GYD65554 HHX65554:HHZ65554 HRT65554:HRV65554 IBP65554:IBR65554 ILL65554:ILN65554 IVH65554:IVJ65554 JFD65554:JFF65554 JOZ65554:JPB65554 JYV65554:JYX65554 KIR65554:KIT65554 KSN65554:KSP65554 LCJ65554:LCL65554 LMF65554:LMH65554 LWB65554:LWD65554 MFX65554:MFZ65554 MPT65554:MPV65554 MZP65554:MZR65554 NJL65554:NJN65554 NTH65554:NTJ65554 ODD65554:ODF65554 OMZ65554:ONB65554 OWV65554:OWX65554 PGR65554:PGT65554 PQN65554:PQP65554 QAJ65554:QAL65554 QKF65554:QKH65554 QUB65554:QUD65554 RDX65554:RDZ65554 RNT65554:RNV65554 RXP65554:RXR65554 SHL65554:SHN65554 SRH65554:SRJ65554 TBD65554:TBF65554 TKZ65554:TLB65554 TUV65554:TUX65554 UER65554:UET65554 UON65554:UOP65554 UYJ65554:UYL65554 VIF65554:VIH65554 VSB65554:VSD65554 WBX65554:WBZ65554 WLT65554:WLV65554 WVP65554:WVR65554 DXJ852199:DXJ852203 JD131090:JF131090 SZ131090:TB131090 ACV131090:ACX131090 AMR131090:AMT131090 AWN131090:AWP131090 BGJ131090:BGL131090 BQF131090:BQH131090 CAB131090:CAD131090 CJX131090:CJZ131090 CTT131090:CTV131090 DDP131090:DDR131090 DNL131090:DNN131090 DXH131090:DXJ131090 EHD131090:EHF131090 EQZ131090:ERB131090 FAV131090:FAX131090 FKR131090:FKT131090 FUN131090:FUP131090 GEJ131090:GEL131090 GOF131090:GOH131090 GYB131090:GYD131090 HHX131090:HHZ131090 HRT131090:HRV131090 IBP131090:IBR131090 ILL131090:ILN131090 IVH131090:IVJ131090 JFD131090:JFF131090 JOZ131090:JPB131090 JYV131090:JYX131090 KIR131090:KIT131090 KSN131090:KSP131090 LCJ131090:LCL131090 LMF131090:LMH131090 LWB131090:LWD131090 MFX131090:MFZ131090 MPT131090:MPV131090 MZP131090:MZR131090 NJL131090:NJN131090 NTH131090:NTJ131090 ODD131090:ODF131090 OMZ131090:ONB131090 OWV131090:OWX131090 PGR131090:PGT131090 PQN131090:PQP131090 QAJ131090:QAL131090 QKF131090:QKH131090 QUB131090:QUD131090 RDX131090:RDZ131090 RNT131090:RNV131090 RXP131090:RXR131090 SHL131090:SHN131090 SRH131090:SRJ131090 TBD131090:TBF131090 TKZ131090:TLB131090 TUV131090:TUX131090 UER131090:UET131090 UON131090:UOP131090 UYJ131090:UYL131090 VIF131090:VIH131090 VSB131090:VSD131090 WBX131090:WBZ131090 WLT131090:WLV131090 WVP131090:WVR131090 EHF852199:EHF852203 JD196626:JF196626 SZ196626:TB196626 ACV196626:ACX196626 AMR196626:AMT196626 AWN196626:AWP196626 BGJ196626:BGL196626 BQF196626:BQH196626 CAB196626:CAD196626 CJX196626:CJZ196626 CTT196626:CTV196626 DDP196626:DDR196626 DNL196626:DNN196626 DXH196626:DXJ196626 EHD196626:EHF196626 EQZ196626:ERB196626 FAV196626:FAX196626 FKR196626:FKT196626 FUN196626:FUP196626 GEJ196626:GEL196626 GOF196626:GOH196626 GYB196626:GYD196626 HHX196626:HHZ196626 HRT196626:HRV196626 IBP196626:IBR196626 ILL196626:ILN196626 IVH196626:IVJ196626 JFD196626:JFF196626 JOZ196626:JPB196626 JYV196626:JYX196626 KIR196626:KIT196626 KSN196626:KSP196626 LCJ196626:LCL196626 LMF196626:LMH196626 LWB196626:LWD196626 MFX196626:MFZ196626 MPT196626:MPV196626 MZP196626:MZR196626 NJL196626:NJN196626 NTH196626:NTJ196626 ODD196626:ODF196626 OMZ196626:ONB196626 OWV196626:OWX196626 PGR196626:PGT196626 PQN196626:PQP196626 QAJ196626:QAL196626 QKF196626:QKH196626 QUB196626:QUD196626 RDX196626:RDZ196626 RNT196626:RNV196626 RXP196626:RXR196626 SHL196626:SHN196626 SRH196626:SRJ196626 TBD196626:TBF196626 TKZ196626:TLB196626 TUV196626:TUX196626 UER196626:UET196626 UON196626:UOP196626 UYJ196626:UYL196626 VIF196626:VIH196626 VSB196626:VSD196626 WBX196626:WBZ196626 WLT196626:WLV196626 WVP196626:WVR196626 ERB852199:ERB852203 JD262162:JF262162 SZ262162:TB262162 ACV262162:ACX262162 AMR262162:AMT262162 AWN262162:AWP262162 BGJ262162:BGL262162 BQF262162:BQH262162 CAB262162:CAD262162 CJX262162:CJZ262162 CTT262162:CTV262162 DDP262162:DDR262162 DNL262162:DNN262162 DXH262162:DXJ262162 EHD262162:EHF262162 EQZ262162:ERB262162 FAV262162:FAX262162 FKR262162:FKT262162 FUN262162:FUP262162 GEJ262162:GEL262162 GOF262162:GOH262162 GYB262162:GYD262162 HHX262162:HHZ262162 HRT262162:HRV262162 IBP262162:IBR262162 ILL262162:ILN262162 IVH262162:IVJ262162 JFD262162:JFF262162 JOZ262162:JPB262162 JYV262162:JYX262162 KIR262162:KIT262162 KSN262162:KSP262162 LCJ262162:LCL262162 LMF262162:LMH262162 LWB262162:LWD262162 MFX262162:MFZ262162 MPT262162:MPV262162 MZP262162:MZR262162 NJL262162:NJN262162 NTH262162:NTJ262162 ODD262162:ODF262162 OMZ262162:ONB262162 OWV262162:OWX262162 PGR262162:PGT262162 PQN262162:PQP262162 QAJ262162:QAL262162 QKF262162:QKH262162 QUB262162:QUD262162 RDX262162:RDZ262162 RNT262162:RNV262162 RXP262162:RXR262162 SHL262162:SHN262162 SRH262162:SRJ262162 TBD262162:TBF262162 TKZ262162:TLB262162 TUV262162:TUX262162 UER262162:UET262162 UON262162:UOP262162 UYJ262162:UYL262162 VIF262162:VIH262162 VSB262162:VSD262162 WBX262162:WBZ262162 WLT262162:WLV262162 WVP262162:WVR262162 FAX852199:FAX852203 JD327698:JF327698 SZ327698:TB327698 ACV327698:ACX327698 AMR327698:AMT327698 AWN327698:AWP327698 BGJ327698:BGL327698 BQF327698:BQH327698 CAB327698:CAD327698 CJX327698:CJZ327698 CTT327698:CTV327698 DDP327698:DDR327698 DNL327698:DNN327698 DXH327698:DXJ327698 EHD327698:EHF327698 EQZ327698:ERB327698 FAV327698:FAX327698 FKR327698:FKT327698 FUN327698:FUP327698 GEJ327698:GEL327698 GOF327698:GOH327698 GYB327698:GYD327698 HHX327698:HHZ327698 HRT327698:HRV327698 IBP327698:IBR327698 ILL327698:ILN327698 IVH327698:IVJ327698 JFD327698:JFF327698 JOZ327698:JPB327698 JYV327698:JYX327698 KIR327698:KIT327698 KSN327698:KSP327698 LCJ327698:LCL327698 LMF327698:LMH327698 LWB327698:LWD327698 MFX327698:MFZ327698 MPT327698:MPV327698 MZP327698:MZR327698 NJL327698:NJN327698 NTH327698:NTJ327698 ODD327698:ODF327698 OMZ327698:ONB327698 OWV327698:OWX327698 PGR327698:PGT327698 PQN327698:PQP327698 QAJ327698:QAL327698 QKF327698:QKH327698 QUB327698:QUD327698 RDX327698:RDZ327698 RNT327698:RNV327698 RXP327698:RXR327698 SHL327698:SHN327698 SRH327698:SRJ327698 TBD327698:TBF327698 TKZ327698:TLB327698 TUV327698:TUX327698 UER327698:UET327698 UON327698:UOP327698 UYJ327698:UYL327698 VIF327698:VIH327698 VSB327698:VSD327698 WBX327698:WBZ327698 WLT327698:WLV327698 WVP327698:WVR327698 FKT852199:FKT852203 JD393234:JF393234 SZ393234:TB393234 ACV393234:ACX393234 AMR393234:AMT393234 AWN393234:AWP393234 BGJ393234:BGL393234 BQF393234:BQH393234 CAB393234:CAD393234 CJX393234:CJZ393234 CTT393234:CTV393234 DDP393234:DDR393234 DNL393234:DNN393234 DXH393234:DXJ393234 EHD393234:EHF393234 EQZ393234:ERB393234 FAV393234:FAX393234 FKR393234:FKT393234 FUN393234:FUP393234 GEJ393234:GEL393234 GOF393234:GOH393234 GYB393234:GYD393234 HHX393234:HHZ393234 HRT393234:HRV393234 IBP393234:IBR393234 ILL393234:ILN393234 IVH393234:IVJ393234 JFD393234:JFF393234 JOZ393234:JPB393234 JYV393234:JYX393234 KIR393234:KIT393234 KSN393234:KSP393234 LCJ393234:LCL393234 LMF393234:LMH393234 LWB393234:LWD393234 MFX393234:MFZ393234 MPT393234:MPV393234 MZP393234:MZR393234 NJL393234:NJN393234 NTH393234:NTJ393234 ODD393234:ODF393234 OMZ393234:ONB393234 OWV393234:OWX393234 PGR393234:PGT393234 PQN393234:PQP393234 QAJ393234:QAL393234 QKF393234:QKH393234 QUB393234:QUD393234 RDX393234:RDZ393234 RNT393234:RNV393234 RXP393234:RXR393234 SHL393234:SHN393234 SRH393234:SRJ393234 TBD393234:TBF393234 TKZ393234:TLB393234 TUV393234:TUX393234 UER393234:UET393234 UON393234:UOP393234 UYJ393234:UYL393234 VIF393234:VIH393234 VSB393234:VSD393234 WBX393234:WBZ393234 WLT393234:WLV393234 WVP393234:WVR393234 FUP852199:FUP852203 JD458770:JF458770 SZ458770:TB458770 ACV458770:ACX458770 AMR458770:AMT458770 AWN458770:AWP458770 BGJ458770:BGL458770 BQF458770:BQH458770 CAB458770:CAD458770 CJX458770:CJZ458770 CTT458770:CTV458770 DDP458770:DDR458770 DNL458770:DNN458770 DXH458770:DXJ458770 EHD458770:EHF458770 EQZ458770:ERB458770 FAV458770:FAX458770 FKR458770:FKT458770 FUN458770:FUP458770 GEJ458770:GEL458770 GOF458770:GOH458770 GYB458770:GYD458770 HHX458770:HHZ458770 HRT458770:HRV458770 IBP458770:IBR458770 ILL458770:ILN458770 IVH458770:IVJ458770 JFD458770:JFF458770 JOZ458770:JPB458770 JYV458770:JYX458770 KIR458770:KIT458770 KSN458770:KSP458770 LCJ458770:LCL458770 LMF458770:LMH458770 LWB458770:LWD458770 MFX458770:MFZ458770 MPT458770:MPV458770 MZP458770:MZR458770 NJL458770:NJN458770 NTH458770:NTJ458770 ODD458770:ODF458770 OMZ458770:ONB458770 OWV458770:OWX458770 PGR458770:PGT458770 PQN458770:PQP458770 QAJ458770:QAL458770 QKF458770:QKH458770 QUB458770:QUD458770 RDX458770:RDZ458770 RNT458770:RNV458770 RXP458770:RXR458770 SHL458770:SHN458770 SRH458770:SRJ458770 TBD458770:TBF458770 TKZ458770:TLB458770 TUV458770:TUX458770 UER458770:UET458770 UON458770:UOP458770 UYJ458770:UYL458770 VIF458770:VIH458770 VSB458770:VSD458770 WBX458770:WBZ458770 WLT458770:WLV458770 WVP458770:WVR458770 GEL852199:GEL852203 JD524306:JF524306 SZ524306:TB524306 ACV524306:ACX524306 AMR524306:AMT524306 AWN524306:AWP524306 BGJ524306:BGL524306 BQF524306:BQH524306 CAB524306:CAD524306 CJX524306:CJZ524306 CTT524306:CTV524306 DDP524306:DDR524306 DNL524306:DNN524306 DXH524306:DXJ524306 EHD524306:EHF524306 EQZ524306:ERB524306 FAV524306:FAX524306 FKR524306:FKT524306 FUN524306:FUP524306 GEJ524306:GEL524306 GOF524306:GOH524306 GYB524306:GYD524306 HHX524306:HHZ524306 HRT524306:HRV524306 IBP524306:IBR524306 ILL524306:ILN524306 IVH524306:IVJ524306 JFD524306:JFF524306 JOZ524306:JPB524306 JYV524306:JYX524306 KIR524306:KIT524306 KSN524306:KSP524306 LCJ524306:LCL524306 LMF524306:LMH524306 LWB524306:LWD524306 MFX524306:MFZ524306 MPT524306:MPV524306 MZP524306:MZR524306 NJL524306:NJN524306 NTH524306:NTJ524306 ODD524306:ODF524306 OMZ524306:ONB524306 OWV524306:OWX524306 PGR524306:PGT524306 PQN524306:PQP524306 QAJ524306:QAL524306 QKF524306:QKH524306 QUB524306:QUD524306 RDX524306:RDZ524306 RNT524306:RNV524306 RXP524306:RXR524306 SHL524306:SHN524306 SRH524306:SRJ524306 TBD524306:TBF524306 TKZ524306:TLB524306 TUV524306:TUX524306 UER524306:UET524306 UON524306:UOP524306 UYJ524306:UYL524306 VIF524306:VIH524306 VSB524306:VSD524306 WBX524306:WBZ524306 WLT524306:WLV524306 WVP524306:WVR524306 GOH852199:GOH852203 JD589842:JF589842 SZ589842:TB589842 ACV589842:ACX589842 AMR589842:AMT589842 AWN589842:AWP589842 BGJ589842:BGL589842 BQF589842:BQH589842 CAB589842:CAD589842 CJX589842:CJZ589842 CTT589842:CTV589842 DDP589842:DDR589842 DNL589842:DNN589842 DXH589842:DXJ589842 EHD589842:EHF589842 EQZ589842:ERB589842 FAV589842:FAX589842 FKR589842:FKT589842 FUN589842:FUP589842 GEJ589842:GEL589842 GOF589842:GOH589842 GYB589842:GYD589842 HHX589842:HHZ589842 HRT589842:HRV589842 IBP589842:IBR589842 ILL589842:ILN589842 IVH589842:IVJ589842 JFD589842:JFF589842 JOZ589842:JPB589842 JYV589842:JYX589842 KIR589842:KIT589842 KSN589842:KSP589842 LCJ589842:LCL589842 LMF589842:LMH589842 LWB589842:LWD589842 MFX589842:MFZ589842 MPT589842:MPV589842 MZP589842:MZR589842 NJL589842:NJN589842 NTH589842:NTJ589842 ODD589842:ODF589842 OMZ589842:ONB589842 OWV589842:OWX589842 PGR589842:PGT589842 PQN589842:PQP589842 QAJ589842:QAL589842 QKF589842:QKH589842 QUB589842:QUD589842 RDX589842:RDZ589842 RNT589842:RNV589842 RXP589842:RXR589842 SHL589842:SHN589842 SRH589842:SRJ589842 TBD589842:TBF589842 TKZ589842:TLB589842 TUV589842:TUX589842 UER589842:UET589842 UON589842:UOP589842 UYJ589842:UYL589842 VIF589842:VIH589842 VSB589842:VSD589842 WBX589842:WBZ589842 WLT589842:WLV589842 WVP589842:WVR589842 GYD852199:GYD852203 JD655378:JF655378 SZ655378:TB655378 ACV655378:ACX655378 AMR655378:AMT655378 AWN655378:AWP655378 BGJ655378:BGL655378 BQF655378:BQH655378 CAB655378:CAD655378 CJX655378:CJZ655378 CTT655378:CTV655378 DDP655378:DDR655378 DNL655378:DNN655378 DXH655378:DXJ655378 EHD655378:EHF655378 EQZ655378:ERB655378 FAV655378:FAX655378 FKR655378:FKT655378 FUN655378:FUP655378 GEJ655378:GEL655378 GOF655378:GOH655378 GYB655378:GYD655378 HHX655378:HHZ655378 HRT655378:HRV655378 IBP655378:IBR655378 ILL655378:ILN655378 IVH655378:IVJ655378 JFD655378:JFF655378 JOZ655378:JPB655378 JYV655378:JYX655378 KIR655378:KIT655378 KSN655378:KSP655378 LCJ655378:LCL655378 LMF655378:LMH655378 LWB655378:LWD655378 MFX655378:MFZ655378 MPT655378:MPV655378 MZP655378:MZR655378 NJL655378:NJN655378 NTH655378:NTJ655378 ODD655378:ODF655378 OMZ655378:ONB655378 OWV655378:OWX655378 PGR655378:PGT655378 PQN655378:PQP655378 QAJ655378:QAL655378 QKF655378:QKH655378 QUB655378:QUD655378 RDX655378:RDZ655378 RNT655378:RNV655378 RXP655378:RXR655378 SHL655378:SHN655378 SRH655378:SRJ655378 TBD655378:TBF655378 TKZ655378:TLB655378 TUV655378:TUX655378 UER655378:UET655378 UON655378:UOP655378 UYJ655378:UYL655378 VIF655378:VIH655378 VSB655378:VSD655378 WBX655378:WBZ655378 WLT655378:WLV655378 WVP655378:WVR655378 HHZ852199:HHZ852203 JD720914:JF720914 SZ720914:TB720914 ACV720914:ACX720914 AMR720914:AMT720914 AWN720914:AWP720914 BGJ720914:BGL720914 BQF720914:BQH720914 CAB720914:CAD720914 CJX720914:CJZ720914 CTT720914:CTV720914 DDP720914:DDR720914 DNL720914:DNN720914 DXH720914:DXJ720914 EHD720914:EHF720914 EQZ720914:ERB720914 FAV720914:FAX720914 FKR720914:FKT720914 FUN720914:FUP720914 GEJ720914:GEL720914 GOF720914:GOH720914 GYB720914:GYD720914 HHX720914:HHZ720914 HRT720914:HRV720914 IBP720914:IBR720914 ILL720914:ILN720914 IVH720914:IVJ720914 JFD720914:JFF720914 JOZ720914:JPB720914 JYV720914:JYX720914 KIR720914:KIT720914 KSN720914:KSP720914 LCJ720914:LCL720914 LMF720914:LMH720914 LWB720914:LWD720914 MFX720914:MFZ720914 MPT720914:MPV720914 MZP720914:MZR720914 NJL720914:NJN720914 NTH720914:NTJ720914 ODD720914:ODF720914 OMZ720914:ONB720914 OWV720914:OWX720914 PGR720914:PGT720914 PQN720914:PQP720914 QAJ720914:QAL720914 QKF720914:QKH720914 QUB720914:QUD720914 RDX720914:RDZ720914 RNT720914:RNV720914 RXP720914:RXR720914 SHL720914:SHN720914 SRH720914:SRJ720914 TBD720914:TBF720914 TKZ720914:TLB720914 TUV720914:TUX720914 UER720914:UET720914 UON720914:UOP720914 UYJ720914:UYL720914 VIF720914:VIH720914 VSB720914:VSD720914 WBX720914:WBZ720914 WLT720914:WLV720914 WVP720914:WVR720914 HRV852199:HRV852203 JD786450:JF786450 SZ786450:TB786450 ACV786450:ACX786450 AMR786450:AMT786450 AWN786450:AWP786450 BGJ786450:BGL786450 BQF786450:BQH786450 CAB786450:CAD786450 CJX786450:CJZ786450 CTT786450:CTV786450 DDP786450:DDR786450 DNL786450:DNN786450 DXH786450:DXJ786450 EHD786450:EHF786450 EQZ786450:ERB786450 FAV786450:FAX786450 FKR786450:FKT786450 FUN786450:FUP786450 GEJ786450:GEL786450 GOF786450:GOH786450 GYB786450:GYD786450 HHX786450:HHZ786450 HRT786450:HRV786450 IBP786450:IBR786450 ILL786450:ILN786450 IVH786450:IVJ786450 JFD786450:JFF786450 JOZ786450:JPB786450 JYV786450:JYX786450 KIR786450:KIT786450 KSN786450:KSP786450 LCJ786450:LCL786450 LMF786450:LMH786450 LWB786450:LWD786450 MFX786450:MFZ786450 MPT786450:MPV786450 MZP786450:MZR786450 NJL786450:NJN786450 NTH786450:NTJ786450 ODD786450:ODF786450 OMZ786450:ONB786450 OWV786450:OWX786450 PGR786450:PGT786450 PQN786450:PQP786450 QAJ786450:QAL786450 QKF786450:QKH786450 QUB786450:QUD786450 RDX786450:RDZ786450 RNT786450:RNV786450 RXP786450:RXR786450 SHL786450:SHN786450 SRH786450:SRJ786450 TBD786450:TBF786450 TKZ786450:TLB786450 TUV786450:TUX786450 UER786450:UET786450 UON786450:UOP786450 UYJ786450:UYL786450 VIF786450:VIH786450 VSB786450:VSD786450 WBX786450:WBZ786450 WLT786450:WLV786450 WVP786450:WVR786450 IBR852199:IBR852203 JD851986:JF851986 SZ851986:TB851986 ACV851986:ACX851986 AMR851986:AMT851986 AWN851986:AWP851986 BGJ851986:BGL851986 BQF851986:BQH851986 CAB851986:CAD851986 CJX851986:CJZ851986 CTT851986:CTV851986 DDP851986:DDR851986 DNL851986:DNN851986 DXH851986:DXJ851986 EHD851986:EHF851986 EQZ851986:ERB851986 FAV851986:FAX851986 FKR851986:FKT851986 FUN851986:FUP851986 GEJ851986:GEL851986 GOF851986:GOH851986 GYB851986:GYD851986 HHX851986:HHZ851986 HRT851986:HRV851986 IBP851986:IBR851986 ILL851986:ILN851986 IVH851986:IVJ851986 JFD851986:JFF851986 JOZ851986:JPB851986 JYV851986:JYX851986 KIR851986:KIT851986 KSN851986:KSP851986 LCJ851986:LCL851986 LMF851986:LMH851986 LWB851986:LWD851986 MFX851986:MFZ851986 MPT851986:MPV851986 MZP851986:MZR851986 NJL851986:NJN851986 NTH851986:NTJ851986 ODD851986:ODF851986 OMZ851986:ONB851986 OWV851986:OWX851986 PGR851986:PGT851986 PQN851986:PQP851986 QAJ851986:QAL851986 QKF851986:QKH851986 QUB851986:QUD851986 RDX851986:RDZ851986 RNT851986:RNV851986 RXP851986:RXR851986 SHL851986:SHN851986 SRH851986:SRJ851986 TBD851986:TBF851986 TKZ851986:TLB851986 TUV851986:TUX851986 UER851986:UET851986 UON851986:UOP851986 UYJ851986:UYL851986 VIF851986:VIH851986 VSB851986:VSD851986 WBX851986:WBZ851986 WLT851986:WLV851986 WVP851986:WVR851986 ILN852199:ILN852203 JD917522:JF917522 SZ917522:TB917522 ACV917522:ACX917522 AMR917522:AMT917522 AWN917522:AWP917522 BGJ917522:BGL917522 BQF917522:BQH917522 CAB917522:CAD917522 CJX917522:CJZ917522 CTT917522:CTV917522 DDP917522:DDR917522 DNL917522:DNN917522 DXH917522:DXJ917522 EHD917522:EHF917522 EQZ917522:ERB917522 FAV917522:FAX917522 FKR917522:FKT917522 FUN917522:FUP917522 GEJ917522:GEL917522 GOF917522:GOH917522 GYB917522:GYD917522 HHX917522:HHZ917522 HRT917522:HRV917522 IBP917522:IBR917522 ILL917522:ILN917522 IVH917522:IVJ917522 JFD917522:JFF917522 JOZ917522:JPB917522 JYV917522:JYX917522 KIR917522:KIT917522 KSN917522:KSP917522 LCJ917522:LCL917522 LMF917522:LMH917522 LWB917522:LWD917522 MFX917522:MFZ917522 MPT917522:MPV917522 MZP917522:MZR917522 NJL917522:NJN917522 NTH917522:NTJ917522 ODD917522:ODF917522 OMZ917522:ONB917522 OWV917522:OWX917522 PGR917522:PGT917522 PQN917522:PQP917522 QAJ917522:QAL917522 QKF917522:QKH917522 QUB917522:QUD917522 RDX917522:RDZ917522 RNT917522:RNV917522 RXP917522:RXR917522 SHL917522:SHN917522 SRH917522:SRJ917522 TBD917522:TBF917522 TKZ917522:TLB917522 TUV917522:TUX917522 UER917522:UET917522 UON917522:UOP917522 UYJ917522:UYL917522 VIF917522:VIH917522 VSB917522:VSD917522 WBX917522:WBZ917522 WLT917522:WLV917522 WVP917522:WVR917522 IVJ852199:IVJ852203 JD983058:JF983058 SZ983058:TB983058 ACV983058:ACX983058 AMR983058:AMT983058 AWN983058:AWP983058 BGJ983058:BGL983058 BQF983058:BQH983058 CAB983058:CAD983058 CJX983058:CJZ983058 CTT983058:CTV983058 DDP983058:DDR983058 DNL983058:DNN983058 DXH983058:DXJ983058 EHD983058:EHF983058 EQZ983058:ERB983058 FAV983058:FAX983058 FKR983058:FKT983058 FUN983058:FUP983058 GEJ983058:GEL983058 GOF983058:GOH983058 GYB983058:GYD983058 HHX983058:HHZ983058 HRT983058:HRV983058 IBP983058:IBR983058 ILL983058:ILN983058 IVH983058:IVJ983058 JFD983058:JFF983058 JOZ983058:JPB983058 JYV983058:JYX983058 KIR983058:KIT983058 KSN983058:KSP983058 LCJ983058:LCL983058 LMF983058:LMH983058 LWB983058:LWD983058 MFX983058:MFZ983058 MPT983058:MPV983058 MZP983058:MZR983058 NJL983058:NJN983058 NTH983058:NTJ983058 ODD983058:ODF983058 OMZ983058:ONB983058 OWV983058:OWX983058 PGR983058:PGT983058 PQN983058:PQP983058 QAJ983058:QAL983058 QKF983058:QKH983058 QUB983058:QUD983058 RDX983058:RDZ983058 RNT983058:RNV983058 RXP983058:RXR983058 SHL983058:SHN983058 SRH983058:SRJ983058 TBD983058:TBF983058 TKZ983058:TLB983058 TUV983058:TUX983058 UER983058:UET983058 UON983058:UOP983058 UYJ983058:UYL983058 VIF983058:VIH983058 VSB983058:VSD983058 WBX983058:WBZ983058 WLT983058:WLV983058 WVP983058:WVR983058 JD34:JF34 SZ34:TB34 ACV34:ACX34 AMR34:AMT34 AWN34:AWP34 BGJ34:BGL34 BQF34:BQH34 CAB34:CAD34 CJX34:CJZ34 CTT34:CTV34 DDP34:DDR34 DNL34:DNN34 DXH34:DXJ34 EHD34:EHF34 EQZ34:ERB34 FAV34:FAX34 FKR34:FKT34 FUN34:FUP34 GEJ34:GEL34 GOF34:GOH34 GYB34:GYD34 HHX34:HHZ34 HRT34:HRV34 IBP34:IBR34 ILL34:ILN34 IVH34:IVJ34 JFD34:JFF34 JOZ34:JPB34 JYV34:JYX34 KIR34:KIT34 KSN34:KSP34 LCJ34:LCL34 LMF34:LMH34 LWB34:LWD34 MFX34:MFZ34 MPT34:MPV34 MZP34:MZR34 NJL34:NJN34 NTH34:NTJ34 ODD34:ODF34 OMZ34:ONB34 OWV34:OWX34 PGR34:PGT34 PQN34:PQP34 QAJ34:QAL34 QKF34:QKH34 QUB34:QUD34 RDX34:RDZ34 RNT34:RNV34 RXP34:RXR34 SHL34:SHN34 SRH34:SRJ34 TBD34:TBF34 TKZ34:TLB34 TUV34:TUX34 UER34:UET34 UON34:UOP34 UYJ34:UYL34 VIF34:VIH34 VSB34:VSD34 WBX34:WBZ34 WLT34:WLV34 WVP34:WVR34 JFF852199:JFF852203 JD65569:JF65569 SZ65569:TB65569 ACV65569:ACX65569 AMR65569:AMT65569 AWN65569:AWP65569 BGJ65569:BGL65569 BQF65569:BQH65569 CAB65569:CAD65569 CJX65569:CJZ65569 CTT65569:CTV65569 DDP65569:DDR65569 DNL65569:DNN65569 DXH65569:DXJ65569 EHD65569:EHF65569 EQZ65569:ERB65569 FAV65569:FAX65569 FKR65569:FKT65569 FUN65569:FUP65569 GEJ65569:GEL65569 GOF65569:GOH65569 GYB65569:GYD65569 HHX65569:HHZ65569 HRT65569:HRV65569 IBP65569:IBR65569 ILL65569:ILN65569 IVH65569:IVJ65569 JFD65569:JFF65569 JOZ65569:JPB65569 JYV65569:JYX65569 KIR65569:KIT65569 KSN65569:KSP65569 LCJ65569:LCL65569 LMF65569:LMH65569 LWB65569:LWD65569 MFX65569:MFZ65569 MPT65569:MPV65569 MZP65569:MZR65569 NJL65569:NJN65569 NTH65569:NTJ65569 ODD65569:ODF65569 OMZ65569:ONB65569 OWV65569:OWX65569 PGR65569:PGT65569 PQN65569:PQP65569 QAJ65569:QAL65569 QKF65569:QKH65569 QUB65569:QUD65569 RDX65569:RDZ65569 RNT65569:RNV65569 RXP65569:RXR65569 SHL65569:SHN65569 SRH65569:SRJ65569 TBD65569:TBF65569 TKZ65569:TLB65569 TUV65569:TUX65569 UER65569:UET65569 UON65569:UOP65569 UYJ65569:UYL65569 VIF65569:VIH65569 VSB65569:VSD65569 WBX65569:WBZ65569 WLT65569:WLV65569 WVP65569:WVR65569 JPB852199:JPB852203 JD131105:JF131105 SZ131105:TB131105 ACV131105:ACX131105 AMR131105:AMT131105 AWN131105:AWP131105 BGJ131105:BGL131105 BQF131105:BQH131105 CAB131105:CAD131105 CJX131105:CJZ131105 CTT131105:CTV131105 DDP131105:DDR131105 DNL131105:DNN131105 DXH131105:DXJ131105 EHD131105:EHF131105 EQZ131105:ERB131105 FAV131105:FAX131105 FKR131105:FKT131105 FUN131105:FUP131105 GEJ131105:GEL131105 GOF131105:GOH131105 GYB131105:GYD131105 HHX131105:HHZ131105 HRT131105:HRV131105 IBP131105:IBR131105 ILL131105:ILN131105 IVH131105:IVJ131105 JFD131105:JFF131105 JOZ131105:JPB131105 JYV131105:JYX131105 KIR131105:KIT131105 KSN131105:KSP131105 LCJ131105:LCL131105 LMF131105:LMH131105 LWB131105:LWD131105 MFX131105:MFZ131105 MPT131105:MPV131105 MZP131105:MZR131105 NJL131105:NJN131105 NTH131105:NTJ131105 ODD131105:ODF131105 OMZ131105:ONB131105 OWV131105:OWX131105 PGR131105:PGT131105 PQN131105:PQP131105 QAJ131105:QAL131105 QKF131105:QKH131105 QUB131105:QUD131105 RDX131105:RDZ131105 RNT131105:RNV131105 RXP131105:RXR131105 SHL131105:SHN131105 SRH131105:SRJ131105 TBD131105:TBF131105 TKZ131105:TLB131105 TUV131105:TUX131105 UER131105:UET131105 UON131105:UOP131105 UYJ131105:UYL131105 VIF131105:VIH131105 VSB131105:VSD131105 WBX131105:WBZ131105 WLT131105:WLV131105 WVP131105:WVR131105 JYX852199:JYX852203 JD196641:JF196641 SZ196641:TB196641 ACV196641:ACX196641 AMR196641:AMT196641 AWN196641:AWP196641 BGJ196641:BGL196641 BQF196641:BQH196641 CAB196641:CAD196641 CJX196641:CJZ196641 CTT196641:CTV196641 DDP196641:DDR196641 DNL196641:DNN196641 DXH196641:DXJ196641 EHD196641:EHF196641 EQZ196641:ERB196641 FAV196641:FAX196641 FKR196641:FKT196641 FUN196641:FUP196641 GEJ196641:GEL196641 GOF196641:GOH196641 GYB196641:GYD196641 HHX196641:HHZ196641 HRT196641:HRV196641 IBP196641:IBR196641 ILL196641:ILN196641 IVH196641:IVJ196641 JFD196641:JFF196641 JOZ196641:JPB196641 JYV196641:JYX196641 KIR196641:KIT196641 KSN196641:KSP196641 LCJ196641:LCL196641 LMF196641:LMH196641 LWB196641:LWD196641 MFX196641:MFZ196641 MPT196641:MPV196641 MZP196641:MZR196641 NJL196641:NJN196641 NTH196641:NTJ196641 ODD196641:ODF196641 OMZ196641:ONB196641 OWV196641:OWX196641 PGR196641:PGT196641 PQN196641:PQP196641 QAJ196641:QAL196641 QKF196641:QKH196641 QUB196641:QUD196641 RDX196641:RDZ196641 RNT196641:RNV196641 RXP196641:RXR196641 SHL196641:SHN196641 SRH196641:SRJ196641 TBD196641:TBF196641 TKZ196641:TLB196641 TUV196641:TUX196641 UER196641:UET196641 UON196641:UOP196641 UYJ196641:UYL196641 VIF196641:VIH196641 VSB196641:VSD196641 WBX196641:WBZ196641 WLT196641:WLV196641 WVP196641:WVR196641 KIT852199:KIT852203 JD262177:JF262177 SZ262177:TB262177 ACV262177:ACX262177 AMR262177:AMT262177 AWN262177:AWP262177 BGJ262177:BGL262177 BQF262177:BQH262177 CAB262177:CAD262177 CJX262177:CJZ262177 CTT262177:CTV262177 DDP262177:DDR262177 DNL262177:DNN262177 DXH262177:DXJ262177 EHD262177:EHF262177 EQZ262177:ERB262177 FAV262177:FAX262177 FKR262177:FKT262177 FUN262177:FUP262177 GEJ262177:GEL262177 GOF262177:GOH262177 GYB262177:GYD262177 HHX262177:HHZ262177 HRT262177:HRV262177 IBP262177:IBR262177 ILL262177:ILN262177 IVH262177:IVJ262177 JFD262177:JFF262177 JOZ262177:JPB262177 JYV262177:JYX262177 KIR262177:KIT262177 KSN262177:KSP262177 LCJ262177:LCL262177 LMF262177:LMH262177 LWB262177:LWD262177 MFX262177:MFZ262177 MPT262177:MPV262177 MZP262177:MZR262177 NJL262177:NJN262177 NTH262177:NTJ262177 ODD262177:ODF262177 OMZ262177:ONB262177 OWV262177:OWX262177 PGR262177:PGT262177 PQN262177:PQP262177 QAJ262177:QAL262177 QKF262177:QKH262177 QUB262177:QUD262177 RDX262177:RDZ262177 RNT262177:RNV262177 RXP262177:RXR262177 SHL262177:SHN262177 SRH262177:SRJ262177 TBD262177:TBF262177 TKZ262177:TLB262177 TUV262177:TUX262177 UER262177:UET262177 UON262177:UOP262177 UYJ262177:UYL262177 VIF262177:VIH262177 VSB262177:VSD262177 WBX262177:WBZ262177 WLT262177:WLV262177 WVP262177:WVR262177 KSP852199:KSP852203 JD327713:JF327713 SZ327713:TB327713 ACV327713:ACX327713 AMR327713:AMT327713 AWN327713:AWP327713 BGJ327713:BGL327713 BQF327713:BQH327713 CAB327713:CAD327713 CJX327713:CJZ327713 CTT327713:CTV327713 DDP327713:DDR327713 DNL327713:DNN327713 DXH327713:DXJ327713 EHD327713:EHF327713 EQZ327713:ERB327713 FAV327713:FAX327713 FKR327713:FKT327713 FUN327713:FUP327713 GEJ327713:GEL327713 GOF327713:GOH327713 GYB327713:GYD327713 HHX327713:HHZ327713 HRT327713:HRV327713 IBP327713:IBR327713 ILL327713:ILN327713 IVH327713:IVJ327713 JFD327713:JFF327713 JOZ327713:JPB327713 JYV327713:JYX327713 KIR327713:KIT327713 KSN327713:KSP327713 LCJ327713:LCL327713 LMF327713:LMH327713 LWB327713:LWD327713 MFX327713:MFZ327713 MPT327713:MPV327713 MZP327713:MZR327713 NJL327713:NJN327713 NTH327713:NTJ327713 ODD327713:ODF327713 OMZ327713:ONB327713 OWV327713:OWX327713 PGR327713:PGT327713 PQN327713:PQP327713 QAJ327713:QAL327713 QKF327713:QKH327713 QUB327713:QUD327713 RDX327713:RDZ327713 RNT327713:RNV327713 RXP327713:RXR327713 SHL327713:SHN327713 SRH327713:SRJ327713 TBD327713:TBF327713 TKZ327713:TLB327713 TUV327713:TUX327713 UER327713:UET327713 UON327713:UOP327713 UYJ327713:UYL327713 VIF327713:VIH327713 VSB327713:VSD327713 WBX327713:WBZ327713 WLT327713:WLV327713 WVP327713:WVR327713 LCL852199:LCL852203 JD393249:JF393249 SZ393249:TB393249 ACV393249:ACX393249 AMR393249:AMT393249 AWN393249:AWP393249 BGJ393249:BGL393249 BQF393249:BQH393249 CAB393249:CAD393249 CJX393249:CJZ393249 CTT393249:CTV393249 DDP393249:DDR393249 DNL393249:DNN393249 DXH393249:DXJ393249 EHD393249:EHF393249 EQZ393249:ERB393249 FAV393249:FAX393249 FKR393249:FKT393249 FUN393249:FUP393249 GEJ393249:GEL393249 GOF393249:GOH393249 GYB393249:GYD393249 HHX393249:HHZ393249 HRT393249:HRV393249 IBP393249:IBR393249 ILL393249:ILN393249 IVH393249:IVJ393249 JFD393249:JFF393249 JOZ393249:JPB393249 JYV393249:JYX393249 KIR393249:KIT393249 KSN393249:KSP393249 LCJ393249:LCL393249 LMF393249:LMH393249 LWB393249:LWD393249 MFX393249:MFZ393249 MPT393249:MPV393249 MZP393249:MZR393249 NJL393249:NJN393249 NTH393249:NTJ393249 ODD393249:ODF393249 OMZ393249:ONB393249 OWV393249:OWX393249 PGR393249:PGT393249 PQN393249:PQP393249 QAJ393249:QAL393249 QKF393249:QKH393249 QUB393249:QUD393249 RDX393249:RDZ393249 RNT393249:RNV393249 RXP393249:RXR393249 SHL393249:SHN393249 SRH393249:SRJ393249 TBD393249:TBF393249 TKZ393249:TLB393249 TUV393249:TUX393249 UER393249:UET393249 UON393249:UOP393249 UYJ393249:UYL393249 VIF393249:VIH393249 VSB393249:VSD393249 WBX393249:WBZ393249 WLT393249:WLV393249 WVP393249:WVR393249 LMH852199:LMH852203 JD458785:JF458785 SZ458785:TB458785 ACV458785:ACX458785 AMR458785:AMT458785 AWN458785:AWP458785 BGJ458785:BGL458785 BQF458785:BQH458785 CAB458785:CAD458785 CJX458785:CJZ458785 CTT458785:CTV458785 DDP458785:DDR458785 DNL458785:DNN458785 DXH458785:DXJ458785 EHD458785:EHF458785 EQZ458785:ERB458785 FAV458785:FAX458785 FKR458785:FKT458785 FUN458785:FUP458785 GEJ458785:GEL458785 GOF458785:GOH458785 GYB458785:GYD458785 HHX458785:HHZ458785 HRT458785:HRV458785 IBP458785:IBR458785 ILL458785:ILN458785 IVH458785:IVJ458785 JFD458785:JFF458785 JOZ458785:JPB458785 JYV458785:JYX458785 KIR458785:KIT458785 KSN458785:KSP458785 LCJ458785:LCL458785 LMF458785:LMH458785 LWB458785:LWD458785 MFX458785:MFZ458785 MPT458785:MPV458785 MZP458785:MZR458785 NJL458785:NJN458785 NTH458785:NTJ458785 ODD458785:ODF458785 OMZ458785:ONB458785 OWV458785:OWX458785 PGR458785:PGT458785 PQN458785:PQP458785 QAJ458785:QAL458785 QKF458785:QKH458785 QUB458785:QUD458785 RDX458785:RDZ458785 RNT458785:RNV458785 RXP458785:RXR458785 SHL458785:SHN458785 SRH458785:SRJ458785 TBD458785:TBF458785 TKZ458785:TLB458785 TUV458785:TUX458785 UER458785:UET458785 UON458785:UOP458785 UYJ458785:UYL458785 VIF458785:VIH458785 VSB458785:VSD458785 WBX458785:WBZ458785 WLT458785:WLV458785 WVP458785:WVR458785 LWD852199:LWD852203 JD524321:JF524321 SZ524321:TB524321 ACV524321:ACX524321 AMR524321:AMT524321 AWN524321:AWP524321 BGJ524321:BGL524321 BQF524321:BQH524321 CAB524321:CAD524321 CJX524321:CJZ524321 CTT524321:CTV524321 DDP524321:DDR524321 DNL524321:DNN524321 DXH524321:DXJ524321 EHD524321:EHF524321 EQZ524321:ERB524321 FAV524321:FAX524321 FKR524321:FKT524321 FUN524321:FUP524321 GEJ524321:GEL524321 GOF524321:GOH524321 GYB524321:GYD524321 HHX524321:HHZ524321 HRT524321:HRV524321 IBP524321:IBR524321 ILL524321:ILN524321 IVH524321:IVJ524321 JFD524321:JFF524321 JOZ524321:JPB524321 JYV524321:JYX524321 KIR524321:KIT524321 KSN524321:KSP524321 LCJ524321:LCL524321 LMF524321:LMH524321 LWB524321:LWD524321 MFX524321:MFZ524321 MPT524321:MPV524321 MZP524321:MZR524321 NJL524321:NJN524321 NTH524321:NTJ524321 ODD524321:ODF524321 OMZ524321:ONB524321 OWV524321:OWX524321 PGR524321:PGT524321 PQN524321:PQP524321 QAJ524321:QAL524321 QKF524321:QKH524321 QUB524321:QUD524321 RDX524321:RDZ524321 RNT524321:RNV524321 RXP524321:RXR524321 SHL524321:SHN524321 SRH524321:SRJ524321 TBD524321:TBF524321 TKZ524321:TLB524321 TUV524321:TUX524321 UER524321:UET524321 UON524321:UOP524321 UYJ524321:UYL524321 VIF524321:VIH524321 VSB524321:VSD524321 WBX524321:WBZ524321 WLT524321:WLV524321 WVP524321:WVR524321 MFZ852199:MFZ852203 JD589857:JF589857 SZ589857:TB589857 ACV589857:ACX589857 AMR589857:AMT589857 AWN589857:AWP589857 BGJ589857:BGL589857 BQF589857:BQH589857 CAB589857:CAD589857 CJX589857:CJZ589857 CTT589857:CTV589857 DDP589857:DDR589857 DNL589857:DNN589857 DXH589857:DXJ589857 EHD589857:EHF589857 EQZ589857:ERB589857 FAV589857:FAX589857 FKR589857:FKT589857 FUN589857:FUP589857 GEJ589857:GEL589857 GOF589857:GOH589857 GYB589857:GYD589857 HHX589857:HHZ589857 HRT589857:HRV589857 IBP589857:IBR589857 ILL589857:ILN589857 IVH589857:IVJ589857 JFD589857:JFF589857 JOZ589857:JPB589857 JYV589857:JYX589857 KIR589857:KIT589857 KSN589857:KSP589857 LCJ589857:LCL589857 LMF589857:LMH589857 LWB589857:LWD589857 MFX589857:MFZ589857 MPT589857:MPV589857 MZP589857:MZR589857 NJL589857:NJN589857 NTH589857:NTJ589857 ODD589857:ODF589857 OMZ589857:ONB589857 OWV589857:OWX589857 PGR589857:PGT589857 PQN589857:PQP589857 QAJ589857:QAL589857 QKF589857:QKH589857 QUB589857:QUD589857 RDX589857:RDZ589857 RNT589857:RNV589857 RXP589857:RXR589857 SHL589857:SHN589857 SRH589857:SRJ589857 TBD589857:TBF589857 TKZ589857:TLB589857 TUV589857:TUX589857 UER589857:UET589857 UON589857:UOP589857 UYJ589857:UYL589857 VIF589857:VIH589857 VSB589857:VSD589857 WBX589857:WBZ589857 WLT589857:WLV589857 WVP589857:WVR589857 MPV852199:MPV852203 JD655393:JF655393 SZ655393:TB655393 ACV655393:ACX655393 AMR655393:AMT655393 AWN655393:AWP655393 BGJ655393:BGL655393 BQF655393:BQH655393 CAB655393:CAD655393 CJX655393:CJZ655393 CTT655393:CTV655393 DDP655393:DDR655393 DNL655393:DNN655393 DXH655393:DXJ655393 EHD655393:EHF655393 EQZ655393:ERB655393 FAV655393:FAX655393 FKR655393:FKT655393 FUN655393:FUP655393 GEJ655393:GEL655393 GOF655393:GOH655393 GYB655393:GYD655393 HHX655393:HHZ655393 HRT655393:HRV655393 IBP655393:IBR655393 ILL655393:ILN655393 IVH655393:IVJ655393 JFD655393:JFF655393 JOZ655393:JPB655393 JYV655393:JYX655393 KIR655393:KIT655393 KSN655393:KSP655393 LCJ655393:LCL655393 LMF655393:LMH655393 LWB655393:LWD655393 MFX655393:MFZ655393 MPT655393:MPV655393 MZP655393:MZR655393 NJL655393:NJN655393 NTH655393:NTJ655393 ODD655393:ODF655393 OMZ655393:ONB655393 OWV655393:OWX655393 PGR655393:PGT655393 PQN655393:PQP655393 QAJ655393:QAL655393 QKF655393:QKH655393 QUB655393:QUD655393 RDX655393:RDZ655393 RNT655393:RNV655393 RXP655393:RXR655393 SHL655393:SHN655393 SRH655393:SRJ655393 TBD655393:TBF655393 TKZ655393:TLB655393 TUV655393:TUX655393 UER655393:UET655393 UON655393:UOP655393 UYJ655393:UYL655393 VIF655393:VIH655393 VSB655393:VSD655393 WBX655393:WBZ655393 WLT655393:WLV655393 WVP655393:WVR655393 MZR852199:MZR852203 JD720929:JF720929 SZ720929:TB720929 ACV720929:ACX720929 AMR720929:AMT720929 AWN720929:AWP720929 BGJ720929:BGL720929 BQF720929:BQH720929 CAB720929:CAD720929 CJX720929:CJZ720929 CTT720929:CTV720929 DDP720929:DDR720929 DNL720929:DNN720929 DXH720929:DXJ720929 EHD720929:EHF720929 EQZ720929:ERB720929 FAV720929:FAX720929 FKR720929:FKT720929 FUN720929:FUP720929 GEJ720929:GEL720929 GOF720929:GOH720929 GYB720929:GYD720929 HHX720929:HHZ720929 HRT720929:HRV720929 IBP720929:IBR720929 ILL720929:ILN720929 IVH720929:IVJ720929 JFD720929:JFF720929 JOZ720929:JPB720929 JYV720929:JYX720929 KIR720929:KIT720929 KSN720929:KSP720929 LCJ720929:LCL720929 LMF720929:LMH720929 LWB720929:LWD720929 MFX720929:MFZ720929 MPT720929:MPV720929 MZP720929:MZR720929 NJL720929:NJN720929 NTH720929:NTJ720929 ODD720929:ODF720929 OMZ720929:ONB720929 OWV720929:OWX720929 PGR720929:PGT720929 PQN720929:PQP720929 QAJ720929:QAL720929 QKF720929:QKH720929 QUB720929:QUD720929 RDX720929:RDZ720929 RNT720929:RNV720929 RXP720929:RXR720929 SHL720929:SHN720929 SRH720929:SRJ720929 TBD720929:TBF720929 TKZ720929:TLB720929 TUV720929:TUX720929 UER720929:UET720929 UON720929:UOP720929 UYJ720929:UYL720929 VIF720929:VIH720929 VSB720929:VSD720929 WBX720929:WBZ720929 WLT720929:WLV720929 WVP720929:WVR720929 NJN852199:NJN852203 JD786465:JF786465 SZ786465:TB786465 ACV786465:ACX786465 AMR786465:AMT786465 AWN786465:AWP786465 BGJ786465:BGL786465 BQF786465:BQH786465 CAB786465:CAD786465 CJX786465:CJZ786465 CTT786465:CTV786465 DDP786465:DDR786465 DNL786465:DNN786465 DXH786465:DXJ786465 EHD786465:EHF786465 EQZ786465:ERB786465 FAV786465:FAX786465 FKR786465:FKT786465 FUN786465:FUP786465 GEJ786465:GEL786465 GOF786465:GOH786465 GYB786465:GYD786465 HHX786465:HHZ786465 HRT786465:HRV786465 IBP786465:IBR786465 ILL786465:ILN786465 IVH786465:IVJ786465 JFD786465:JFF786465 JOZ786465:JPB786465 JYV786465:JYX786465 KIR786465:KIT786465 KSN786465:KSP786465 LCJ786465:LCL786465 LMF786465:LMH786465 LWB786465:LWD786465 MFX786465:MFZ786465 MPT786465:MPV786465 MZP786465:MZR786465 NJL786465:NJN786465 NTH786465:NTJ786465 ODD786465:ODF786465 OMZ786465:ONB786465 OWV786465:OWX786465 PGR786465:PGT786465 PQN786465:PQP786465 QAJ786465:QAL786465 QKF786465:QKH786465 QUB786465:QUD786465 RDX786465:RDZ786465 RNT786465:RNV786465 RXP786465:RXR786465 SHL786465:SHN786465 SRH786465:SRJ786465 TBD786465:TBF786465 TKZ786465:TLB786465 TUV786465:TUX786465 UER786465:UET786465 UON786465:UOP786465 UYJ786465:UYL786465 VIF786465:VIH786465 VSB786465:VSD786465 WBX786465:WBZ786465 WLT786465:WLV786465 WVP786465:WVR786465 NTJ852199:NTJ852203 JD852001:JF852001 SZ852001:TB852001 ACV852001:ACX852001 AMR852001:AMT852001 AWN852001:AWP852001 BGJ852001:BGL852001 BQF852001:BQH852001 CAB852001:CAD852001 CJX852001:CJZ852001 CTT852001:CTV852001 DDP852001:DDR852001 DNL852001:DNN852001 DXH852001:DXJ852001 EHD852001:EHF852001 EQZ852001:ERB852001 FAV852001:FAX852001 FKR852001:FKT852001 FUN852001:FUP852001 GEJ852001:GEL852001 GOF852001:GOH852001 GYB852001:GYD852001 HHX852001:HHZ852001 HRT852001:HRV852001 IBP852001:IBR852001 ILL852001:ILN852001 IVH852001:IVJ852001 JFD852001:JFF852001 JOZ852001:JPB852001 JYV852001:JYX852001 KIR852001:KIT852001 KSN852001:KSP852001 LCJ852001:LCL852001 LMF852001:LMH852001 LWB852001:LWD852001 MFX852001:MFZ852001 MPT852001:MPV852001 MZP852001:MZR852001 NJL852001:NJN852001 NTH852001:NTJ852001 ODD852001:ODF852001 OMZ852001:ONB852001 OWV852001:OWX852001 PGR852001:PGT852001 PQN852001:PQP852001 QAJ852001:QAL852001 QKF852001:QKH852001 QUB852001:QUD852001 RDX852001:RDZ852001 RNT852001:RNV852001 RXP852001:RXR852001 SHL852001:SHN852001 SRH852001:SRJ852001 TBD852001:TBF852001 TKZ852001:TLB852001 TUV852001:TUX852001 UER852001:UET852001 UON852001:UOP852001 UYJ852001:UYL852001 VIF852001:VIH852001 VSB852001:VSD852001 WBX852001:WBZ852001 WLT852001:WLV852001 WVP852001:WVR852001 ODF852199:ODF852203 JD917537:JF917537 SZ917537:TB917537 ACV917537:ACX917537 AMR917537:AMT917537 AWN917537:AWP917537 BGJ917537:BGL917537 BQF917537:BQH917537 CAB917537:CAD917537 CJX917537:CJZ917537 CTT917537:CTV917537 DDP917537:DDR917537 DNL917537:DNN917537 DXH917537:DXJ917537 EHD917537:EHF917537 EQZ917537:ERB917537 FAV917537:FAX917537 FKR917537:FKT917537 FUN917537:FUP917537 GEJ917537:GEL917537 GOF917537:GOH917537 GYB917537:GYD917537 HHX917537:HHZ917537 HRT917537:HRV917537 IBP917537:IBR917537 ILL917537:ILN917537 IVH917537:IVJ917537 JFD917537:JFF917537 JOZ917537:JPB917537 JYV917537:JYX917537 KIR917537:KIT917537 KSN917537:KSP917537 LCJ917537:LCL917537 LMF917537:LMH917537 LWB917537:LWD917537 MFX917537:MFZ917537 MPT917537:MPV917537 MZP917537:MZR917537 NJL917537:NJN917537 NTH917537:NTJ917537 ODD917537:ODF917537 OMZ917537:ONB917537 OWV917537:OWX917537 PGR917537:PGT917537 PQN917537:PQP917537 QAJ917537:QAL917537 QKF917537:QKH917537 QUB917537:QUD917537 RDX917537:RDZ917537 RNT917537:RNV917537 RXP917537:RXR917537 SHL917537:SHN917537 SRH917537:SRJ917537 TBD917537:TBF917537 TKZ917537:TLB917537 TUV917537:TUX917537 UER917537:UET917537 UON917537:UOP917537 UYJ917537:UYL917537 VIF917537:VIH917537 VSB917537:VSD917537 WBX917537:WBZ917537 WLT917537:WLV917537 WVP917537:WVR917537 ONB852199:ONB852203 JD983073:JF983073 SZ983073:TB983073 ACV983073:ACX983073 AMR983073:AMT983073 AWN983073:AWP983073 BGJ983073:BGL983073 BQF983073:BQH983073 CAB983073:CAD983073 CJX983073:CJZ983073 CTT983073:CTV983073 DDP983073:DDR983073 DNL983073:DNN983073 DXH983073:DXJ983073 EHD983073:EHF983073 EQZ983073:ERB983073 FAV983073:FAX983073 FKR983073:FKT983073 FUN983073:FUP983073 GEJ983073:GEL983073 GOF983073:GOH983073 GYB983073:GYD983073 HHX983073:HHZ983073 HRT983073:HRV983073 IBP983073:IBR983073 ILL983073:ILN983073 IVH983073:IVJ983073 JFD983073:JFF983073 JOZ983073:JPB983073 JYV983073:JYX983073 KIR983073:KIT983073 KSN983073:KSP983073 LCJ983073:LCL983073 LMF983073:LMH983073 LWB983073:LWD983073 MFX983073:MFZ983073 MPT983073:MPV983073 MZP983073:MZR983073 NJL983073:NJN983073 NTH983073:NTJ983073 ODD983073:ODF983073 OMZ983073:ONB983073 OWV983073:OWX983073 PGR983073:PGT983073 PQN983073:PQP983073 QAJ983073:QAL983073 QKF983073:QKH983073 QUB983073:QUD983073 RDX983073:RDZ983073 RNT983073:RNV983073 RXP983073:RXR983073 SHL983073:SHN983073 SRH983073:SRJ983073 TBD983073:TBF983073 TKZ983073:TLB983073 TUV983073:TUX983073 UER983073:UET983073 UON983073:UOP983073 UYJ983073:UYL983073 VIF983073:VIH983073 VSB983073:VSD983073 WBX983073:WBZ983073 WLT983073:WLV983073 WVP983073:WVR983073 JD28:JF28 SZ28:TB28 ACV28:ACX28 AMR28:AMT28 AWN28:AWP28 BGJ28:BGL28 BQF28:BQH28 CAB28:CAD28 CJX28:CJZ28 CTT28:CTV28 DDP28:DDR28 DNL28:DNN28 DXH28:DXJ28 EHD28:EHF28 EQZ28:ERB28 FAV28:FAX28 FKR28:FKT28 FUN28:FUP28 GEJ28:GEL28 GOF28:GOH28 GYB28:GYD28 HHX28:HHZ28 HRT28:HRV28 IBP28:IBR28 ILL28:ILN28 IVH28:IVJ28 JFD28:JFF28 JOZ28:JPB28 JYV28:JYX28 KIR28:KIT28 KSN28:KSP28 LCJ28:LCL28 LMF28:LMH28 LWB28:LWD28 MFX28:MFZ28 MPT28:MPV28 MZP28:MZR28 NJL28:NJN28 NTH28:NTJ28 ODD28:ODF28 OMZ28:ONB28 OWV28:OWX28 PGR28:PGT28 PQN28:PQP28 QAJ28:QAL28 QKF28:QKH28 QUB28:QUD28 RDX28:RDZ28 RNT28:RNV28 RXP28:RXR28 SHL28:SHN28 SRH28:SRJ28 TBD28:TBF28 TKZ28:TLB28 TUV28:TUX28 UER28:UET28 UON28:UOP28 UYJ28:UYL28 VIF28:VIH28 VSB28:VSD28 WBX28:WBZ28 WLT28:WLV28 WVP28:WVR28 OWX852199:OWX852203 JD65563:JF65563 SZ65563:TB65563 ACV65563:ACX65563 AMR65563:AMT65563 AWN65563:AWP65563 BGJ65563:BGL65563 BQF65563:BQH65563 CAB65563:CAD65563 CJX65563:CJZ65563 CTT65563:CTV65563 DDP65563:DDR65563 DNL65563:DNN65563 DXH65563:DXJ65563 EHD65563:EHF65563 EQZ65563:ERB65563 FAV65563:FAX65563 FKR65563:FKT65563 FUN65563:FUP65563 GEJ65563:GEL65563 GOF65563:GOH65563 GYB65563:GYD65563 HHX65563:HHZ65563 HRT65563:HRV65563 IBP65563:IBR65563 ILL65563:ILN65563 IVH65563:IVJ65563 JFD65563:JFF65563 JOZ65563:JPB65563 JYV65563:JYX65563 KIR65563:KIT65563 KSN65563:KSP65563 LCJ65563:LCL65563 LMF65563:LMH65563 LWB65563:LWD65563 MFX65563:MFZ65563 MPT65563:MPV65563 MZP65563:MZR65563 NJL65563:NJN65563 NTH65563:NTJ65563 ODD65563:ODF65563 OMZ65563:ONB65563 OWV65563:OWX65563 PGR65563:PGT65563 PQN65563:PQP65563 QAJ65563:QAL65563 QKF65563:QKH65563 QUB65563:QUD65563 RDX65563:RDZ65563 RNT65563:RNV65563 RXP65563:RXR65563 SHL65563:SHN65563 SRH65563:SRJ65563 TBD65563:TBF65563 TKZ65563:TLB65563 TUV65563:TUX65563 UER65563:UET65563 UON65563:UOP65563 UYJ65563:UYL65563 VIF65563:VIH65563 VSB65563:VSD65563 WBX65563:WBZ65563 WLT65563:WLV65563 WVP65563:WVR65563 PGT852199:PGT852203 JD131099:JF131099 SZ131099:TB131099 ACV131099:ACX131099 AMR131099:AMT131099 AWN131099:AWP131099 BGJ131099:BGL131099 BQF131099:BQH131099 CAB131099:CAD131099 CJX131099:CJZ131099 CTT131099:CTV131099 DDP131099:DDR131099 DNL131099:DNN131099 DXH131099:DXJ131099 EHD131099:EHF131099 EQZ131099:ERB131099 FAV131099:FAX131099 FKR131099:FKT131099 FUN131099:FUP131099 GEJ131099:GEL131099 GOF131099:GOH131099 GYB131099:GYD131099 HHX131099:HHZ131099 HRT131099:HRV131099 IBP131099:IBR131099 ILL131099:ILN131099 IVH131099:IVJ131099 JFD131099:JFF131099 JOZ131099:JPB131099 JYV131099:JYX131099 KIR131099:KIT131099 KSN131099:KSP131099 LCJ131099:LCL131099 LMF131099:LMH131099 LWB131099:LWD131099 MFX131099:MFZ131099 MPT131099:MPV131099 MZP131099:MZR131099 NJL131099:NJN131099 NTH131099:NTJ131099 ODD131099:ODF131099 OMZ131099:ONB131099 OWV131099:OWX131099 PGR131099:PGT131099 PQN131099:PQP131099 QAJ131099:QAL131099 QKF131099:QKH131099 QUB131099:QUD131099 RDX131099:RDZ131099 RNT131099:RNV131099 RXP131099:RXR131099 SHL131099:SHN131099 SRH131099:SRJ131099 TBD131099:TBF131099 TKZ131099:TLB131099 TUV131099:TUX131099 UER131099:UET131099 UON131099:UOP131099 UYJ131099:UYL131099 VIF131099:VIH131099 VSB131099:VSD131099 WBX131099:WBZ131099 WLT131099:WLV131099 WVP131099:WVR131099 PQP852199:PQP852203 JD196635:JF196635 SZ196635:TB196635 ACV196635:ACX196635 AMR196635:AMT196635 AWN196635:AWP196635 BGJ196635:BGL196635 BQF196635:BQH196635 CAB196635:CAD196635 CJX196635:CJZ196635 CTT196635:CTV196635 DDP196635:DDR196635 DNL196635:DNN196635 DXH196635:DXJ196635 EHD196635:EHF196635 EQZ196635:ERB196635 FAV196635:FAX196635 FKR196635:FKT196635 FUN196635:FUP196635 GEJ196635:GEL196635 GOF196635:GOH196635 GYB196635:GYD196635 HHX196635:HHZ196635 HRT196635:HRV196635 IBP196635:IBR196635 ILL196635:ILN196635 IVH196635:IVJ196635 JFD196635:JFF196635 JOZ196635:JPB196635 JYV196635:JYX196635 KIR196635:KIT196635 KSN196635:KSP196635 LCJ196635:LCL196635 LMF196635:LMH196635 LWB196635:LWD196635 MFX196635:MFZ196635 MPT196635:MPV196635 MZP196635:MZR196635 NJL196635:NJN196635 NTH196635:NTJ196635 ODD196635:ODF196635 OMZ196635:ONB196635 OWV196635:OWX196635 PGR196635:PGT196635 PQN196635:PQP196635 QAJ196635:QAL196635 QKF196635:QKH196635 QUB196635:QUD196635 RDX196635:RDZ196635 RNT196635:RNV196635 RXP196635:RXR196635 SHL196635:SHN196635 SRH196635:SRJ196635 TBD196635:TBF196635 TKZ196635:TLB196635 TUV196635:TUX196635 UER196635:UET196635 UON196635:UOP196635 UYJ196635:UYL196635 VIF196635:VIH196635 VSB196635:VSD196635 WBX196635:WBZ196635 WLT196635:WLV196635 WVP196635:WVR196635 QAL852199:QAL852203 JD262171:JF262171 SZ262171:TB262171 ACV262171:ACX262171 AMR262171:AMT262171 AWN262171:AWP262171 BGJ262171:BGL262171 BQF262171:BQH262171 CAB262171:CAD262171 CJX262171:CJZ262171 CTT262171:CTV262171 DDP262171:DDR262171 DNL262171:DNN262171 DXH262171:DXJ262171 EHD262171:EHF262171 EQZ262171:ERB262171 FAV262171:FAX262171 FKR262171:FKT262171 FUN262171:FUP262171 GEJ262171:GEL262171 GOF262171:GOH262171 GYB262171:GYD262171 HHX262171:HHZ262171 HRT262171:HRV262171 IBP262171:IBR262171 ILL262171:ILN262171 IVH262171:IVJ262171 JFD262171:JFF262171 JOZ262171:JPB262171 JYV262171:JYX262171 KIR262171:KIT262171 KSN262171:KSP262171 LCJ262171:LCL262171 LMF262171:LMH262171 LWB262171:LWD262171 MFX262171:MFZ262171 MPT262171:MPV262171 MZP262171:MZR262171 NJL262171:NJN262171 NTH262171:NTJ262171 ODD262171:ODF262171 OMZ262171:ONB262171 OWV262171:OWX262171 PGR262171:PGT262171 PQN262171:PQP262171 QAJ262171:QAL262171 QKF262171:QKH262171 QUB262171:QUD262171 RDX262171:RDZ262171 RNT262171:RNV262171 RXP262171:RXR262171 SHL262171:SHN262171 SRH262171:SRJ262171 TBD262171:TBF262171 TKZ262171:TLB262171 TUV262171:TUX262171 UER262171:UET262171 UON262171:UOP262171 UYJ262171:UYL262171 VIF262171:VIH262171 VSB262171:VSD262171 WBX262171:WBZ262171 WLT262171:WLV262171 WVP262171:WVR262171 QKH852199:QKH852203 JD327707:JF327707 SZ327707:TB327707 ACV327707:ACX327707 AMR327707:AMT327707 AWN327707:AWP327707 BGJ327707:BGL327707 BQF327707:BQH327707 CAB327707:CAD327707 CJX327707:CJZ327707 CTT327707:CTV327707 DDP327707:DDR327707 DNL327707:DNN327707 DXH327707:DXJ327707 EHD327707:EHF327707 EQZ327707:ERB327707 FAV327707:FAX327707 FKR327707:FKT327707 FUN327707:FUP327707 GEJ327707:GEL327707 GOF327707:GOH327707 GYB327707:GYD327707 HHX327707:HHZ327707 HRT327707:HRV327707 IBP327707:IBR327707 ILL327707:ILN327707 IVH327707:IVJ327707 JFD327707:JFF327707 JOZ327707:JPB327707 JYV327707:JYX327707 KIR327707:KIT327707 KSN327707:KSP327707 LCJ327707:LCL327707 LMF327707:LMH327707 LWB327707:LWD327707 MFX327707:MFZ327707 MPT327707:MPV327707 MZP327707:MZR327707 NJL327707:NJN327707 NTH327707:NTJ327707 ODD327707:ODF327707 OMZ327707:ONB327707 OWV327707:OWX327707 PGR327707:PGT327707 PQN327707:PQP327707 QAJ327707:QAL327707 QKF327707:QKH327707 QUB327707:QUD327707 RDX327707:RDZ327707 RNT327707:RNV327707 RXP327707:RXR327707 SHL327707:SHN327707 SRH327707:SRJ327707 TBD327707:TBF327707 TKZ327707:TLB327707 TUV327707:TUX327707 UER327707:UET327707 UON327707:UOP327707 UYJ327707:UYL327707 VIF327707:VIH327707 VSB327707:VSD327707 WBX327707:WBZ327707 WLT327707:WLV327707 WVP327707:WVR327707 QUD852199:QUD852203 JD393243:JF393243 SZ393243:TB393243 ACV393243:ACX393243 AMR393243:AMT393243 AWN393243:AWP393243 BGJ393243:BGL393243 BQF393243:BQH393243 CAB393243:CAD393243 CJX393243:CJZ393243 CTT393243:CTV393243 DDP393243:DDR393243 DNL393243:DNN393243 DXH393243:DXJ393243 EHD393243:EHF393243 EQZ393243:ERB393243 FAV393243:FAX393243 FKR393243:FKT393243 FUN393243:FUP393243 GEJ393243:GEL393243 GOF393243:GOH393243 GYB393243:GYD393243 HHX393243:HHZ393243 HRT393243:HRV393243 IBP393243:IBR393243 ILL393243:ILN393243 IVH393243:IVJ393243 JFD393243:JFF393243 JOZ393243:JPB393243 JYV393243:JYX393243 KIR393243:KIT393243 KSN393243:KSP393243 LCJ393243:LCL393243 LMF393243:LMH393243 LWB393243:LWD393243 MFX393243:MFZ393243 MPT393243:MPV393243 MZP393243:MZR393243 NJL393243:NJN393243 NTH393243:NTJ393243 ODD393243:ODF393243 OMZ393243:ONB393243 OWV393243:OWX393243 PGR393243:PGT393243 PQN393243:PQP393243 QAJ393243:QAL393243 QKF393243:QKH393243 QUB393243:QUD393243 RDX393243:RDZ393243 RNT393243:RNV393243 RXP393243:RXR393243 SHL393243:SHN393243 SRH393243:SRJ393243 TBD393243:TBF393243 TKZ393243:TLB393243 TUV393243:TUX393243 UER393243:UET393243 UON393243:UOP393243 UYJ393243:UYL393243 VIF393243:VIH393243 VSB393243:VSD393243 WBX393243:WBZ393243 WLT393243:WLV393243 WVP393243:WVR393243 RDZ852199:RDZ852203 JD458779:JF458779 SZ458779:TB458779 ACV458779:ACX458779 AMR458779:AMT458779 AWN458779:AWP458779 BGJ458779:BGL458779 BQF458779:BQH458779 CAB458779:CAD458779 CJX458779:CJZ458779 CTT458779:CTV458779 DDP458779:DDR458779 DNL458779:DNN458779 DXH458779:DXJ458779 EHD458779:EHF458779 EQZ458779:ERB458779 FAV458779:FAX458779 FKR458779:FKT458779 FUN458779:FUP458779 GEJ458779:GEL458779 GOF458779:GOH458779 GYB458779:GYD458779 HHX458779:HHZ458779 HRT458779:HRV458779 IBP458779:IBR458779 ILL458779:ILN458779 IVH458779:IVJ458779 JFD458779:JFF458779 JOZ458779:JPB458779 JYV458779:JYX458779 KIR458779:KIT458779 KSN458779:KSP458779 LCJ458779:LCL458779 LMF458779:LMH458779 LWB458779:LWD458779 MFX458779:MFZ458779 MPT458779:MPV458779 MZP458779:MZR458779 NJL458779:NJN458779 NTH458779:NTJ458779 ODD458779:ODF458779 OMZ458779:ONB458779 OWV458779:OWX458779 PGR458779:PGT458779 PQN458779:PQP458779 QAJ458779:QAL458779 QKF458779:QKH458779 QUB458779:QUD458779 RDX458779:RDZ458779 RNT458779:RNV458779 RXP458779:RXR458779 SHL458779:SHN458779 SRH458779:SRJ458779 TBD458779:TBF458779 TKZ458779:TLB458779 TUV458779:TUX458779 UER458779:UET458779 UON458779:UOP458779 UYJ458779:UYL458779 VIF458779:VIH458779 VSB458779:VSD458779 WBX458779:WBZ458779 WLT458779:WLV458779 WVP458779:WVR458779 RNV852199:RNV852203 JD524315:JF524315 SZ524315:TB524315 ACV524315:ACX524315 AMR524315:AMT524315 AWN524315:AWP524315 BGJ524315:BGL524315 BQF524315:BQH524315 CAB524315:CAD524315 CJX524315:CJZ524315 CTT524315:CTV524315 DDP524315:DDR524315 DNL524315:DNN524315 DXH524315:DXJ524315 EHD524315:EHF524315 EQZ524315:ERB524315 FAV524315:FAX524315 FKR524315:FKT524315 FUN524315:FUP524315 GEJ524315:GEL524315 GOF524315:GOH524315 GYB524315:GYD524315 HHX524315:HHZ524315 HRT524315:HRV524315 IBP524315:IBR524315 ILL524315:ILN524315 IVH524315:IVJ524315 JFD524315:JFF524315 JOZ524315:JPB524315 JYV524315:JYX524315 KIR524315:KIT524315 KSN524315:KSP524315 LCJ524315:LCL524315 LMF524315:LMH524315 LWB524315:LWD524315 MFX524315:MFZ524315 MPT524315:MPV524315 MZP524315:MZR524315 NJL524315:NJN524315 NTH524315:NTJ524315 ODD524315:ODF524315 OMZ524315:ONB524315 OWV524315:OWX524315 PGR524315:PGT524315 PQN524315:PQP524315 QAJ524315:QAL524315 QKF524315:QKH524315 QUB524315:QUD524315 RDX524315:RDZ524315 RNT524315:RNV524315 RXP524315:RXR524315 SHL524315:SHN524315 SRH524315:SRJ524315 TBD524315:TBF524315 TKZ524315:TLB524315 TUV524315:TUX524315 UER524315:UET524315 UON524315:UOP524315 UYJ524315:UYL524315 VIF524315:VIH524315 VSB524315:VSD524315 WBX524315:WBZ524315 WLT524315:WLV524315 WVP524315:WVR524315 RXR852199:RXR852203 JD589851:JF589851 SZ589851:TB589851 ACV589851:ACX589851 AMR589851:AMT589851 AWN589851:AWP589851 BGJ589851:BGL589851 BQF589851:BQH589851 CAB589851:CAD589851 CJX589851:CJZ589851 CTT589851:CTV589851 DDP589851:DDR589851 DNL589851:DNN589851 DXH589851:DXJ589851 EHD589851:EHF589851 EQZ589851:ERB589851 FAV589851:FAX589851 FKR589851:FKT589851 FUN589851:FUP589851 GEJ589851:GEL589851 GOF589851:GOH589851 GYB589851:GYD589851 HHX589851:HHZ589851 HRT589851:HRV589851 IBP589851:IBR589851 ILL589851:ILN589851 IVH589851:IVJ589851 JFD589851:JFF589851 JOZ589851:JPB589851 JYV589851:JYX589851 KIR589851:KIT589851 KSN589851:KSP589851 LCJ589851:LCL589851 LMF589851:LMH589851 LWB589851:LWD589851 MFX589851:MFZ589851 MPT589851:MPV589851 MZP589851:MZR589851 NJL589851:NJN589851 NTH589851:NTJ589851 ODD589851:ODF589851 OMZ589851:ONB589851 OWV589851:OWX589851 PGR589851:PGT589851 PQN589851:PQP589851 QAJ589851:QAL589851 QKF589851:QKH589851 QUB589851:QUD589851 RDX589851:RDZ589851 RNT589851:RNV589851 RXP589851:RXR589851 SHL589851:SHN589851 SRH589851:SRJ589851 TBD589851:TBF589851 TKZ589851:TLB589851 TUV589851:TUX589851 UER589851:UET589851 UON589851:UOP589851 UYJ589851:UYL589851 VIF589851:VIH589851 VSB589851:VSD589851 WBX589851:WBZ589851 WLT589851:WLV589851 WVP589851:WVR589851 SHN852199:SHN852203 JD655387:JF655387 SZ655387:TB655387 ACV655387:ACX655387 AMR655387:AMT655387 AWN655387:AWP655387 BGJ655387:BGL655387 BQF655387:BQH655387 CAB655387:CAD655387 CJX655387:CJZ655387 CTT655387:CTV655387 DDP655387:DDR655387 DNL655387:DNN655387 DXH655387:DXJ655387 EHD655387:EHF655387 EQZ655387:ERB655387 FAV655387:FAX655387 FKR655387:FKT655387 FUN655387:FUP655387 GEJ655387:GEL655387 GOF655387:GOH655387 GYB655387:GYD655387 HHX655387:HHZ655387 HRT655387:HRV655387 IBP655387:IBR655387 ILL655387:ILN655387 IVH655387:IVJ655387 JFD655387:JFF655387 JOZ655387:JPB655387 JYV655387:JYX655387 KIR655387:KIT655387 KSN655387:KSP655387 LCJ655387:LCL655387 LMF655387:LMH655387 LWB655387:LWD655387 MFX655387:MFZ655387 MPT655387:MPV655387 MZP655387:MZR655387 NJL655387:NJN655387 NTH655387:NTJ655387 ODD655387:ODF655387 OMZ655387:ONB655387 OWV655387:OWX655387 PGR655387:PGT655387 PQN655387:PQP655387 QAJ655387:QAL655387 QKF655387:QKH655387 QUB655387:QUD655387 RDX655387:RDZ655387 RNT655387:RNV655387 RXP655387:RXR655387 SHL655387:SHN655387 SRH655387:SRJ655387 TBD655387:TBF655387 TKZ655387:TLB655387 TUV655387:TUX655387 UER655387:UET655387 UON655387:UOP655387 UYJ655387:UYL655387 VIF655387:VIH655387 VSB655387:VSD655387 WBX655387:WBZ655387 WLT655387:WLV655387 WVP655387:WVR655387 SRJ852199:SRJ852203 JD720923:JF720923 SZ720923:TB720923 ACV720923:ACX720923 AMR720923:AMT720923 AWN720923:AWP720923 BGJ720923:BGL720923 BQF720923:BQH720923 CAB720923:CAD720923 CJX720923:CJZ720923 CTT720923:CTV720923 DDP720923:DDR720923 DNL720923:DNN720923 DXH720923:DXJ720923 EHD720923:EHF720923 EQZ720923:ERB720923 FAV720923:FAX720923 FKR720923:FKT720923 FUN720923:FUP720923 GEJ720923:GEL720923 GOF720923:GOH720923 GYB720923:GYD720923 HHX720923:HHZ720923 HRT720923:HRV720923 IBP720923:IBR720923 ILL720923:ILN720923 IVH720923:IVJ720923 JFD720923:JFF720923 JOZ720923:JPB720923 JYV720923:JYX720923 KIR720923:KIT720923 KSN720923:KSP720923 LCJ720923:LCL720923 LMF720923:LMH720923 LWB720923:LWD720923 MFX720923:MFZ720923 MPT720923:MPV720923 MZP720923:MZR720923 NJL720923:NJN720923 NTH720923:NTJ720923 ODD720923:ODF720923 OMZ720923:ONB720923 OWV720923:OWX720923 PGR720923:PGT720923 PQN720923:PQP720923 QAJ720923:QAL720923 QKF720923:QKH720923 QUB720923:QUD720923 RDX720923:RDZ720923 RNT720923:RNV720923 RXP720923:RXR720923 SHL720923:SHN720923 SRH720923:SRJ720923 TBD720923:TBF720923 TKZ720923:TLB720923 TUV720923:TUX720923 UER720923:UET720923 UON720923:UOP720923 UYJ720923:UYL720923 VIF720923:VIH720923 VSB720923:VSD720923 WBX720923:WBZ720923 WLT720923:WLV720923 WVP720923:WVR720923 TBF852199:TBF852203 JD786459:JF786459 SZ786459:TB786459 ACV786459:ACX786459 AMR786459:AMT786459 AWN786459:AWP786459 BGJ786459:BGL786459 BQF786459:BQH786459 CAB786459:CAD786459 CJX786459:CJZ786459 CTT786459:CTV786459 DDP786459:DDR786459 DNL786459:DNN786459 DXH786459:DXJ786459 EHD786459:EHF786459 EQZ786459:ERB786459 FAV786459:FAX786459 FKR786459:FKT786459 FUN786459:FUP786459 GEJ786459:GEL786459 GOF786459:GOH786459 GYB786459:GYD786459 HHX786459:HHZ786459 HRT786459:HRV786459 IBP786459:IBR786459 ILL786459:ILN786459 IVH786459:IVJ786459 JFD786459:JFF786459 JOZ786459:JPB786459 JYV786459:JYX786459 KIR786459:KIT786459 KSN786459:KSP786459 LCJ786459:LCL786459 LMF786459:LMH786459 LWB786459:LWD786459 MFX786459:MFZ786459 MPT786459:MPV786459 MZP786459:MZR786459 NJL786459:NJN786459 NTH786459:NTJ786459 ODD786459:ODF786459 OMZ786459:ONB786459 OWV786459:OWX786459 PGR786459:PGT786459 PQN786459:PQP786459 QAJ786459:QAL786459 QKF786459:QKH786459 QUB786459:QUD786459 RDX786459:RDZ786459 RNT786459:RNV786459 RXP786459:RXR786459 SHL786459:SHN786459 SRH786459:SRJ786459 TBD786459:TBF786459 TKZ786459:TLB786459 TUV786459:TUX786459 UER786459:UET786459 UON786459:UOP786459 UYJ786459:UYL786459 VIF786459:VIH786459 VSB786459:VSD786459 WBX786459:WBZ786459 WLT786459:WLV786459 WVP786459:WVR786459 TLB852199:TLB852203 JD851995:JF851995 SZ851995:TB851995 ACV851995:ACX851995 AMR851995:AMT851995 AWN851995:AWP851995 BGJ851995:BGL851995 BQF851995:BQH851995 CAB851995:CAD851995 CJX851995:CJZ851995 CTT851995:CTV851995 DDP851995:DDR851995 DNL851995:DNN851995 DXH851995:DXJ851995 EHD851995:EHF851995 EQZ851995:ERB851995 FAV851995:FAX851995 FKR851995:FKT851995 FUN851995:FUP851995 GEJ851995:GEL851995 GOF851995:GOH851995 GYB851995:GYD851995 HHX851995:HHZ851995 HRT851995:HRV851995 IBP851995:IBR851995 ILL851995:ILN851995 IVH851995:IVJ851995 JFD851995:JFF851995 JOZ851995:JPB851995 JYV851995:JYX851995 KIR851995:KIT851995 KSN851995:KSP851995 LCJ851995:LCL851995 LMF851995:LMH851995 LWB851995:LWD851995 MFX851995:MFZ851995 MPT851995:MPV851995 MZP851995:MZR851995 NJL851995:NJN851995 NTH851995:NTJ851995 ODD851995:ODF851995 OMZ851995:ONB851995 OWV851995:OWX851995 PGR851995:PGT851995 PQN851995:PQP851995 QAJ851995:QAL851995 QKF851995:QKH851995 QUB851995:QUD851995 RDX851995:RDZ851995 RNT851995:RNV851995 RXP851995:RXR851995 SHL851995:SHN851995 SRH851995:SRJ851995 TBD851995:TBF851995 TKZ851995:TLB851995 TUV851995:TUX851995 UER851995:UET851995 UON851995:UOP851995 UYJ851995:UYL851995 VIF851995:VIH851995 VSB851995:VSD851995 WBX851995:WBZ851995 WLT851995:WLV851995 WVP851995:WVR851995 TUX852199:TUX852203 JD917531:JF917531 SZ917531:TB917531 ACV917531:ACX917531 AMR917531:AMT917531 AWN917531:AWP917531 BGJ917531:BGL917531 BQF917531:BQH917531 CAB917531:CAD917531 CJX917531:CJZ917531 CTT917531:CTV917531 DDP917531:DDR917531 DNL917531:DNN917531 DXH917531:DXJ917531 EHD917531:EHF917531 EQZ917531:ERB917531 FAV917531:FAX917531 FKR917531:FKT917531 FUN917531:FUP917531 GEJ917531:GEL917531 GOF917531:GOH917531 GYB917531:GYD917531 HHX917531:HHZ917531 HRT917531:HRV917531 IBP917531:IBR917531 ILL917531:ILN917531 IVH917531:IVJ917531 JFD917531:JFF917531 JOZ917531:JPB917531 JYV917531:JYX917531 KIR917531:KIT917531 KSN917531:KSP917531 LCJ917531:LCL917531 LMF917531:LMH917531 LWB917531:LWD917531 MFX917531:MFZ917531 MPT917531:MPV917531 MZP917531:MZR917531 NJL917531:NJN917531 NTH917531:NTJ917531 ODD917531:ODF917531 OMZ917531:ONB917531 OWV917531:OWX917531 PGR917531:PGT917531 PQN917531:PQP917531 QAJ917531:QAL917531 QKF917531:QKH917531 QUB917531:QUD917531 RDX917531:RDZ917531 RNT917531:RNV917531 RXP917531:RXR917531 SHL917531:SHN917531 SRH917531:SRJ917531 TBD917531:TBF917531 TKZ917531:TLB917531 TUV917531:TUX917531 UER917531:UET917531 UON917531:UOP917531 UYJ917531:UYL917531 VIF917531:VIH917531 VSB917531:VSD917531 WBX917531:WBZ917531 WLT917531:WLV917531 WVP917531:WVR917531 UET852199:UET852203 JD983067:JF983067 SZ983067:TB983067 ACV983067:ACX983067 AMR983067:AMT983067 AWN983067:AWP983067 BGJ983067:BGL983067 BQF983067:BQH983067 CAB983067:CAD983067 CJX983067:CJZ983067 CTT983067:CTV983067 DDP983067:DDR983067 DNL983067:DNN983067 DXH983067:DXJ983067 EHD983067:EHF983067 EQZ983067:ERB983067 FAV983067:FAX983067 FKR983067:FKT983067 FUN983067:FUP983067 GEJ983067:GEL983067 GOF983067:GOH983067 GYB983067:GYD983067 HHX983067:HHZ983067 HRT983067:HRV983067 IBP983067:IBR983067 ILL983067:ILN983067 IVH983067:IVJ983067 JFD983067:JFF983067 JOZ983067:JPB983067 JYV983067:JYX983067 KIR983067:KIT983067 KSN983067:KSP983067 LCJ983067:LCL983067 LMF983067:LMH983067 LWB983067:LWD983067 MFX983067:MFZ983067 MPT983067:MPV983067 MZP983067:MZR983067 NJL983067:NJN983067 NTH983067:NTJ983067 ODD983067:ODF983067 OMZ983067:ONB983067 OWV983067:OWX983067 PGR983067:PGT983067 PQN983067:PQP983067 QAJ983067:QAL983067 QKF983067:QKH983067 QUB983067:QUD983067 RDX983067:RDZ983067 RNT983067:RNV983067 RXP983067:RXR983067 SHL983067:SHN983067 SRH983067:SRJ983067 TBD983067:TBF983067 TKZ983067:TLB983067 TUV983067:TUX983067 UER983067:UET983067 UON983067:UOP983067 UYJ983067:UYL983067 VIF983067:VIH983067 VSB983067:VSD983067 WBX983067:WBZ983067 WLT983067:WLV983067 WVP983067:WVR983067 JD42:JF42 SZ42:TB42 ACV42:ACX42 AMR42:AMT42 AWN42:AWP42 BGJ42:BGL42 BQF42:BQH42 CAB42:CAD42 CJX42:CJZ42 CTT42:CTV42 DDP42:DDR42 DNL42:DNN42 DXH42:DXJ42 EHD42:EHF42 EQZ42:ERB42 FAV42:FAX42 FKR42:FKT42 FUN42:FUP42 GEJ42:GEL42 GOF42:GOH42 GYB42:GYD42 HHX42:HHZ42 HRT42:HRV42 IBP42:IBR42 ILL42:ILN42 IVH42:IVJ42 JFD42:JFF42 JOZ42:JPB42 JYV42:JYX42 KIR42:KIT42 KSN42:KSP42 LCJ42:LCL42 LMF42:LMH42 LWB42:LWD42 MFX42:MFZ42 MPT42:MPV42 MZP42:MZR42 NJL42:NJN42 NTH42:NTJ42 ODD42:ODF42 OMZ42:ONB42 OWV42:OWX42 PGR42:PGT42 PQN42:PQP42 QAJ42:QAL42 QKF42:QKH42 QUB42:QUD42 RDX42:RDZ42 RNT42:RNV42 RXP42:RXR42 SHL42:SHN42 SRH42:SRJ42 TBD42:TBF42 TKZ42:TLB42 TUV42:TUX42 UER42:UET42 UON42:UOP42 UYJ42:UYL42 VIF42:VIH42 VSB42:VSD42 WBX42:WBZ42 WLT42:WLV42 WVP42:WVR42 UOP852199:UOP852203 JD65577:JF65577 SZ65577:TB65577 ACV65577:ACX65577 AMR65577:AMT65577 AWN65577:AWP65577 BGJ65577:BGL65577 BQF65577:BQH65577 CAB65577:CAD65577 CJX65577:CJZ65577 CTT65577:CTV65577 DDP65577:DDR65577 DNL65577:DNN65577 DXH65577:DXJ65577 EHD65577:EHF65577 EQZ65577:ERB65577 FAV65577:FAX65577 FKR65577:FKT65577 FUN65577:FUP65577 GEJ65577:GEL65577 GOF65577:GOH65577 GYB65577:GYD65577 HHX65577:HHZ65577 HRT65577:HRV65577 IBP65577:IBR65577 ILL65577:ILN65577 IVH65577:IVJ65577 JFD65577:JFF65577 JOZ65577:JPB65577 JYV65577:JYX65577 KIR65577:KIT65577 KSN65577:KSP65577 LCJ65577:LCL65577 LMF65577:LMH65577 LWB65577:LWD65577 MFX65577:MFZ65577 MPT65577:MPV65577 MZP65577:MZR65577 NJL65577:NJN65577 NTH65577:NTJ65577 ODD65577:ODF65577 OMZ65577:ONB65577 OWV65577:OWX65577 PGR65577:PGT65577 PQN65577:PQP65577 QAJ65577:QAL65577 QKF65577:QKH65577 QUB65577:QUD65577 RDX65577:RDZ65577 RNT65577:RNV65577 RXP65577:RXR65577 SHL65577:SHN65577 SRH65577:SRJ65577 TBD65577:TBF65577 TKZ65577:TLB65577 TUV65577:TUX65577 UER65577:UET65577 UON65577:UOP65577 UYJ65577:UYL65577 VIF65577:VIH65577 VSB65577:VSD65577 WBX65577:WBZ65577 WLT65577:WLV65577 WVP65577:WVR65577 UYL852199:UYL852203 JD131113:JF131113 SZ131113:TB131113 ACV131113:ACX131113 AMR131113:AMT131113 AWN131113:AWP131113 BGJ131113:BGL131113 BQF131113:BQH131113 CAB131113:CAD131113 CJX131113:CJZ131113 CTT131113:CTV131113 DDP131113:DDR131113 DNL131113:DNN131113 DXH131113:DXJ131113 EHD131113:EHF131113 EQZ131113:ERB131113 FAV131113:FAX131113 FKR131113:FKT131113 FUN131113:FUP131113 GEJ131113:GEL131113 GOF131113:GOH131113 GYB131113:GYD131113 HHX131113:HHZ131113 HRT131113:HRV131113 IBP131113:IBR131113 ILL131113:ILN131113 IVH131113:IVJ131113 JFD131113:JFF131113 JOZ131113:JPB131113 JYV131113:JYX131113 KIR131113:KIT131113 KSN131113:KSP131113 LCJ131113:LCL131113 LMF131113:LMH131113 LWB131113:LWD131113 MFX131113:MFZ131113 MPT131113:MPV131113 MZP131113:MZR131113 NJL131113:NJN131113 NTH131113:NTJ131113 ODD131113:ODF131113 OMZ131113:ONB131113 OWV131113:OWX131113 PGR131113:PGT131113 PQN131113:PQP131113 QAJ131113:QAL131113 QKF131113:QKH131113 QUB131113:QUD131113 RDX131113:RDZ131113 RNT131113:RNV131113 RXP131113:RXR131113 SHL131113:SHN131113 SRH131113:SRJ131113 TBD131113:TBF131113 TKZ131113:TLB131113 TUV131113:TUX131113 UER131113:UET131113 UON131113:UOP131113 UYJ131113:UYL131113 VIF131113:VIH131113 VSB131113:VSD131113 WBX131113:WBZ131113 WLT131113:WLV131113 WVP131113:WVR131113 VIH852199:VIH852203 JD196649:JF196649 SZ196649:TB196649 ACV196649:ACX196649 AMR196649:AMT196649 AWN196649:AWP196649 BGJ196649:BGL196649 BQF196649:BQH196649 CAB196649:CAD196649 CJX196649:CJZ196649 CTT196649:CTV196649 DDP196649:DDR196649 DNL196649:DNN196649 DXH196649:DXJ196649 EHD196649:EHF196649 EQZ196649:ERB196649 FAV196649:FAX196649 FKR196649:FKT196649 FUN196649:FUP196649 GEJ196649:GEL196649 GOF196649:GOH196649 GYB196649:GYD196649 HHX196649:HHZ196649 HRT196649:HRV196649 IBP196649:IBR196649 ILL196649:ILN196649 IVH196649:IVJ196649 JFD196649:JFF196649 JOZ196649:JPB196649 JYV196649:JYX196649 KIR196649:KIT196649 KSN196649:KSP196649 LCJ196649:LCL196649 LMF196649:LMH196649 LWB196649:LWD196649 MFX196649:MFZ196649 MPT196649:MPV196649 MZP196649:MZR196649 NJL196649:NJN196649 NTH196649:NTJ196649 ODD196649:ODF196649 OMZ196649:ONB196649 OWV196649:OWX196649 PGR196649:PGT196649 PQN196649:PQP196649 QAJ196649:QAL196649 QKF196649:QKH196649 QUB196649:QUD196649 RDX196649:RDZ196649 RNT196649:RNV196649 RXP196649:RXR196649 SHL196649:SHN196649 SRH196649:SRJ196649 TBD196649:TBF196649 TKZ196649:TLB196649 TUV196649:TUX196649 UER196649:UET196649 UON196649:UOP196649 UYJ196649:UYL196649 VIF196649:VIH196649 VSB196649:VSD196649 WBX196649:WBZ196649 WLT196649:WLV196649 WVP196649:WVR196649 VSD852199:VSD852203 JD262185:JF262185 SZ262185:TB262185 ACV262185:ACX262185 AMR262185:AMT262185 AWN262185:AWP262185 BGJ262185:BGL262185 BQF262185:BQH262185 CAB262185:CAD262185 CJX262185:CJZ262185 CTT262185:CTV262185 DDP262185:DDR262185 DNL262185:DNN262185 DXH262185:DXJ262185 EHD262185:EHF262185 EQZ262185:ERB262185 FAV262185:FAX262185 FKR262185:FKT262185 FUN262185:FUP262185 GEJ262185:GEL262185 GOF262185:GOH262185 GYB262185:GYD262185 HHX262185:HHZ262185 HRT262185:HRV262185 IBP262185:IBR262185 ILL262185:ILN262185 IVH262185:IVJ262185 JFD262185:JFF262185 JOZ262185:JPB262185 JYV262185:JYX262185 KIR262185:KIT262185 KSN262185:KSP262185 LCJ262185:LCL262185 LMF262185:LMH262185 LWB262185:LWD262185 MFX262185:MFZ262185 MPT262185:MPV262185 MZP262185:MZR262185 NJL262185:NJN262185 NTH262185:NTJ262185 ODD262185:ODF262185 OMZ262185:ONB262185 OWV262185:OWX262185 PGR262185:PGT262185 PQN262185:PQP262185 QAJ262185:QAL262185 QKF262185:QKH262185 QUB262185:QUD262185 RDX262185:RDZ262185 RNT262185:RNV262185 RXP262185:RXR262185 SHL262185:SHN262185 SRH262185:SRJ262185 TBD262185:TBF262185 TKZ262185:TLB262185 TUV262185:TUX262185 UER262185:UET262185 UON262185:UOP262185 UYJ262185:UYL262185 VIF262185:VIH262185 VSB262185:VSD262185 WBX262185:WBZ262185 WLT262185:WLV262185 WVP262185:WVR262185 WBZ852199:WBZ852203 JD327721:JF327721 SZ327721:TB327721 ACV327721:ACX327721 AMR327721:AMT327721 AWN327721:AWP327721 BGJ327721:BGL327721 BQF327721:BQH327721 CAB327721:CAD327721 CJX327721:CJZ327721 CTT327721:CTV327721 DDP327721:DDR327721 DNL327721:DNN327721 DXH327721:DXJ327721 EHD327721:EHF327721 EQZ327721:ERB327721 FAV327721:FAX327721 FKR327721:FKT327721 FUN327721:FUP327721 GEJ327721:GEL327721 GOF327721:GOH327721 GYB327721:GYD327721 HHX327721:HHZ327721 HRT327721:HRV327721 IBP327721:IBR327721 ILL327721:ILN327721 IVH327721:IVJ327721 JFD327721:JFF327721 JOZ327721:JPB327721 JYV327721:JYX327721 KIR327721:KIT327721 KSN327721:KSP327721 LCJ327721:LCL327721 LMF327721:LMH327721 LWB327721:LWD327721 MFX327721:MFZ327721 MPT327721:MPV327721 MZP327721:MZR327721 NJL327721:NJN327721 NTH327721:NTJ327721 ODD327721:ODF327721 OMZ327721:ONB327721 OWV327721:OWX327721 PGR327721:PGT327721 PQN327721:PQP327721 QAJ327721:QAL327721 QKF327721:QKH327721 QUB327721:QUD327721 RDX327721:RDZ327721 RNT327721:RNV327721 RXP327721:RXR327721 SHL327721:SHN327721 SRH327721:SRJ327721 TBD327721:TBF327721 TKZ327721:TLB327721 TUV327721:TUX327721 UER327721:UET327721 UON327721:UOP327721 UYJ327721:UYL327721 VIF327721:VIH327721 VSB327721:VSD327721 WBX327721:WBZ327721 WLT327721:WLV327721 WVP327721:WVR327721 WLV852199:WLV852203 JD393257:JF393257 SZ393257:TB393257 ACV393257:ACX393257 AMR393257:AMT393257 AWN393257:AWP393257 BGJ393257:BGL393257 BQF393257:BQH393257 CAB393257:CAD393257 CJX393257:CJZ393257 CTT393257:CTV393257 DDP393257:DDR393257 DNL393257:DNN393257 DXH393257:DXJ393257 EHD393257:EHF393257 EQZ393257:ERB393257 FAV393257:FAX393257 FKR393257:FKT393257 FUN393257:FUP393257 GEJ393257:GEL393257 GOF393257:GOH393257 GYB393257:GYD393257 HHX393257:HHZ393257 HRT393257:HRV393257 IBP393257:IBR393257 ILL393257:ILN393257 IVH393257:IVJ393257 JFD393257:JFF393257 JOZ393257:JPB393257 JYV393257:JYX393257 KIR393257:KIT393257 KSN393257:KSP393257 LCJ393257:LCL393257 LMF393257:LMH393257 LWB393257:LWD393257 MFX393257:MFZ393257 MPT393257:MPV393257 MZP393257:MZR393257 NJL393257:NJN393257 NTH393257:NTJ393257 ODD393257:ODF393257 OMZ393257:ONB393257 OWV393257:OWX393257 PGR393257:PGT393257 PQN393257:PQP393257 QAJ393257:QAL393257 QKF393257:QKH393257 QUB393257:QUD393257 RDX393257:RDZ393257 RNT393257:RNV393257 RXP393257:RXR393257 SHL393257:SHN393257 SRH393257:SRJ393257 TBD393257:TBF393257 TKZ393257:TLB393257 TUV393257:TUX393257 UER393257:UET393257 UON393257:UOP393257 UYJ393257:UYL393257 VIF393257:VIH393257 VSB393257:VSD393257 WBX393257:WBZ393257 WLT393257:WLV393257 WVP393257:WVR393257 WVR852199:WVR852203 JD458793:JF458793 SZ458793:TB458793 ACV458793:ACX458793 AMR458793:AMT458793 AWN458793:AWP458793 BGJ458793:BGL458793 BQF458793:BQH458793 CAB458793:CAD458793 CJX458793:CJZ458793 CTT458793:CTV458793 DDP458793:DDR458793 DNL458793:DNN458793 DXH458793:DXJ458793 EHD458793:EHF458793 EQZ458793:ERB458793 FAV458793:FAX458793 FKR458793:FKT458793 FUN458793:FUP458793 GEJ458793:GEL458793 GOF458793:GOH458793 GYB458793:GYD458793 HHX458793:HHZ458793 HRT458793:HRV458793 IBP458793:IBR458793 ILL458793:ILN458793 IVH458793:IVJ458793 JFD458793:JFF458793 JOZ458793:JPB458793 JYV458793:JYX458793 KIR458793:KIT458793 KSN458793:KSP458793 LCJ458793:LCL458793 LMF458793:LMH458793 LWB458793:LWD458793 MFX458793:MFZ458793 MPT458793:MPV458793 MZP458793:MZR458793 NJL458793:NJN458793 NTH458793:NTJ458793 ODD458793:ODF458793 OMZ458793:ONB458793 OWV458793:OWX458793 PGR458793:PGT458793 PQN458793:PQP458793 QAJ458793:QAL458793 QKF458793:QKH458793 QUB458793:QUD458793 RDX458793:RDZ458793 RNT458793:RNV458793 RXP458793:RXR458793 SHL458793:SHN458793 SRH458793:SRJ458793 TBD458793:TBF458793 TKZ458793:TLB458793 TUV458793:TUX458793 UER458793:UET458793 UON458793:UOP458793 UYJ458793:UYL458793 VIF458793:VIH458793 VSB458793:VSD458793 WBX458793:WBZ458793 WLT458793:WLV458793 WVP458793:WVR458793 WLV983271:WLV983275 JD524329:JF524329 SZ524329:TB524329 ACV524329:ACX524329 AMR524329:AMT524329 AWN524329:AWP524329 BGJ524329:BGL524329 BQF524329:BQH524329 CAB524329:CAD524329 CJX524329:CJZ524329 CTT524329:CTV524329 DDP524329:DDR524329 DNL524329:DNN524329 DXH524329:DXJ524329 EHD524329:EHF524329 EQZ524329:ERB524329 FAV524329:FAX524329 FKR524329:FKT524329 FUN524329:FUP524329 GEJ524329:GEL524329 GOF524329:GOH524329 GYB524329:GYD524329 HHX524329:HHZ524329 HRT524329:HRV524329 IBP524329:IBR524329 ILL524329:ILN524329 IVH524329:IVJ524329 JFD524329:JFF524329 JOZ524329:JPB524329 JYV524329:JYX524329 KIR524329:KIT524329 KSN524329:KSP524329 LCJ524329:LCL524329 LMF524329:LMH524329 LWB524329:LWD524329 MFX524329:MFZ524329 MPT524329:MPV524329 MZP524329:MZR524329 NJL524329:NJN524329 NTH524329:NTJ524329 ODD524329:ODF524329 OMZ524329:ONB524329 OWV524329:OWX524329 PGR524329:PGT524329 PQN524329:PQP524329 QAJ524329:QAL524329 QKF524329:QKH524329 QUB524329:QUD524329 RDX524329:RDZ524329 RNT524329:RNV524329 RXP524329:RXR524329 SHL524329:SHN524329 SRH524329:SRJ524329 TBD524329:TBF524329 TKZ524329:TLB524329 TUV524329:TUX524329 UER524329:UET524329 UON524329:UOP524329 UYJ524329:UYL524329 VIF524329:VIH524329 VSB524329:VSD524329 WBX524329:WBZ524329 WLT524329:WLV524329 WVP524329:WVR524329 JF917735:JF917739 JD589865:JF589865 SZ589865:TB589865 ACV589865:ACX589865 AMR589865:AMT589865 AWN589865:AWP589865 BGJ589865:BGL589865 BQF589865:BQH589865 CAB589865:CAD589865 CJX589865:CJZ589865 CTT589865:CTV589865 DDP589865:DDR589865 DNL589865:DNN589865 DXH589865:DXJ589865 EHD589865:EHF589865 EQZ589865:ERB589865 FAV589865:FAX589865 FKR589865:FKT589865 FUN589865:FUP589865 GEJ589865:GEL589865 GOF589865:GOH589865 GYB589865:GYD589865 HHX589865:HHZ589865 HRT589865:HRV589865 IBP589865:IBR589865 ILL589865:ILN589865 IVH589865:IVJ589865 JFD589865:JFF589865 JOZ589865:JPB589865 JYV589865:JYX589865 KIR589865:KIT589865 KSN589865:KSP589865 LCJ589865:LCL589865 LMF589865:LMH589865 LWB589865:LWD589865 MFX589865:MFZ589865 MPT589865:MPV589865 MZP589865:MZR589865 NJL589865:NJN589865 NTH589865:NTJ589865 ODD589865:ODF589865 OMZ589865:ONB589865 OWV589865:OWX589865 PGR589865:PGT589865 PQN589865:PQP589865 QAJ589865:QAL589865 QKF589865:QKH589865 QUB589865:QUD589865 RDX589865:RDZ589865 RNT589865:RNV589865 RXP589865:RXR589865 SHL589865:SHN589865 SRH589865:SRJ589865 TBD589865:TBF589865 TKZ589865:TLB589865 TUV589865:TUX589865 UER589865:UET589865 UON589865:UOP589865 UYJ589865:UYL589865 VIF589865:VIH589865 VSB589865:VSD589865 WBX589865:WBZ589865 WLT589865:WLV589865 WVP589865:WVR589865 TB917735:TB917739 JD655401:JF655401 SZ655401:TB655401 ACV655401:ACX655401 AMR655401:AMT655401 AWN655401:AWP655401 BGJ655401:BGL655401 BQF655401:BQH655401 CAB655401:CAD655401 CJX655401:CJZ655401 CTT655401:CTV655401 DDP655401:DDR655401 DNL655401:DNN655401 DXH655401:DXJ655401 EHD655401:EHF655401 EQZ655401:ERB655401 FAV655401:FAX655401 FKR655401:FKT655401 FUN655401:FUP655401 GEJ655401:GEL655401 GOF655401:GOH655401 GYB655401:GYD655401 HHX655401:HHZ655401 HRT655401:HRV655401 IBP655401:IBR655401 ILL655401:ILN655401 IVH655401:IVJ655401 JFD655401:JFF655401 JOZ655401:JPB655401 JYV655401:JYX655401 KIR655401:KIT655401 KSN655401:KSP655401 LCJ655401:LCL655401 LMF655401:LMH655401 LWB655401:LWD655401 MFX655401:MFZ655401 MPT655401:MPV655401 MZP655401:MZR655401 NJL655401:NJN655401 NTH655401:NTJ655401 ODD655401:ODF655401 OMZ655401:ONB655401 OWV655401:OWX655401 PGR655401:PGT655401 PQN655401:PQP655401 QAJ655401:QAL655401 QKF655401:QKH655401 QUB655401:QUD655401 RDX655401:RDZ655401 RNT655401:RNV655401 RXP655401:RXR655401 SHL655401:SHN655401 SRH655401:SRJ655401 TBD655401:TBF655401 TKZ655401:TLB655401 TUV655401:TUX655401 UER655401:UET655401 UON655401:UOP655401 UYJ655401:UYL655401 VIF655401:VIH655401 VSB655401:VSD655401 WBX655401:WBZ655401 WLT655401:WLV655401 WVP655401:WVR655401 ACX917735:ACX917739 JD720937:JF720937 SZ720937:TB720937 ACV720937:ACX720937 AMR720937:AMT720937 AWN720937:AWP720937 BGJ720937:BGL720937 BQF720937:BQH720937 CAB720937:CAD720937 CJX720937:CJZ720937 CTT720937:CTV720937 DDP720937:DDR720937 DNL720937:DNN720937 DXH720937:DXJ720937 EHD720937:EHF720937 EQZ720937:ERB720937 FAV720937:FAX720937 FKR720937:FKT720937 FUN720937:FUP720937 GEJ720937:GEL720937 GOF720937:GOH720937 GYB720937:GYD720937 HHX720937:HHZ720937 HRT720937:HRV720937 IBP720937:IBR720937 ILL720937:ILN720937 IVH720937:IVJ720937 JFD720937:JFF720937 JOZ720937:JPB720937 JYV720937:JYX720937 KIR720937:KIT720937 KSN720937:KSP720937 LCJ720937:LCL720937 LMF720937:LMH720937 LWB720937:LWD720937 MFX720937:MFZ720937 MPT720937:MPV720937 MZP720937:MZR720937 NJL720937:NJN720937 NTH720937:NTJ720937 ODD720937:ODF720937 OMZ720937:ONB720937 OWV720937:OWX720937 PGR720937:PGT720937 PQN720937:PQP720937 QAJ720937:QAL720937 QKF720937:QKH720937 QUB720937:QUD720937 RDX720937:RDZ720937 RNT720937:RNV720937 RXP720937:RXR720937 SHL720937:SHN720937 SRH720937:SRJ720937 TBD720937:TBF720937 TKZ720937:TLB720937 TUV720937:TUX720937 UER720937:UET720937 UON720937:UOP720937 UYJ720937:UYL720937 VIF720937:VIH720937 VSB720937:VSD720937 WBX720937:WBZ720937 WLT720937:WLV720937 WVP720937:WVR720937 AMT917735:AMT917739 JD786473:JF786473 SZ786473:TB786473 ACV786473:ACX786473 AMR786473:AMT786473 AWN786473:AWP786473 BGJ786473:BGL786473 BQF786473:BQH786473 CAB786473:CAD786473 CJX786473:CJZ786473 CTT786473:CTV786473 DDP786473:DDR786473 DNL786473:DNN786473 DXH786473:DXJ786473 EHD786473:EHF786473 EQZ786473:ERB786473 FAV786473:FAX786473 FKR786473:FKT786473 FUN786473:FUP786473 GEJ786473:GEL786473 GOF786473:GOH786473 GYB786473:GYD786473 HHX786473:HHZ786473 HRT786473:HRV786473 IBP786473:IBR786473 ILL786473:ILN786473 IVH786473:IVJ786473 JFD786473:JFF786473 JOZ786473:JPB786473 JYV786473:JYX786473 KIR786473:KIT786473 KSN786473:KSP786473 LCJ786473:LCL786473 LMF786473:LMH786473 LWB786473:LWD786473 MFX786473:MFZ786473 MPT786473:MPV786473 MZP786473:MZR786473 NJL786473:NJN786473 NTH786473:NTJ786473 ODD786473:ODF786473 OMZ786473:ONB786473 OWV786473:OWX786473 PGR786473:PGT786473 PQN786473:PQP786473 QAJ786473:QAL786473 QKF786473:QKH786473 QUB786473:QUD786473 RDX786473:RDZ786473 RNT786473:RNV786473 RXP786473:RXR786473 SHL786473:SHN786473 SRH786473:SRJ786473 TBD786473:TBF786473 TKZ786473:TLB786473 TUV786473:TUX786473 UER786473:UET786473 UON786473:UOP786473 UYJ786473:UYL786473 VIF786473:VIH786473 VSB786473:VSD786473 WBX786473:WBZ786473 WLT786473:WLV786473 WVP786473:WVR786473 AWP917735:AWP917739 JD852009:JF852009 SZ852009:TB852009 ACV852009:ACX852009 AMR852009:AMT852009 AWN852009:AWP852009 BGJ852009:BGL852009 BQF852009:BQH852009 CAB852009:CAD852009 CJX852009:CJZ852009 CTT852009:CTV852009 DDP852009:DDR852009 DNL852009:DNN852009 DXH852009:DXJ852009 EHD852009:EHF852009 EQZ852009:ERB852009 FAV852009:FAX852009 FKR852009:FKT852009 FUN852009:FUP852009 GEJ852009:GEL852009 GOF852009:GOH852009 GYB852009:GYD852009 HHX852009:HHZ852009 HRT852009:HRV852009 IBP852009:IBR852009 ILL852009:ILN852009 IVH852009:IVJ852009 JFD852009:JFF852009 JOZ852009:JPB852009 JYV852009:JYX852009 KIR852009:KIT852009 KSN852009:KSP852009 LCJ852009:LCL852009 LMF852009:LMH852009 LWB852009:LWD852009 MFX852009:MFZ852009 MPT852009:MPV852009 MZP852009:MZR852009 NJL852009:NJN852009 NTH852009:NTJ852009 ODD852009:ODF852009 OMZ852009:ONB852009 OWV852009:OWX852009 PGR852009:PGT852009 PQN852009:PQP852009 QAJ852009:QAL852009 QKF852009:QKH852009 QUB852009:QUD852009 RDX852009:RDZ852009 RNT852009:RNV852009 RXP852009:RXR852009 SHL852009:SHN852009 SRH852009:SRJ852009 TBD852009:TBF852009 TKZ852009:TLB852009 TUV852009:TUX852009 UER852009:UET852009 UON852009:UOP852009 UYJ852009:UYL852009 VIF852009:VIH852009 VSB852009:VSD852009 WBX852009:WBZ852009 WLT852009:WLV852009 WVP852009:WVR852009 BGL917735:BGL917739 JD917545:JF917545 SZ917545:TB917545 ACV917545:ACX917545 AMR917545:AMT917545 AWN917545:AWP917545 BGJ917545:BGL917545 BQF917545:BQH917545 CAB917545:CAD917545 CJX917545:CJZ917545 CTT917545:CTV917545 DDP917545:DDR917545 DNL917545:DNN917545 DXH917545:DXJ917545 EHD917545:EHF917545 EQZ917545:ERB917545 FAV917545:FAX917545 FKR917545:FKT917545 FUN917545:FUP917545 GEJ917545:GEL917545 GOF917545:GOH917545 GYB917545:GYD917545 HHX917545:HHZ917545 HRT917545:HRV917545 IBP917545:IBR917545 ILL917545:ILN917545 IVH917545:IVJ917545 JFD917545:JFF917545 JOZ917545:JPB917545 JYV917545:JYX917545 KIR917545:KIT917545 KSN917545:KSP917545 LCJ917545:LCL917545 LMF917545:LMH917545 LWB917545:LWD917545 MFX917545:MFZ917545 MPT917545:MPV917545 MZP917545:MZR917545 NJL917545:NJN917545 NTH917545:NTJ917545 ODD917545:ODF917545 OMZ917545:ONB917545 OWV917545:OWX917545 PGR917545:PGT917545 PQN917545:PQP917545 QAJ917545:QAL917545 QKF917545:QKH917545 QUB917545:QUD917545 RDX917545:RDZ917545 RNT917545:RNV917545 RXP917545:RXR917545 SHL917545:SHN917545 SRH917545:SRJ917545 TBD917545:TBF917545 TKZ917545:TLB917545 TUV917545:TUX917545 UER917545:UET917545 UON917545:UOP917545 UYJ917545:UYL917545 VIF917545:VIH917545 VSB917545:VSD917545 WBX917545:WBZ917545 WLT917545:WLV917545 WVP917545:WVR917545 BQH917735:BQH917739 JD983081:JF983081 SZ983081:TB983081 ACV983081:ACX983081 AMR983081:AMT983081 AWN983081:AWP983081 BGJ983081:BGL983081 BQF983081:BQH983081 CAB983081:CAD983081 CJX983081:CJZ983081 CTT983081:CTV983081 DDP983081:DDR983081 DNL983081:DNN983081 DXH983081:DXJ983081 EHD983081:EHF983081 EQZ983081:ERB983081 FAV983081:FAX983081 FKR983081:FKT983081 FUN983081:FUP983081 GEJ983081:GEL983081 GOF983081:GOH983081 GYB983081:GYD983081 HHX983081:HHZ983081 HRT983081:HRV983081 IBP983081:IBR983081 ILL983081:ILN983081 IVH983081:IVJ983081 JFD983081:JFF983081 JOZ983081:JPB983081 JYV983081:JYX983081 KIR983081:KIT983081 KSN983081:KSP983081 LCJ983081:LCL983081 LMF983081:LMH983081 LWB983081:LWD983081 MFX983081:MFZ983081 MPT983081:MPV983081 MZP983081:MZR983081 NJL983081:NJN983081 NTH983081:NTJ983081 ODD983081:ODF983081 OMZ983081:ONB983081 OWV983081:OWX983081 PGR983081:PGT983081 PQN983081:PQP983081 QAJ983081:QAL983081 QKF983081:QKH983081 QUB983081:QUD983081 RDX983081:RDZ983081 RNT983081:RNV983081 RXP983081:RXR983081 SHL983081:SHN983081 SRH983081:SRJ983081 TBD983081:TBF983081 TKZ983081:TLB983081 TUV983081:TUX983081 UER983081:UET983081 UON983081:UOP983081 UYJ983081:UYL983081 VIF983081:VIH983081 VSB983081:VSD983081 WBX983081:WBZ983081 WLT983081:WLV983081 WVP983081:WVR983081 JD51:JF51 SZ51:TB51 ACV51:ACX51 AMR51:AMT51 AWN51:AWP51 BGJ51:BGL51 BQF51:BQH51 CAB51:CAD51 CJX51:CJZ51 CTT51:CTV51 DDP51:DDR51 DNL51:DNN51 DXH51:DXJ51 EHD51:EHF51 EQZ51:ERB51 FAV51:FAX51 FKR51:FKT51 FUN51:FUP51 GEJ51:GEL51 GOF51:GOH51 GYB51:GYD51 HHX51:HHZ51 HRT51:HRV51 IBP51:IBR51 ILL51:ILN51 IVH51:IVJ51 JFD51:JFF51 JOZ51:JPB51 JYV51:JYX51 KIR51:KIT51 KSN51:KSP51 LCJ51:LCL51 LMF51:LMH51 LWB51:LWD51 MFX51:MFZ51 MPT51:MPV51 MZP51:MZR51 NJL51:NJN51 NTH51:NTJ51 ODD51:ODF51 OMZ51:ONB51 OWV51:OWX51 PGR51:PGT51 PQN51:PQP51 QAJ51:QAL51 QKF51:QKH51 QUB51:QUD51 RDX51:RDZ51 RNT51:RNV51 RXP51:RXR51 SHL51:SHN51 SRH51:SRJ51 TBD51:TBF51 TKZ51:TLB51 TUV51:TUX51 UER51:UET51 UON51:UOP51 UYJ51:UYL51 VIF51:VIH51 VSB51:VSD51 WBX51:WBZ51 WLT51:WLV51 WVP51:WVR51 CAD917735:CAD917739 JD65587:JF65587 SZ65587:TB65587 ACV65587:ACX65587 AMR65587:AMT65587 AWN65587:AWP65587 BGJ65587:BGL65587 BQF65587:BQH65587 CAB65587:CAD65587 CJX65587:CJZ65587 CTT65587:CTV65587 DDP65587:DDR65587 DNL65587:DNN65587 DXH65587:DXJ65587 EHD65587:EHF65587 EQZ65587:ERB65587 FAV65587:FAX65587 FKR65587:FKT65587 FUN65587:FUP65587 GEJ65587:GEL65587 GOF65587:GOH65587 GYB65587:GYD65587 HHX65587:HHZ65587 HRT65587:HRV65587 IBP65587:IBR65587 ILL65587:ILN65587 IVH65587:IVJ65587 JFD65587:JFF65587 JOZ65587:JPB65587 JYV65587:JYX65587 KIR65587:KIT65587 KSN65587:KSP65587 LCJ65587:LCL65587 LMF65587:LMH65587 LWB65587:LWD65587 MFX65587:MFZ65587 MPT65587:MPV65587 MZP65587:MZR65587 NJL65587:NJN65587 NTH65587:NTJ65587 ODD65587:ODF65587 OMZ65587:ONB65587 OWV65587:OWX65587 PGR65587:PGT65587 PQN65587:PQP65587 QAJ65587:QAL65587 QKF65587:QKH65587 QUB65587:QUD65587 RDX65587:RDZ65587 RNT65587:RNV65587 RXP65587:RXR65587 SHL65587:SHN65587 SRH65587:SRJ65587 TBD65587:TBF65587 TKZ65587:TLB65587 TUV65587:TUX65587 UER65587:UET65587 UON65587:UOP65587 UYJ65587:UYL65587 VIF65587:VIH65587 VSB65587:VSD65587 WBX65587:WBZ65587 WLT65587:WLV65587 WVP65587:WVR65587 CJZ917735:CJZ917739 JD131123:JF131123 SZ131123:TB131123 ACV131123:ACX131123 AMR131123:AMT131123 AWN131123:AWP131123 BGJ131123:BGL131123 BQF131123:BQH131123 CAB131123:CAD131123 CJX131123:CJZ131123 CTT131123:CTV131123 DDP131123:DDR131123 DNL131123:DNN131123 DXH131123:DXJ131123 EHD131123:EHF131123 EQZ131123:ERB131123 FAV131123:FAX131123 FKR131123:FKT131123 FUN131123:FUP131123 GEJ131123:GEL131123 GOF131123:GOH131123 GYB131123:GYD131123 HHX131123:HHZ131123 HRT131123:HRV131123 IBP131123:IBR131123 ILL131123:ILN131123 IVH131123:IVJ131123 JFD131123:JFF131123 JOZ131123:JPB131123 JYV131123:JYX131123 KIR131123:KIT131123 KSN131123:KSP131123 LCJ131123:LCL131123 LMF131123:LMH131123 LWB131123:LWD131123 MFX131123:MFZ131123 MPT131123:MPV131123 MZP131123:MZR131123 NJL131123:NJN131123 NTH131123:NTJ131123 ODD131123:ODF131123 OMZ131123:ONB131123 OWV131123:OWX131123 PGR131123:PGT131123 PQN131123:PQP131123 QAJ131123:QAL131123 QKF131123:QKH131123 QUB131123:QUD131123 RDX131123:RDZ131123 RNT131123:RNV131123 RXP131123:RXR131123 SHL131123:SHN131123 SRH131123:SRJ131123 TBD131123:TBF131123 TKZ131123:TLB131123 TUV131123:TUX131123 UER131123:UET131123 UON131123:UOP131123 UYJ131123:UYL131123 VIF131123:VIH131123 VSB131123:VSD131123 WBX131123:WBZ131123 WLT131123:WLV131123 WVP131123:WVR131123 CTV917735:CTV917739 JD196659:JF196659 SZ196659:TB196659 ACV196659:ACX196659 AMR196659:AMT196659 AWN196659:AWP196659 BGJ196659:BGL196659 BQF196659:BQH196659 CAB196659:CAD196659 CJX196659:CJZ196659 CTT196659:CTV196659 DDP196659:DDR196659 DNL196659:DNN196659 DXH196659:DXJ196659 EHD196659:EHF196659 EQZ196659:ERB196659 FAV196659:FAX196659 FKR196659:FKT196659 FUN196659:FUP196659 GEJ196659:GEL196659 GOF196659:GOH196659 GYB196659:GYD196659 HHX196659:HHZ196659 HRT196659:HRV196659 IBP196659:IBR196659 ILL196659:ILN196659 IVH196659:IVJ196659 JFD196659:JFF196659 JOZ196659:JPB196659 JYV196659:JYX196659 KIR196659:KIT196659 KSN196659:KSP196659 LCJ196659:LCL196659 LMF196659:LMH196659 LWB196659:LWD196659 MFX196659:MFZ196659 MPT196659:MPV196659 MZP196659:MZR196659 NJL196659:NJN196659 NTH196659:NTJ196659 ODD196659:ODF196659 OMZ196659:ONB196659 OWV196659:OWX196659 PGR196659:PGT196659 PQN196659:PQP196659 QAJ196659:QAL196659 QKF196659:QKH196659 QUB196659:QUD196659 RDX196659:RDZ196659 RNT196659:RNV196659 RXP196659:RXR196659 SHL196659:SHN196659 SRH196659:SRJ196659 TBD196659:TBF196659 TKZ196659:TLB196659 TUV196659:TUX196659 UER196659:UET196659 UON196659:UOP196659 UYJ196659:UYL196659 VIF196659:VIH196659 VSB196659:VSD196659 WBX196659:WBZ196659 WLT196659:WLV196659 WVP196659:WVR196659 DDR917735:DDR917739 JD262195:JF262195 SZ262195:TB262195 ACV262195:ACX262195 AMR262195:AMT262195 AWN262195:AWP262195 BGJ262195:BGL262195 BQF262195:BQH262195 CAB262195:CAD262195 CJX262195:CJZ262195 CTT262195:CTV262195 DDP262195:DDR262195 DNL262195:DNN262195 DXH262195:DXJ262195 EHD262195:EHF262195 EQZ262195:ERB262195 FAV262195:FAX262195 FKR262195:FKT262195 FUN262195:FUP262195 GEJ262195:GEL262195 GOF262195:GOH262195 GYB262195:GYD262195 HHX262195:HHZ262195 HRT262195:HRV262195 IBP262195:IBR262195 ILL262195:ILN262195 IVH262195:IVJ262195 JFD262195:JFF262195 JOZ262195:JPB262195 JYV262195:JYX262195 KIR262195:KIT262195 KSN262195:KSP262195 LCJ262195:LCL262195 LMF262195:LMH262195 LWB262195:LWD262195 MFX262195:MFZ262195 MPT262195:MPV262195 MZP262195:MZR262195 NJL262195:NJN262195 NTH262195:NTJ262195 ODD262195:ODF262195 OMZ262195:ONB262195 OWV262195:OWX262195 PGR262195:PGT262195 PQN262195:PQP262195 QAJ262195:QAL262195 QKF262195:QKH262195 QUB262195:QUD262195 RDX262195:RDZ262195 RNT262195:RNV262195 RXP262195:RXR262195 SHL262195:SHN262195 SRH262195:SRJ262195 TBD262195:TBF262195 TKZ262195:TLB262195 TUV262195:TUX262195 UER262195:UET262195 UON262195:UOP262195 UYJ262195:UYL262195 VIF262195:VIH262195 VSB262195:VSD262195 WBX262195:WBZ262195 WLT262195:WLV262195 WVP262195:WVR262195 DNN917735:DNN917739 JD327731:JF327731 SZ327731:TB327731 ACV327731:ACX327731 AMR327731:AMT327731 AWN327731:AWP327731 BGJ327731:BGL327731 BQF327731:BQH327731 CAB327731:CAD327731 CJX327731:CJZ327731 CTT327731:CTV327731 DDP327731:DDR327731 DNL327731:DNN327731 DXH327731:DXJ327731 EHD327731:EHF327731 EQZ327731:ERB327731 FAV327731:FAX327731 FKR327731:FKT327731 FUN327731:FUP327731 GEJ327731:GEL327731 GOF327731:GOH327731 GYB327731:GYD327731 HHX327731:HHZ327731 HRT327731:HRV327731 IBP327731:IBR327731 ILL327731:ILN327731 IVH327731:IVJ327731 JFD327731:JFF327731 JOZ327731:JPB327731 JYV327731:JYX327731 KIR327731:KIT327731 KSN327731:KSP327731 LCJ327731:LCL327731 LMF327731:LMH327731 LWB327731:LWD327731 MFX327731:MFZ327731 MPT327731:MPV327731 MZP327731:MZR327731 NJL327731:NJN327731 NTH327731:NTJ327731 ODD327731:ODF327731 OMZ327731:ONB327731 OWV327731:OWX327731 PGR327731:PGT327731 PQN327731:PQP327731 QAJ327731:QAL327731 QKF327731:QKH327731 QUB327731:QUD327731 RDX327731:RDZ327731 RNT327731:RNV327731 RXP327731:RXR327731 SHL327731:SHN327731 SRH327731:SRJ327731 TBD327731:TBF327731 TKZ327731:TLB327731 TUV327731:TUX327731 UER327731:UET327731 UON327731:UOP327731 UYJ327731:UYL327731 VIF327731:VIH327731 VSB327731:VSD327731 WBX327731:WBZ327731 WLT327731:WLV327731 WVP327731:WVR327731 DXJ917735:DXJ917739 JD393267:JF393267 SZ393267:TB393267 ACV393267:ACX393267 AMR393267:AMT393267 AWN393267:AWP393267 BGJ393267:BGL393267 BQF393267:BQH393267 CAB393267:CAD393267 CJX393267:CJZ393267 CTT393267:CTV393267 DDP393267:DDR393267 DNL393267:DNN393267 DXH393267:DXJ393267 EHD393267:EHF393267 EQZ393267:ERB393267 FAV393267:FAX393267 FKR393267:FKT393267 FUN393267:FUP393267 GEJ393267:GEL393267 GOF393267:GOH393267 GYB393267:GYD393267 HHX393267:HHZ393267 HRT393267:HRV393267 IBP393267:IBR393267 ILL393267:ILN393267 IVH393267:IVJ393267 JFD393267:JFF393267 JOZ393267:JPB393267 JYV393267:JYX393267 KIR393267:KIT393267 KSN393267:KSP393267 LCJ393267:LCL393267 LMF393267:LMH393267 LWB393267:LWD393267 MFX393267:MFZ393267 MPT393267:MPV393267 MZP393267:MZR393267 NJL393267:NJN393267 NTH393267:NTJ393267 ODD393267:ODF393267 OMZ393267:ONB393267 OWV393267:OWX393267 PGR393267:PGT393267 PQN393267:PQP393267 QAJ393267:QAL393267 QKF393267:QKH393267 QUB393267:QUD393267 RDX393267:RDZ393267 RNT393267:RNV393267 RXP393267:RXR393267 SHL393267:SHN393267 SRH393267:SRJ393267 TBD393267:TBF393267 TKZ393267:TLB393267 TUV393267:TUX393267 UER393267:UET393267 UON393267:UOP393267 UYJ393267:UYL393267 VIF393267:VIH393267 VSB393267:VSD393267 WBX393267:WBZ393267 WLT393267:WLV393267 WVP393267:WVR393267 EHF917735:EHF917739 JD458803:JF458803 SZ458803:TB458803 ACV458803:ACX458803 AMR458803:AMT458803 AWN458803:AWP458803 BGJ458803:BGL458803 BQF458803:BQH458803 CAB458803:CAD458803 CJX458803:CJZ458803 CTT458803:CTV458803 DDP458803:DDR458803 DNL458803:DNN458803 DXH458803:DXJ458803 EHD458803:EHF458803 EQZ458803:ERB458803 FAV458803:FAX458803 FKR458803:FKT458803 FUN458803:FUP458803 GEJ458803:GEL458803 GOF458803:GOH458803 GYB458803:GYD458803 HHX458803:HHZ458803 HRT458803:HRV458803 IBP458803:IBR458803 ILL458803:ILN458803 IVH458803:IVJ458803 JFD458803:JFF458803 JOZ458803:JPB458803 JYV458803:JYX458803 KIR458803:KIT458803 KSN458803:KSP458803 LCJ458803:LCL458803 LMF458803:LMH458803 LWB458803:LWD458803 MFX458803:MFZ458803 MPT458803:MPV458803 MZP458803:MZR458803 NJL458803:NJN458803 NTH458803:NTJ458803 ODD458803:ODF458803 OMZ458803:ONB458803 OWV458803:OWX458803 PGR458803:PGT458803 PQN458803:PQP458803 QAJ458803:QAL458803 QKF458803:QKH458803 QUB458803:QUD458803 RDX458803:RDZ458803 RNT458803:RNV458803 RXP458803:RXR458803 SHL458803:SHN458803 SRH458803:SRJ458803 TBD458803:TBF458803 TKZ458803:TLB458803 TUV458803:TUX458803 UER458803:UET458803 UON458803:UOP458803 UYJ458803:UYL458803 VIF458803:VIH458803 VSB458803:VSD458803 WBX458803:WBZ458803 WLT458803:WLV458803 WVP458803:WVR458803 ERB917735:ERB917739 JD524339:JF524339 SZ524339:TB524339 ACV524339:ACX524339 AMR524339:AMT524339 AWN524339:AWP524339 BGJ524339:BGL524339 BQF524339:BQH524339 CAB524339:CAD524339 CJX524339:CJZ524339 CTT524339:CTV524339 DDP524339:DDR524339 DNL524339:DNN524339 DXH524339:DXJ524339 EHD524339:EHF524339 EQZ524339:ERB524339 FAV524339:FAX524339 FKR524339:FKT524339 FUN524339:FUP524339 GEJ524339:GEL524339 GOF524339:GOH524339 GYB524339:GYD524339 HHX524339:HHZ524339 HRT524339:HRV524339 IBP524339:IBR524339 ILL524339:ILN524339 IVH524339:IVJ524339 JFD524339:JFF524339 JOZ524339:JPB524339 JYV524339:JYX524339 KIR524339:KIT524339 KSN524339:KSP524339 LCJ524339:LCL524339 LMF524339:LMH524339 LWB524339:LWD524339 MFX524339:MFZ524339 MPT524339:MPV524339 MZP524339:MZR524339 NJL524339:NJN524339 NTH524339:NTJ524339 ODD524339:ODF524339 OMZ524339:ONB524339 OWV524339:OWX524339 PGR524339:PGT524339 PQN524339:PQP524339 QAJ524339:QAL524339 QKF524339:QKH524339 QUB524339:QUD524339 RDX524339:RDZ524339 RNT524339:RNV524339 RXP524339:RXR524339 SHL524339:SHN524339 SRH524339:SRJ524339 TBD524339:TBF524339 TKZ524339:TLB524339 TUV524339:TUX524339 UER524339:UET524339 UON524339:UOP524339 UYJ524339:UYL524339 VIF524339:VIH524339 VSB524339:VSD524339 WBX524339:WBZ524339 WLT524339:WLV524339 WVP524339:WVR524339 FAX917735:FAX917739 JD589875:JF589875 SZ589875:TB589875 ACV589875:ACX589875 AMR589875:AMT589875 AWN589875:AWP589875 BGJ589875:BGL589875 BQF589875:BQH589875 CAB589875:CAD589875 CJX589875:CJZ589875 CTT589875:CTV589875 DDP589875:DDR589875 DNL589875:DNN589875 DXH589875:DXJ589875 EHD589875:EHF589875 EQZ589875:ERB589875 FAV589875:FAX589875 FKR589875:FKT589875 FUN589875:FUP589875 GEJ589875:GEL589875 GOF589875:GOH589875 GYB589875:GYD589875 HHX589875:HHZ589875 HRT589875:HRV589875 IBP589875:IBR589875 ILL589875:ILN589875 IVH589875:IVJ589875 JFD589875:JFF589875 JOZ589875:JPB589875 JYV589875:JYX589875 KIR589875:KIT589875 KSN589875:KSP589875 LCJ589875:LCL589875 LMF589875:LMH589875 LWB589875:LWD589875 MFX589875:MFZ589875 MPT589875:MPV589875 MZP589875:MZR589875 NJL589875:NJN589875 NTH589875:NTJ589875 ODD589875:ODF589875 OMZ589875:ONB589875 OWV589875:OWX589875 PGR589875:PGT589875 PQN589875:PQP589875 QAJ589875:QAL589875 QKF589875:QKH589875 QUB589875:QUD589875 RDX589875:RDZ589875 RNT589875:RNV589875 RXP589875:RXR589875 SHL589875:SHN589875 SRH589875:SRJ589875 TBD589875:TBF589875 TKZ589875:TLB589875 TUV589875:TUX589875 UER589875:UET589875 UON589875:UOP589875 UYJ589875:UYL589875 VIF589875:VIH589875 VSB589875:VSD589875 WBX589875:WBZ589875 WLT589875:WLV589875 WVP589875:WVR589875 FKT917735:FKT917739 JD655411:JF655411 SZ655411:TB655411 ACV655411:ACX655411 AMR655411:AMT655411 AWN655411:AWP655411 BGJ655411:BGL655411 BQF655411:BQH655411 CAB655411:CAD655411 CJX655411:CJZ655411 CTT655411:CTV655411 DDP655411:DDR655411 DNL655411:DNN655411 DXH655411:DXJ655411 EHD655411:EHF655411 EQZ655411:ERB655411 FAV655411:FAX655411 FKR655411:FKT655411 FUN655411:FUP655411 GEJ655411:GEL655411 GOF655411:GOH655411 GYB655411:GYD655411 HHX655411:HHZ655411 HRT655411:HRV655411 IBP655411:IBR655411 ILL655411:ILN655411 IVH655411:IVJ655411 JFD655411:JFF655411 JOZ655411:JPB655411 JYV655411:JYX655411 KIR655411:KIT655411 KSN655411:KSP655411 LCJ655411:LCL655411 LMF655411:LMH655411 LWB655411:LWD655411 MFX655411:MFZ655411 MPT655411:MPV655411 MZP655411:MZR655411 NJL655411:NJN655411 NTH655411:NTJ655411 ODD655411:ODF655411 OMZ655411:ONB655411 OWV655411:OWX655411 PGR655411:PGT655411 PQN655411:PQP655411 QAJ655411:QAL655411 QKF655411:QKH655411 QUB655411:QUD655411 RDX655411:RDZ655411 RNT655411:RNV655411 RXP655411:RXR655411 SHL655411:SHN655411 SRH655411:SRJ655411 TBD655411:TBF655411 TKZ655411:TLB655411 TUV655411:TUX655411 UER655411:UET655411 UON655411:UOP655411 UYJ655411:UYL655411 VIF655411:VIH655411 VSB655411:VSD655411 WBX655411:WBZ655411 WLT655411:WLV655411 WVP655411:WVR655411 FUP917735:FUP917739 JD720947:JF720947 SZ720947:TB720947 ACV720947:ACX720947 AMR720947:AMT720947 AWN720947:AWP720947 BGJ720947:BGL720947 BQF720947:BQH720947 CAB720947:CAD720947 CJX720947:CJZ720947 CTT720947:CTV720947 DDP720947:DDR720947 DNL720947:DNN720947 DXH720947:DXJ720947 EHD720947:EHF720947 EQZ720947:ERB720947 FAV720947:FAX720947 FKR720947:FKT720947 FUN720947:FUP720947 GEJ720947:GEL720947 GOF720947:GOH720947 GYB720947:GYD720947 HHX720947:HHZ720947 HRT720947:HRV720947 IBP720947:IBR720947 ILL720947:ILN720947 IVH720947:IVJ720947 JFD720947:JFF720947 JOZ720947:JPB720947 JYV720947:JYX720947 KIR720947:KIT720947 KSN720947:KSP720947 LCJ720947:LCL720947 LMF720947:LMH720947 LWB720947:LWD720947 MFX720947:MFZ720947 MPT720947:MPV720947 MZP720947:MZR720947 NJL720947:NJN720947 NTH720947:NTJ720947 ODD720947:ODF720947 OMZ720947:ONB720947 OWV720947:OWX720947 PGR720947:PGT720947 PQN720947:PQP720947 QAJ720947:QAL720947 QKF720947:QKH720947 QUB720947:QUD720947 RDX720947:RDZ720947 RNT720947:RNV720947 RXP720947:RXR720947 SHL720947:SHN720947 SRH720947:SRJ720947 TBD720947:TBF720947 TKZ720947:TLB720947 TUV720947:TUX720947 UER720947:UET720947 UON720947:UOP720947 UYJ720947:UYL720947 VIF720947:VIH720947 VSB720947:VSD720947 WBX720947:WBZ720947 WLT720947:WLV720947 WVP720947:WVR720947 GEL917735:GEL917739 JD786483:JF786483 SZ786483:TB786483 ACV786483:ACX786483 AMR786483:AMT786483 AWN786483:AWP786483 BGJ786483:BGL786483 BQF786483:BQH786483 CAB786483:CAD786483 CJX786483:CJZ786483 CTT786483:CTV786483 DDP786483:DDR786483 DNL786483:DNN786483 DXH786483:DXJ786483 EHD786483:EHF786483 EQZ786483:ERB786483 FAV786483:FAX786483 FKR786483:FKT786483 FUN786483:FUP786483 GEJ786483:GEL786483 GOF786483:GOH786483 GYB786483:GYD786483 HHX786483:HHZ786483 HRT786483:HRV786483 IBP786483:IBR786483 ILL786483:ILN786483 IVH786483:IVJ786483 JFD786483:JFF786483 JOZ786483:JPB786483 JYV786483:JYX786483 KIR786483:KIT786483 KSN786483:KSP786483 LCJ786483:LCL786483 LMF786483:LMH786483 LWB786483:LWD786483 MFX786483:MFZ786483 MPT786483:MPV786483 MZP786483:MZR786483 NJL786483:NJN786483 NTH786483:NTJ786483 ODD786483:ODF786483 OMZ786483:ONB786483 OWV786483:OWX786483 PGR786483:PGT786483 PQN786483:PQP786483 QAJ786483:QAL786483 QKF786483:QKH786483 QUB786483:QUD786483 RDX786483:RDZ786483 RNT786483:RNV786483 RXP786483:RXR786483 SHL786483:SHN786483 SRH786483:SRJ786483 TBD786483:TBF786483 TKZ786483:TLB786483 TUV786483:TUX786483 UER786483:UET786483 UON786483:UOP786483 UYJ786483:UYL786483 VIF786483:VIH786483 VSB786483:VSD786483 WBX786483:WBZ786483 WLT786483:WLV786483 WVP786483:WVR786483 GOH917735:GOH917739 JD852019:JF852019 SZ852019:TB852019 ACV852019:ACX852019 AMR852019:AMT852019 AWN852019:AWP852019 BGJ852019:BGL852019 BQF852019:BQH852019 CAB852019:CAD852019 CJX852019:CJZ852019 CTT852019:CTV852019 DDP852019:DDR852019 DNL852019:DNN852019 DXH852019:DXJ852019 EHD852019:EHF852019 EQZ852019:ERB852019 FAV852019:FAX852019 FKR852019:FKT852019 FUN852019:FUP852019 GEJ852019:GEL852019 GOF852019:GOH852019 GYB852019:GYD852019 HHX852019:HHZ852019 HRT852019:HRV852019 IBP852019:IBR852019 ILL852019:ILN852019 IVH852019:IVJ852019 JFD852019:JFF852019 JOZ852019:JPB852019 JYV852019:JYX852019 KIR852019:KIT852019 KSN852019:KSP852019 LCJ852019:LCL852019 LMF852019:LMH852019 LWB852019:LWD852019 MFX852019:MFZ852019 MPT852019:MPV852019 MZP852019:MZR852019 NJL852019:NJN852019 NTH852019:NTJ852019 ODD852019:ODF852019 OMZ852019:ONB852019 OWV852019:OWX852019 PGR852019:PGT852019 PQN852019:PQP852019 QAJ852019:QAL852019 QKF852019:QKH852019 QUB852019:QUD852019 RDX852019:RDZ852019 RNT852019:RNV852019 RXP852019:RXR852019 SHL852019:SHN852019 SRH852019:SRJ852019 TBD852019:TBF852019 TKZ852019:TLB852019 TUV852019:TUX852019 UER852019:UET852019 UON852019:UOP852019 UYJ852019:UYL852019 VIF852019:VIH852019 VSB852019:VSD852019 WBX852019:WBZ852019 WLT852019:WLV852019 WVP852019:WVR852019 GYD917735:GYD917739 JD917555:JF917555 SZ917555:TB917555 ACV917555:ACX917555 AMR917555:AMT917555 AWN917555:AWP917555 BGJ917555:BGL917555 BQF917555:BQH917555 CAB917555:CAD917555 CJX917555:CJZ917555 CTT917555:CTV917555 DDP917555:DDR917555 DNL917555:DNN917555 DXH917555:DXJ917555 EHD917555:EHF917555 EQZ917555:ERB917555 FAV917555:FAX917555 FKR917555:FKT917555 FUN917555:FUP917555 GEJ917555:GEL917555 GOF917555:GOH917555 GYB917555:GYD917555 HHX917555:HHZ917555 HRT917555:HRV917555 IBP917555:IBR917555 ILL917555:ILN917555 IVH917555:IVJ917555 JFD917555:JFF917555 JOZ917555:JPB917555 JYV917555:JYX917555 KIR917555:KIT917555 KSN917555:KSP917555 LCJ917555:LCL917555 LMF917555:LMH917555 LWB917555:LWD917555 MFX917555:MFZ917555 MPT917555:MPV917555 MZP917555:MZR917555 NJL917555:NJN917555 NTH917555:NTJ917555 ODD917555:ODF917555 OMZ917555:ONB917555 OWV917555:OWX917555 PGR917555:PGT917555 PQN917555:PQP917555 QAJ917555:QAL917555 QKF917555:QKH917555 QUB917555:QUD917555 RDX917555:RDZ917555 RNT917555:RNV917555 RXP917555:RXR917555 SHL917555:SHN917555 SRH917555:SRJ917555 TBD917555:TBF917555 TKZ917555:TLB917555 TUV917555:TUX917555 UER917555:UET917555 UON917555:UOP917555 UYJ917555:UYL917555 VIF917555:VIH917555 VSB917555:VSD917555 WBX917555:WBZ917555 WLT917555:WLV917555 WVP917555:WVR917555 HHZ917735:HHZ917739 JD983091:JF983091 SZ983091:TB983091 ACV983091:ACX983091 AMR983091:AMT983091 AWN983091:AWP983091 BGJ983091:BGL983091 BQF983091:BQH983091 CAB983091:CAD983091 CJX983091:CJZ983091 CTT983091:CTV983091 DDP983091:DDR983091 DNL983091:DNN983091 DXH983091:DXJ983091 EHD983091:EHF983091 EQZ983091:ERB983091 FAV983091:FAX983091 FKR983091:FKT983091 FUN983091:FUP983091 GEJ983091:GEL983091 GOF983091:GOH983091 GYB983091:GYD983091 HHX983091:HHZ983091 HRT983091:HRV983091 IBP983091:IBR983091 ILL983091:ILN983091 IVH983091:IVJ983091 JFD983091:JFF983091 JOZ983091:JPB983091 JYV983091:JYX983091 KIR983091:KIT983091 KSN983091:KSP983091 LCJ983091:LCL983091 LMF983091:LMH983091 LWB983091:LWD983091 MFX983091:MFZ983091 MPT983091:MPV983091 MZP983091:MZR983091 NJL983091:NJN983091 NTH983091:NTJ983091 ODD983091:ODF983091 OMZ983091:ONB983091 OWV983091:OWX983091 PGR983091:PGT983091 PQN983091:PQP983091 QAJ983091:QAL983091 QKF983091:QKH983091 QUB983091:QUD983091 RDX983091:RDZ983091 RNT983091:RNV983091 RXP983091:RXR983091 SHL983091:SHN983091 SRH983091:SRJ983091 TBD983091:TBF983091 TKZ983091:TLB983091 TUV983091:TUX983091 UER983091:UET983091 UON983091:UOP983091 UYJ983091:UYL983091 VIF983091:VIH983091 VSB983091:VSD983091 WBX983091:WBZ983091 WLT983091:WLV983091 WVP983091:WVR983091 JD86:JF101 SZ86:TB101 ACV86:ACX101 AMR86:AMT101 AWN86:AWP101 BGJ86:BGL101 BQF86:BQH101 CAB86:CAD101 CJX86:CJZ101 CTT86:CTV101 DDP86:DDR101 DNL86:DNN101 DXH86:DXJ101 EHD86:EHF101 EQZ86:ERB101 FAV86:FAX101 FKR86:FKT101 FUN86:FUP101 GEJ86:GEL101 GOF86:GOH101 GYB86:GYD101 HHX86:HHZ101 HRT86:HRV101 IBP86:IBR101 ILL86:ILN101 IVH86:IVJ101 JFD86:JFF101 JOZ86:JPB101 JYV86:JYX101 KIR86:KIT101 KSN86:KSP101 LCJ86:LCL101 LMF86:LMH101 LWB86:LWD101 MFX86:MFZ101 MPT86:MPV101 MZP86:MZR101 NJL86:NJN101 NTH86:NTJ101 ODD86:ODF101 OMZ86:ONB101 OWV86:OWX101 PGR86:PGT101 PQN86:PQP101 QAJ86:QAL101 QKF86:QKH101 QUB86:QUD101 RDX86:RDZ101 RNT86:RNV101 RXP86:RXR101 SHL86:SHN101 SRH86:SRJ101 TBD86:TBF101 TKZ86:TLB101 TUV86:TUX101 UER86:UET101 UON86:UOP101 UYJ86:UYL101 VIF86:VIH101 VSB86:VSD101 WBX86:WBZ101 WLT86:WLV101 WVP86:WVR101 HRV917735:HRV917739 JD65622:JF65637 SZ65622:TB65637 ACV65622:ACX65637 AMR65622:AMT65637 AWN65622:AWP65637 BGJ65622:BGL65637 BQF65622:BQH65637 CAB65622:CAD65637 CJX65622:CJZ65637 CTT65622:CTV65637 DDP65622:DDR65637 DNL65622:DNN65637 DXH65622:DXJ65637 EHD65622:EHF65637 EQZ65622:ERB65637 FAV65622:FAX65637 FKR65622:FKT65637 FUN65622:FUP65637 GEJ65622:GEL65637 GOF65622:GOH65637 GYB65622:GYD65637 HHX65622:HHZ65637 HRT65622:HRV65637 IBP65622:IBR65637 ILL65622:ILN65637 IVH65622:IVJ65637 JFD65622:JFF65637 JOZ65622:JPB65637 JYV65622:JYX65637 KIR65622:KIT65637 KSN65622:KSP65637 LCJ65622:LCL65637 LMF65622:LMH65637 LWB65622:LWD65637 MFX65622:MFZ65637 MPT65622:MPV65637 MZP65622:MZR65637 NJL65622:NJN65637 NTH65622:NTJ65637 ODD65622:ODF65637 OMZ65622:ONB65637 OWV65622:OWX65637 PGR65622:PGT65637 PQN65622:PQP65637 QAJ65622:QAL65637 QKF65622:QKH65637 QUB65622:QUD65637 RDX65622:RDZ65637 RNT65622:RNV65637 RXP65622:RXR65637 SHL65622:SHN65637 SRH65622:SRJ65637 TBD65622:TBF65637 TKZ65622:TLB65637 TUV65622:TUX65637 UER65622:UET65637 UON65622:UOP65637 UYJ65622:UYL65637 VIF65622:VIH65637 VSB65622:VSD65637 WBX65622:WBZ65637 WLT65622:WLV65637 WVP65622:WVR65637 IBR917735:IBR917739 JD131158:JF131173 SZ131158:TB131173 ACV131158:ACX131173 AMR131158:AMT131173 AWN131158:AWP131173 BGJ131158:BGL131173 BQF131158:BQH131173 CAB131158:CAD131173 CJX131158:CJZ131173 CTT131158:CTV131173 DDP131158:DDR131173 DNL131158:DNN131173 DXH131158:DXJ131173 EHD131158:EHF131173 EQZ131158:ERB131173 FAV131158:FAX131173 FKR131158:FKT131173 FUN131158:FUP131173 GEJ131158:GEL131173 GOF131158:GOH131173 GYB131158:GYD131173 HHX131158:HHZ131173 HRT131158:HRV131173 IBP131158:IBR131173 ILL131158:ILN131173 IVH131158:IVJ131173 JFD131158:JFF131173 JOZ131158:JPB131173 JYV131158:JYX131173 KIR131158:KIT131173 KSN131158:KSP131173 LCJ131158:LCL131173 LMF131158:LMH131173 LWB131158:LWD131173 MFX131158:MFZ131173 MPT131158:MPV131173 MZP131158:MZR131173 NJL131158:NJN131173 NTH131158:NTJ131173 ODD131158:ODF131173 OMZ131158:ONB131173 OWV131158:OWX131173 PGR131158:PGT131173 PQN131158:PQP131173 QAJ131158:QAL131173 QKF131158:QKH131173 QUB131158:QUD131173 RDX131158:RDZ131173 RNT131158:RNV131173 RXP131158:RXR131173 SHL131158:SHN131173 SRH131158:SRJ131173 TBD131158:TBF131173 TKZ131158:TLB131173 TUV131158:TUX131173 UER131158:UET131173 UON131158:UOP131173 UYJ131158:UYL131173 VIF131158:VIH131173 VSB131158:VSD131173 WBX131158:WBZ131173 WLT131158:WLV131173 WVP131158:WVR131173 ILN917735:ILN917739 JD196694:JF196709 SZ196694:TB196709 ACV196694:ACX196709 AMR196694:AMT196709 AWN196694:AWP196709 BGJ196694:BGL196709 BQF196694:BQH196709 CAB196694:CAD196709 CJX196694:CJZ196709 CTT196694:CTV196709 DDP196694:DDR196709 DNL196694:DNN196709 DXH196694:DXJ196709 EHD196694:EHF196709 EQZ196694:ERB196709 FAV196694:FAX196709 FKR196694:FKT196709 FUN196694:FUP196709 GEJ196694:GEL196709 GOF196694:GOH196709 GYB196694:GYD196709 HHX196694:HHZ196709 HRT196694:HRV196709 IBP196694:IBR196709 ILL196694:ILN196709 IVH196694:IVJ196709 JFD196694:JFF196709 JOZ196694:JPB196709 JYV196694:JYX196709 KIR196694:KIT196709 KSN196694:KSP196709 LCJ196694:LCL196709 LMF196694:LMH196709 LWB196694:LWD196709 MFX196694:MFZ196709 MPT196694:MPV196709 MZP196694:MZR196709 NJL196694:NJN196709 NTH196694:NTJ196709 ODD196694:ODF196709 OMZ196694:ONB196709 OWV196694:OWX196709 PGR196694:PGT196709 PQN196694:PQP196709 QAJ196694:QAL196709 QKF196694:QKH196709 QUB196694:QUD196709 RDX196694:RDZ196709 RNT196694:RNV196709 RXP196694:RXR196709 SHL196694:SHN196709 SRH196694:SRJ196709 TBD196694:TBF196709 TKZ196694:TLB196709 TUV196694:TUX196709 UER196694:UET196709 UON196694:UOP196709 UYJ196694:UYL196709 VIF196694:VIH196709 VSB196694:VSD196709 WBX196694:WBZ196709 WLT196694:WLV196709 WVP196694:WVR196709 IVJ917735:IVJ917739 JD262230:JF262245 SZ262230:TB262245 ACV262230:ACX262245 AMR262230:AMT262245 AWN262230:AWP262245 BGJ262230:BGL262245 BQF262230:BQH262245 CAB262230:CAD262245 CJX262230:CJZ262245 CTT262230:CTV262245 DDP262230:DDR262245 DNL262230:DNN262245 DXH262230:DXJ262245 EHD262230:EHF262245 EQZ262230:ERB262245 FAV262230:FAX262245 FKR262230:FKT262245 FUN262230:FUP262245 GEJ262230:GEL262245 GOF262230:GOH262245 GYB262230:GYD262245 HHX262230:HHZ262245 HRT262230:HRV262245 IBP262230:IBR262245 ILL262230:ILN262245 IVH262230:IVJ262245 JFD262230:JFF262245 JOZ262230:JPB262245 JYV262230:JYX262245 KIR262230:KIT262245 KSN262230:KSP262245 LCJ262230:LCL262245 LMF262230:LMH262245 LWB262230:LWD262245 MFX262230:MFZ262245 MPT262230:MPV262245 MZP262230:MZR262245 NJL262230:NJN262245 NTH262230:NTJ262245 ODD262230:ODF262245 OMZ262230:ONB262245 OWV262230:OWX262245 PGR262230:PGT262245 PQN262230:PQP262245 QAJ262230:QAL262245 QKF262230:QKH262245 QUB262230:QUD262245 RDX262230:RDZ262245 RNT262230:RNV262245 RXP262230:RXR262245 SHL262230:SHN262245 SRH262230:SRJ262245 TBD262230:TBF262245 TKZ262230:TLB262245 TUV262230:TUX262245 UER262230:UET262245 UON262230:UOP262245 UYJ262230:UYL262245 VIF262230:VIH262245 VSB262230:VSD262245 WBX262230:WBZ262245 WLT262230:WLV262245 WVP262230:WVR262245 JFF917735:JFF917739 JD327766:JF327781 SZ327766:TB327781 ACV327766:ACX327781 AMR327766:AMT327781 AWN327766:AWP327781 BGJ327766:BGL327781 BQF327766:BQH327781 CAB327766:CAD327781 CJX327766:CJZ327781 CTT327766:CTV327781 DDP327766:DDR327781 DNL327766:DNN327781 DXH327766:DXJ327781 EHD327766:EHF327781 EQZ327766:ERB327781 FAV327766:FAX327781 FKR327766:FKT327781 FUN327766:FUP327781 GEJ327766:GEL327781 GOF327766:GOH327781 GYB327766:GYD327781 HHX327766:HHZ327781 HRT327766:HRV327781 IBP327766:IBR327781 ILL327766:ILN327781 IVH327766:IVJ327781 JFD327766:JFF327781 JOZ327766:JPB327781 JYV327766:JYX327781 KIR327766:KIT327781 KSN327766:KSP327781 LCJ327766:LCL327781 LMF327766:LMH327781 LWB327766:LWD327781 MFX327766:MFZ327781 MPT327766:MPV327781 MZP327766:MZR327781 NJL327766:NJN327781 NTH327766:NTJ327781 ODD327766:ODF327781 OMZ327766:ONB327781 OWV327766:OWX327781 PGR327766:PGT327781 PQN327766:PQP327781 QAJ327766:QAL327781 QKF327766:QKH327781 QUB327766:QUD327781 RDX327766:RDZ327781 RNT327766:RNV327781 RXP327766:RXR327781 SHL327766:SHN327781 SRH327766:SRJ327781 TBD327766:TBF327781 TKZ327766:TLB327781 TUV327766:TUX327781 UER327766:UET327781 UON327766:UOP327781 UYJ327766:UYL327781 VIF327766:VIH327781 VSB327766:VSD327781 WBX327766:WBZ327781 WLT327766:WLV327781 WVP327766:WVR327781 JPB917735:JPB917739 JD393302:JF393317 SZ393302:TB393317 ACV393302:ACX393317 AMR393302:AMT393317 AWN393302:AWP393317 BGJ393302:BGL393317 BQF393302:BQH393317 CAB393302:CAD393317 CJX393302:CJZ393317 CTT393302:CTV393317 DDP393302:DDR393317 DNL393302:DNN393317 DXH393302:DXJ393317 EHD393302:EHF393317 EQZ393302:ERB393317 FAV393302:FAX393317 FKR393302:FKT393317 FUN393302:FUP393317 GEJ393302:GEL393317 GOF393302:GOH393317 GYB393302:GYD393317 HHX393302:HHZ393317 HRT393302:HRV393317 IBP393302:IBR393317 ILL393302:ILN393317 IVH393302:IVJ393317 JFD393302:JFF393317 JOZ393302:JPB393317 JYV393302:JYX393317 KIR393302:KIT393317 KSN393302:KSP393317 LCJ393302:LCL393317 LMF393302:LMH393317 LWB393302:LWD393317 MFX393302:MFZ393317 MPT393302:MPV393317 MZP393302:MZR393317 NJL393302:NJN393317 NTH393302:NTJ393317 ODD393302:ODF393317 OMZ393302:ONB393317 OWV393302:OWX393317 PGR393302:PGT393317 PQN393302:PQP393317 QAJ393302:QAL393317 QKF393302:QKH393317 QUB393302:QUD393317 RDX393302:RDZ393317 RNT393302:RNV393317 RXP393302:RXR393317 SHL393302:SHN393317 SRH393302:SRJ393317 TBD393302:TBF393317 TKZ393302:TLB393317 TUV393302:TUX393317 UER393302:UET393317 UON393302:UOP393317 UYJ393302:UYL393317 VIF393302:VIH393317 VSB393302:VSD393317 WBX393302:WBZ393317 WLT393302:WLV393317 WVP393302:WVR393317 JYX917735:JYX917739 JD458838:JF458853 SZ458838:TB458853 ACV458838:ACX458853 AMR458838:AMT458853 AWN458838:AWP458853 BGJ458838:BGL458853 BQF458838:BQH458853 CAB458838:CAD458853 CJX458838:CJZ458853 CTT458838:CTV458853 DDP458838:DDR458853 DNL458838:DNN458853 DXH458838:DXJ458853 EHD458838:EHF458853 EQZ458838:ERB458853 FAV458838:FAX458853 FKR458838:FKT458853 FUN458838:FUP458853 GEJ458838:GEL458853 GOF458838:GOH458853 GYB458838:GYD458853 HHX458838:HHZ458853 HRT458838:HRV458853 IBP458838:IBR458853 ILL458838:ILN458853 IVH458838:IVJ458853 JFD458838:JFF458853 JOZ458838:JPB458853 JYV458838:JYX458853 KIR458838:KIT458853 KSN458838:KSP458853 LCJ458838:LCL458853 LMF458838:LMH458853 LWB458838:LWD458853 MFX458838:MFZ458853 MPT458838:MPV458853 MZP458838:MZR458853 NJL458838:NJN458853 NTH458838:NTJ458853 ODD458838:ODF458853 OMZ458838:ONB458853 OWV458838:OWX458853 PGR458838:PGT458853 PQN458838:PQP458853 QAJ458838:QAL458853 QKF458838:QKH458853 QUB458838:QUD458853 RDX458838:RDZ458853 RNT458838:RNV458853 RXP458838:RXR458853 SHL458838:SHN458853 SRH458838:SRJ458853 TBD458838:TBF458853 TKZ458838:TLB458853 TUV458838:TUX458853 UER458838:UET458853 UON458838:UOP458853 UYJ458838:UYL458853 VIF458838:VIH458853 VSB458838:VSD458853 WBX458838:WBZ458853 WLT458838:WLV458853 WVP458838:WVR458853 KIT917735:KIT917739 JD524374:JF524389 SZ524374:TB524389 ACV524374:ACX524389 AMR524374:AMT524389 AWN524374:AWP524389 BGJ524374:BGL524389 BQF524374:BQH524389 CAB524374:CAD524389 CJX524374:CJZ524389 CTT524374:CTV524389 DDP524374:DDR524389 DNL524374:DNN524389 DXH524374:DXJ524389 EHD524374:EHF524389 EQZ524374:ERB524389 FAV524374:FAX524389 FKR524374:FKT524389 FUN524374:FUP524389 GEJ524374:GEL524389 GOF524374:GOH524389 GYB524374:GYD524389 HHX524374:HHZ524389 HRT524374:HRV524389 IBP524374:IBR524389 ILL524374:ILN524389 IVH524374:IVJ524389 JFD524374:JFF524389 JOZ524374:JPB524389 JYV524374:JYX524389 KIR524374:KIT524389 KSN524374:KSP524389 LCJ524374:LCL524389 LMF524374:LMH524389 LWB524374:LWD524389 MFX524374:MFZ524389 MPT524374:MPV524389 MZP524374:MZR524389 NJL524374:NJN524389 NTH524374:NTJ524389 ODD524374:ODF524389 OMZ524374:ONB524389 OWV524374:OWX524389 PGR524374:PGT524389 PQN524374:PQP524389 QAJ524374:QAL524389 QKF524374:QKH524389 QUB524374:QUD524389 RDX524374:RDZ524389 RNT524374:RNV524389 RXP524374:RXR524389 SHL524374:SHN524389 SRH524374:SRJ524389 TBD524374:TBF524389 TKZ524374:TLB524389 TUV524374:TUX524389 UER524374:UET524389 UON524374:UOP524389 UYJ524374:UYL524389 VIF524374:VIH524389 VSB524374:VSD524389 WBX524374:WBZ524389 WLT524374:WLV524389 WVP524374:WVR524389 KSP917735:KSP917739 JD589910:JF589925 SZ589910:TB589925 ACV589910:ACX589925 AMR589910:AMT589925 AWN589910:AWP589925 BGJ589910:BGL589925 BQF589910:BQH589925 CAB589910:CAD589925 CJX589910:CJZ589925 CTT589910:CTV589925 DDP589910:DDR589925 DNL589910:DNN589925 DXH589910:DXJ589925 EHD589910:EHF589925 EQZ589910:ERB589925 FAV589910:FAX589925 FKR589910:FKT589925 FUN589910:FUP589925 GEJ589910:GEL589925 GOF589910:GOH589925 GYB589910:GYD589925 HHX589910:HHZ589925 HRT589910:HRV589925 IBP589910:IBR589925 ILL589910:ILN589925 IVH589910:IVJ589925 JFD589910:JFF589925 JOZ589910:JPB589925 JYV589910:JYX589925 KIR589910:KIT589925 KSN589910:KSP589925 LCJ589910:LCL589925 LMF589910:LMH589925 LWB589910:LWD589925 MFX589910:MFZ589925 MPT589910:MPV589925 MZP589910:MZR589925 NJL589910:NJN589925 NTH589910:NTJ589925 ODD589910:ODF589925 OMZ589910:ONB589925 OWV589910:OWX589925 PGR589910:PGT589925 PQN589910:PQP589925 QAJ589910:QAL589925 QKF589910:QKH589925 QUB589910:QUD589925 RDX589910:RDZ589925 RNT589910:RNV589925 RXP589910:RXR589925 SHL589910:SHN589925 SRH589910:SRJ589925 TBD589910:TBF589925 TKZ589910:TLB589925 TUV589910:TUX589925 UER589910:UET589925 UON589910:UOP589925 UYJ589910:UYL589925 VIF589910:VIH589925 VSB589910:VSD589925 WBX589910:WBZ589925 WLT589910:WLV589925 WVP589910:WVR589925 LCL917735:LCL917739 JD655446:JF655461 SZ655446:TB655461 ACV655446:ACX655461 AMR655446:AMT655461 AWN655446:AWP655461 BGJ655446:BGL655461 BQF655446:BQH655461 CAB655446:CAD655461 CJX655446:CJZ655461 CTT655446:CTV655461 DDP655446:DDR655461 DNL655446:DNN655461 DXH655446:DXJ655461 EHD655446:EHF655461 EQZ655446:ERB655461 FAV655446:FAX655461 FKR655446:FKT655461 FUN655446:FUP655461 GEJ655446:GEL655461 GOF655446:GOH655461 GYB655446:GYD655461 HHX655446:HHZ655461 HRT655446:HRV655461 IBP655446:IBR655461 ILL655446:ILN655461 IVH655446:IVJ655461 JFD655446:JFF655461 JOZ655446:JPB655461 JYV655446:JYX655461 KIR655446:KIT655461 KSN655446:KSP655461 LCJ655446:LCL655461 LMF655446:LMH655461 LWB655446:LWD655461 MFX655446:MFZ655461 MPT655446:MPV655461 MZP655446:MZR655461 NJL655446:NJN655461 NTH655446:NTJ655461 ODD655446:ODF655461 OMZ655446:ONB655461 OWV655446:OWX655461 PGR655446:PGT655461 PQN655446:PQP655461 QAJ655446:QAL655461 QKF655446:QKH655461 QUB655446:QUD655461 RDX655446:RDZ655461 RNT655446:RNV655461 RXP655446:RXR655461 SHL655446:SHN655461 SRH655446:SRJ655461 TBD655446:TBF655461 TKZ655446:TLB655461 TUV655446:TUX655461 UER655446:UET655461 UON655446:UOP655461 UYJ655446:UYL655461 VIF655446:VIH655461 VSB655446:VSD655461 WBX655446:WBZ655461 WLT655446:WLV655461 WVP655446:WVR655461 LMH917735:LMH917739 JD720982:JF720997 SZ720982:TB720997 ACV720982:ACX720997 AMR720982:AMT720997 AWN720982:AWP720997 BGJ720982:BGL720997 BQF720982:BQH720997 CAB720982:CAD720997 CJX720982:CJZ720997 CTT720982:CTV720997 DDP720982:DDR720997 DNL720982:DNN720997 DXH720982:DXJ720997 EHD720982:EHF720997 EQZ720982:ERB720997 FAV720982:FAX720997 FKR720982:FKT720997 FUN720982:FUP720997 GEJ720982:GEL720997 GOF720982:GOH720997 GYB720982:GYD720997 HHX720982:HHZ720997 HRT720982:HRV720997 IBP720982:IBR720997 ILL720982:ILN720997 IVH720982:IVJ720997 JFD720982:JFF720997 JOZ720982:JPB720997 JYV720982:JYX720997 KIR720982:KIT720997 KSN720982:KSP720997 LCJ720982:LCL720997 LMF720982:LMH720997 LWB720982:LWD720997 MFX720982:MFZ720997 MPT720982:MPV720997 MZP720982:MZR720997 NJL720982:NJN720997 NTH720982:NTJ720997 ODD720982:ODF720997 OMZ720982:ONB720997 OWV720982:OWX720997 PGR720982:PGT720997 PQN720982:PQP720997 QAJ720982:QAL720997 QKF720982:QKH720997 QUB720982:QUD720997 RDX720982:RDZ720997 RNT720982:RNV720997 RXP720982:RXR720997 SHL720982:SHN720997 SRH720982:SRJ720997 TBD720982:TBF720997 TKZ720982:TLB720997 TUV720982:TUX720997 UER720982:UET720997 UON720982:UOP720997 UYJ720982:UYL720997 VIF720982:VIH720997 VSB720982:VSD720997 WBX720982:WBZ720997 WLT720982:WLV720997 WVP720982:WVR720997 LWD917735:LWD917739 JD786518:JF786533 SZ786518:TB786533 ACV786518:ACX786533 AMR786518:AMT786533 AWN786518:AWP786533 BGJ786518:BGL786533 BQF786518:BQH786533 CAB786518:CAD786533 CJX786518:CJZ786533 CTT786518:CTV786533 DDP786518:DDR786533 DNL786518:DNN786533 DXH786518:DXJ786533 EHD786518:EHF786533 EQZ786518:ERB786533 FAV786518:FAX786533 FKR786518:FKT786533 FUN786518:FUP786533 GEJ786518:GEL786533 GOF786518:GOH786533 GYB786518:GYD786533 HHX786518:HHZ786533 HRT786518:HRV786533 IBP786518:IBR786533 ILL786518:ILN786533 IVH786518:IVJ786533 JFD786518:JFF786533 JOZ786518:JPB786533 JYV786518:JYX786533 KIR786518:KIT786533 KSN786518:KSP786533 LCJ786518:LCL786533 LMF786518:LMH786533 LWB786518:LWD786533 MFX786518:MFZ786533 MPT786518:MPV786533 MZP786518:MZR786533 NJL786518:NJN786533 NTH786518:NTJ786533 ODD786518:ODF786533 OMZ786518:ONB786533 OWV786518:OWX786533 PGR786518:PGT786533 PQN786518:PQP786533 QAJ786518:QAL786533 QKF786518:QKH786533 QUB786518:QUD786533 RDX786518:RDZ786533 RNT786518:RNV786533 RXP786518:RXR786533 SHL786518:SHN786533 SRH786518:SRJ786533 TBD786518:TBF786533 TKZ786518:TLB786533 TUV786518:TUX786533 UER786518:UET786533 UON786518:UOP786533 UYJ786518:UYL786533 VIF786518:VIH786533 VSB786518:VSD786533 WBX786518:WBZ786533 WLT786518:WLV786533 WVP786518:WVR786533 MFZ917735:MFZ917739 JD852054:JF852069 SZ852054:TB852069 ACV852054:ACX852069 AMR852054:AMT852069 AWN852054:AWP852069 BGJ852054:BGL852069 BQF852054:BQH852069 CAB852054:CAD852069 CJX852054:CJZ852069 CTT852054:CTV852069 DDP852054:DDR852069 DNL852054:DNN852069 DXH852054:DXJ852069 EHD852054:EHF852069 EQZ852054:ERB852069 FAV852054:FAX852069 FKR852054:FKT852069 FUN852054:FUP852069 GEJ852054:GEL852069 GOF852054:GOH852069 GYB852054:GYD852069 HHX852054:HHZ852069 HRT852054:HRV852069 IBP852054:IBR852069 ILL852054:ILN852069 IVH852054:IVJ852069 JFD852054:JFF852069 JOZ852054:JPB852069 JYV852054:JYX852069 KIR852054:KIT852069 KSN852054:KSP852069 LCJ852054:LCL852069 LMF852054:LMH852069 LWB852054:LWD852069 MFX852054:MFZ852069 MPT852054:MPV852069 MZP852054:MZR852069 NJL852054:NJN852069 NTH852054:NTJ852069 ODD852054:ODF852069 OMZ852054:ONB852069 OWV852054:OWX852069 PGR852054:PGT852069 PQN852054:PQP852069 QAJ852054:QAL852069 QKF852054:QKH852069 QUB852054:QUD852069 RDX852054:RDZ852069 RNT852054:RNV852069 RXP852054:RXR852069 SHL852054:SHN852069 SRH852054:SRJ852069 TBD852054:TBF852069 TKZ852054:TLB852069 TUV852054:TUX852069 UER852054:UET852069 UON852054:UOP852069 UYJ852054:UYL852069 VIF852054:VIH852069 VSB852054:VSD852069 WBX852054:WBZ852069 WLT852054:WLV852069 WVP852054:WVR852069 MPV917735:MPV917739 JD917590:JF917605 SZ917590:TB917605 ACV917590:ACX917605 AMR917590:AMT917605 AWN917590:AWP917605 BGJ917590:BGL917605 BQF917590:BQH917605 CAB917590:CAD917605 CJX917590:CJZ917605 CTT917590:CTV917605 DDP917590:DDR917605 DNL917590:DNN917605 DXH917590:DXJ917605 EHD917590:EHF917605 EQZ917590:ERB917605 FAV917590:FAX917605 FKR917590:FKT917605 FUN917590:FUP917605 GEJ917590:GEL917605 GOF917590:GOH917605 GYB917590:GYD917605 HHX917590:HHZ917605 HRT917590:HRV917605 IBP917590:IBR917605 ILL917590:ILN917605 IVH917590:IVJ917605 JFD917590:JFF917605 JOZ917590:JPB917605 JYV917590:JYX917605 KIR917590:KIT917605 KSN917590:KSP917605 LCJ917590:LCL917605 LMF917590:LMH917605 LWB917590:LWD917605 MFX917590:MFZ917605 MPT917590:MPV917605 MZP917590:MZR917605 NJL917590:NJN917605 NTH917590:NTJ917605 ODD917590:ODF917605 OMZ917590:ONB917605 OWV917590:OWX917605 PGR917590:PGT917605 PQN917590:PQP917605 QAJ917590:QAL917605 QKF917590:QKH917605 QUB917590:QUD917605 RDX917590:RDZ917605 RNT917590:RNV917605 RXP917590:RXR917605 SHL917590:SHN917605 SRH917590:SRJ917605 TBD917590:TBF917605 TKZ917590:TLB917605 TUV917590:TUX917605 UER917590:UET917605 UON917590:UOP917605 UYJ917590:UYL917605 VIF917590:VIH917605 VSB917590:VSD917605 WBX917590:WBZ917605 WLT917590:WLV917605 WVP917590:WVR917605 MZR917735:MZR917739 JD983126:JF983141 SZ983126:TB983141 ACV983126:ACX983141 AMR983126:AMT983141 AWN983126:AWP983141 BGJ983126:BGL983141 BQF983126:BQH983141 CAB983126:CAD983141 CJX983126:CJZ983141 CTT983126:CTV983141 DDP983126:DDR983141 DNL983126:DNN983141 DXH983126:DXJ983141 EHD983126:EHF983141 EQZ983126:ERB983141 FAV983126:FAX983141 FKR983126:FKT983141 FUN983126:FUP983141 GEJ983126:GEL983141 GOF983126:GOH983141 GYB983126:GYD983141 HHX983126:HHZ983141 HRT983126:HRV983141 IBP983126:IBR983141 ILL983126:ILN983141 IVH983126:IVJ983141 JFD983126:JFF983141 JOZ983126:JPB983141 JYV983126:JYX983141 KIR983126:KIT983141 KSN983126:KSP983141 LCJ983126:LCL983141 LMF983126:LMH983141 LWB983126:LWD983141 MFX983126:MFZ983141 MPT983126:MPV983141 MZP983126:MZR983141 NJL983126:NJN983141 NTH983126:NTJ983141 ODD983126:ODF983141 OMZ983126:ONB983141 OWV983126:OWX983141 PGR983126:PGT983141 PQN983126:PQP983141 QAJ983126:QAL983141 QKF983126:QKH983141 QUB983126:QUD983141 RDX983126:RDZ983141 RNT983126:RNV983141 RXP983126:RXR983141 SHL983126:SHN983141 SRH983126:SRJ983141 TBD983126:TBF983141 TKZ983126:TLB983141 TUV983126:TUX983141 UER983126:UET983141 UON983126:UOP983141 UYJ983126:UYL983141 VIF983126:VIH983141 VSB983126:VSD983141 WBX983126:WBZ983141 WLT983126:WLV983141 WVP983126:WVR983141 JD108:JF113 SZ108:TB113 ACV108:ACX113 AMR108:AMT113 AWN108:AWP113 BGJ108:BGL113 BQF108:BQH113 CAB108:CAD113 CJX108:CJZ113 CTT108:CTV113 DDP108:DDR113 DNL108:DNN113 DXH108:DXJ113 EHD108:EHF113 EQZ108:ERB113 FAV108:FAX113 FKR108:FKT113 FUN108:FUP113 GEJ108:GEL113 GOF108:GOH113 GYB108:GYD113 HHX108:HHZ113 HRT108:HRV113 IBP108:IBR113 ILL108:ILN113 IVH108:IVJ113 JFD108:JFF113 JOZ108:JPB113 JYV108:JYX113 KIR108:KIT113 KSN108:KSP113 LCJ108:LCL113 LMF108:LMH113 LWB108:LWD113 MFX108:MFZ113 MPT108:MPV113 MZP108:MZR113 NJL108:NJN113 NTH108:NTJ113 ODD108:ODF113 OMZ108:ONB113 OWV108:OWX113 PGR108:PGT113 PQN108:PQP113 QAJ108:QAL113 QKF108:QKH113 QUB108:QUD113 RDX108:RDZ113 RNT108:RNV113 RXP108:RXR113 SHL108:SHN113 SRH108:SRJ113 TBD108:TBF113 TKZ108:TLB113 TUV108:TUX113 UER108:UET113 UON108:UOP113 UYJ108:UYL113 VIF108:VIH113 VSB108:VSD113 WBX108:WBZ113 WLT108:WLV113 WVP108:WVR113 NJN917735:NJN917739 JD65644:JF65649 SZ65644:TB65649 ACV65644:ACX65649 AMR65644:AMT65649 AWN65644:AWP65649 BGJ65644:BGL65649 BQF65644:BQH65649 CAB65644:CAD65649 CJX65644:CJZ65649 CTT65644:CTV65649 DDP65644:DDR65649 DNL65644:DNN65649 DXH65644:DXJ65649 EHD65644:EHF65649 EQZ65644:ERB65649 FAV65644:FAX65649 FKR65644:FKT65649 FUN65644:FUP65649 GEJ65644:GEL65649 GOF65644:GOH65649 GYB65644:GYD65649 HHX65644:HHZ65649 HRT65644:HRV65649 IBP65644:IBR65649 ILL65644:ILN65649 IVH65644:IVJ65649 JFD65644:JFF65649 JOZ65644:JPB65649 JYV65644:JYX65649 KIR65644:KIT65649 KSN65644:KSP65649 LCJ65644:LCL65649 LMF65644:LMH65649 LWB65644:LWD65649 MFX65644:MFZ65649 MPT65644:MPV65649 MZP65644:MZR65649 NJL65644:NJN65649 NTH65644:NTJ65649 ODD65644:ODF65649 OMZ65644:ONB65649 OWV65644:OWX65649 PGR65644:PGT65649 PQN65644:PQP65649 QAJ65644:QAL65649 QKF65644:QKH65649 QUB65644:QUD65649 RDX65644:RDZ65649 RNT65644:RNV65649 RXP65644:RXR65649 SHL65644:SHN65649 SRH65644:SRJ65649 TBD65644:TBF65649 TKZ65644:TLB65649 TUV65644:TUX65649 UER65644:UET65649 UON65644:UOP65649 UYJ65644:UYL65649 VIF65644:VIH65649 VSB65644:VSD65649 WBX65644:WBZ65649 WLT65644:WLV65649 WVP65644:WVR65649 NTJ917735:NTJ917739 JD131180:JF131185 SZ131180:TB131185 ACV131180:ACX131185 AMR131180:AMT131185 AWN131180:AWP131185 BGJ131180:BGL131185 BQF131180:BQH131185 CAB131180:CAD131185 CJX131180:CJZ131185 CTT131180:CTV131185 DDP131180:DDR131185 DNL131180:DNN131185 DXH131180:DXJ131185 EHD131180:EHF131185 EQZ131180:ERB131185 FAV131180:FAX131185 FKR131180:FKT131185 FUN131180:FUP131185 GEJ131180:GEL131185 GOF131180:GOH131185 GYB131180:GYD131185 HHX131180:HHZ131185 HRT131180:HRV131185 IBP131180:IBR131185 ILL131180:ILN131185 IVH131180:IVJ131185 JFD131180:JFF131185 JOZ131180:JPB131185 JYV131180:JYX131185 KIR131180:KIT131185 KSN131180:KSP131185 LCJ131180:LCL131185 LMF131180:LMH131185 LWB131180:LWD131185 MFX131180:MFZ131185 MPT131180:MPV131185 MZP131180:MZR131185 NJL131180:NJN131185 NTH131180:NTJ131185 ODD131180:ODF131185 OMZ131180:ONB131185 OWV131180:OWX131185 PGR131180:PGT131185 PQN131180:PQP131185 QAJ131180:QAL131185 QKF131180:QKH131185 QUB131180:QUD131185 RDX131180:RDZ131185 RNT131180:RNV131185 RXP131180:RXR131185 SHL131180:SHN131185 SRH131180:SRJ131185 TBD131180:TBF131185 TKZ131180:TLB131185 TUV131180:TUX131185 UER131180:UET131185 UON131180:UOP131185 UYJ131180:UYL131185 VIF131180:VIH131185 VSB131180:VSD131185 WBX131180:WBZ131185 WLT131180:WLV131185 WVP131180:WVR131185 ODF917735:ODF917739 JD196716:JF196721 SZ196716:TB196721 ACV196716:ACX196721 AMR196716:AMT196721 AWN196716:AWP196721 BGJ196716:BGL196721 BQF196716:BQH196721 CAB196716:CAD196721 CJX196716:CJZ196721 CTT196716:CTV196721 DDP196716:DDR196721 DNL196716:DNN196721 DXH196716:DXJ196721 EHD196716:EHF196721 EQZ196716:ERB196721 FAV196716:FAX196721 FKR196716:FKT196721 FUN196716:FUP196721 GEJ196716:GEL196721 GOF196716:GOH196721 GYB196716:GYD196721 HHX196716:HHZ196721 HRT196716:HRV196721 IBP196716:IBR196721 ILL196716:ILN196721 IVH196716:IVJ196721 JFD196716:JFF196721 JOZ196716:JPB196721 JYV196716:JYX196721 KIR196716:KIT196721 KSN196716:KSP196721 LCJ196716:LCL196721 LMF196716:LMH196721 LWB196716:LWD196721 MFX196716:MFZ196721 MPT196716:MPV196721 MZP196716:MZR196721 NJL196716:NJN196721 NTH196716:NTJ196721 ODD196716:ODF196721 OMZ196716:ONB196721 OWV196716:OWX196721 PGR196716:PGT196721 PQN196716:PQP196721 QAJ196716:QAL196721 QKF196716:QKH196721 QUB196716:QUD196721 RDX196716:RDZ196721 RNT196716:RNV196721 RXP196716:RXR196721 SHL196716:SHN196721 SRH196716:SRJ196721 TBD196716:TBF196721 TKZ196716:TLB196721 TUV196716:TUX196721 UER196716:UET196721 UON196716:UOP196721 UYJ196716:UYL196721 VIF196716:VIH196721 VSB196716:VSD196721 WBX196716:WBZ196721 WLT196716:WLV196721 WVP196716:WVR196721 ONB917735:ONB917739 JD262252:JF262257 SZ262252:TB262257 ACV262252:ACX262257 AMR262252:AMT262257 AWN262252:AWP262257 BGJ262252:BGL262257 BQF262252:BQH262257 CAB262252:CAD262257 CJX262252:CJZ262257 CTT262252:CTV262257 DDP262252:DDR262257 DNL262252:DNN262257 DXH262252:DXJ262257 EHD262252:EHF262257 EQZ262252:ERB262257 FAV262252:FAX262257 FKR262252:FKT262257 FUN262252:FUP262257 GEJ262252:GEL262257 GOF262252:GOH262257 GYB262252:GYD262257 HHX262252:HHZ262257 HRT262252:HRV262257 IBP262252:IBR262257 ILL262252:ILN262257 IVH262252:IVJ262257 JFD262252:JFF262257 JOZ262252:JPB262257 JYV262252:JYX262257 KIR262252:KIT262257 KSN262252:KSP262257 LCJ262252:LCL262257 LMF262252:LMH262257 LWB262252:LWD262257 MFX262252:MFZ262257 MPT262252:MPV262257 MZP262252:MZR262257 NJL262252:NJN262257 NTH262252:NTJ262257 ODD262252:ODF262257 OMZ262252:ONB262257 OWV262252:OWX262257 PGR262252:PGT262257 PQN262252:PQP262257 QAJ262252:QAL262257 QKF262252:QKH262257 QUB262252:QUD262257 RDX262252:RDZ262257 RNT262252:RNV262257 RXP262252:RXR262257 SHL262252:SHN262257 SRH262252:SRJ262257 TBD262252:TBF262257 TKZ262252:TLB262257 TUV262252:TUX262257 UER262252:UET262257 UON262252:UOP262257 UYJ262252:UYL262257 VIF262252:VIH262257 VSB262252:VSD262257 WBX262252:WBZ262257 WLT262252:WLV262257 WVP262252:WVR262257 OWX917735:OWX917739 JD327788:JF327793 SZ327788:TB327793 ACV327788:ACX327793 AMR327788:AMT327793 AWN327788:AWP327793 BGJ327788:BGL327793 BQF327788:BQH327793 CAB327788:CAD327793 CJX327788:CJZ327793 CTT327788:CTV327793 DDP327788:DDR327793 DNL327788:DNN327793 DXH327788:DXJ327793 EHD327788:EHF327793 EQZ327788:ERB327793 FAV327788:FAX327793 FKR327788:FKT327793 FUN327788:FUP327793 GEJ327788:GEL327793 GOF327788:GOH327793 GYB327788:GYD327793 HHX327788:HHZ327793 HRT327788:HRV327793 IBP327788:IBR327793 ILL327788:ILN327793 IVH327788:IVJ327793 JFD327788:JFF327793 JOZ327788:JPB327793 JYV327788:JYX327793 KIR327788:KIT327793 KSN327788:KSP327793 LCJ327788:LCL327793 LMF327788:LMH327793 LWB327788:LWD327793 MFX327788:MFZ327793 MPT327788:MPV327793 MZP327788:MZR327793 NJL327788:NJN327793 NTH327788:NTJ327793 ODD327788:ODF327793 OMZ327788:ONB327793 OWV327788:OWX327793 PGR327788:PGT327793 PQN327788:PQP327793 QAJ327788:QAL327793 QKF327788:QKH327793 QUB327788:QUD327793 RDX327788:RDZ327793 RNT327788:RNV327793 RXP327788:RXR327793 SHL327788:SHN327793 SRH327788:SRJ327793 TBD327788:TBF327793 TKZ327788:TLB327793 TUV327788:TUX327793 UER327788:UET327793 UON327788:UOP327793 UYJ327788:UYL327793 VIF327788:VIH327793 VSB327788:VSD327793 WBX327788:WBZ327793 WLT327788:WLV327793 WVP327788:WVR327793 PGT917735:PGT917739 JD393324:JF393329 SZ393324:TB393329 ACV393324:ACX393329 AMR393324:AMT393329 AWN393324:AWP393329 BGJ393324:BGL393329 BQF393324:BQH393329 CAB393324:CAD393329 CJX393324:CJZ393329 CTT393324:CTV393329 DDP393324:DDR393329 DNL393324:DNN393329 DXH393324:DXJ393329 EHD393324:EHF393329 EQZ393324:ERB393329 FAV393324:FAX393329 FKR393324:FKT393329 FUN393324:FUP393329 GEJ393324:GEL393329 GOF393324:GOH393329 GYB393324:GYD393329 HHX393324:HHZ393329 HRT393324:HRV393329 IBP393324:IBR393329 ILL393324:ILN393329 IVH393324:IVJ393329 JFD393324:JFF393329 JOZ393324:JPB393329 JYV393324:JYX393329 KIR393324:KIT393329 KSN393324:KSP393329 LCJ393324:LCL393329 LMF393324:LMH393329 LWB393324:LWD393329 MFX393324:MFZ393329 MPT393324:MPV393329 MZP393324:MZR393329 NJL393324:NJN393329 NTH393324:NTJ393329 ODD393324:ODF393329 OMZ393324:ONB393329 OWV393324:OWX393329 PGR393324:PGT393329 PQN393324:PQP393329 QAJ393324:QAL393329 QKF393324:QKH393329 QUB393324:QUD393329 RDX393324:RDZ393329 RNT393324:RNV393329 RXP393324:RXR393329 SHL393324:SHN393329 SRH393324:SRJ393329 TBD393324:TBF393329 TKZ393324:TLB393329 TUV393324:TUX393329 UER393324:UET393329 UON393324:UOP393329 UYJ393324:UYL393329 VIF393324:VIH393329 VSB393324:VSD393329 WBX393324:WBZ393329 WLT393324:WLV393329 WVP393324:WVR393329 PQP917735:PQP917739 JD458860:JF458865 SZ458860:TB458865 ACV458860:ACX458865 AMR458860:AMT458865 AWN458860:AWP458865 BGJ458860:BGL458865 BQF458860:BQH458865 CAB458860:CAD458865 CJX458860:CJZ458865 CTT458860:CTV458865 DDP458860:DDR458865 DNL458860:DNN458865 DXH458860:DXJ458865 EHD458860:EHF458865 EQZ458860:ERB458865 FAV458860:FAX458865 FKR458860:FKT458865 FUN458860:FUP458865 GEJ458860:GEL458865 GOF458860:GOH458865 GYB458860:GYD458865 HHX458860:HHZ458865 HRT458860:HRV458865 IBP458860:IBR458865 ILL458860:ILN458865 IVH458860:IVJ458865 JFD458860:JFF458865 JOZ458860:JPB458865 JYV458860:JYX458865 KIR458860:KIT458865 KSN458860:KSP458865 LCJ458860:LCL458865 LMF458860:LMH458865 LWB458860:LWD458865 MFX458860:MFZ458865 MPT458860:MPV458865 MZP458860:MZR458865 NJL458860:NJN458865 NTH458860:NTJ458865 ODD458860:ODF458865 OMZ458860:ONB458865 OWV458860:OWX458865 PGR458860:PGT458865 PQN458860:PQP458865 QAJ458860:QAL458865 QKF458860:QKH458865 QUB458860:QUD458865 RDX458860:RDZ458865 RNT458860:RNV458865 RXP458860:RXR458865 SHL458860:SHN458865 SRH458860:SRJ458865 TBD458860:TBF458865 TKZ458860:TLB458865 TUV458860:TUX458865 UER458860:UET458865 UON458860:UOP458865 UYJ458860:UYL458865 VIF458860:VIH458865 VSB458860:VSD458865 WBX458860:WBZ458865 WLT458860:WLV458865 WVP458860:WVR458865 QAL917735:QAL917739 JD524396:JF524401 SZ524396:TB524401 ACV524396:ACX524401 AMR524396:AMT524401 AWN524396:AWP524401 BGJ524396:BGL524401 BQF524396:BQH524401 CAB524396:CAD524401 CJX524396:CJZ524401 CTT524396:CTV524401 DDP524396:DDR524401 DNL524396:DNN524401 DXH524396:DXJ524401 EHD524396:EHF524401 EQZ524396:ERB524401 FAV524396:FAX524401 FKR524396:FKT524401 FUN524396:FUP524401 GEJ524396:GEL524401 GOF524396:GOH524401 GYB524396:GYD524401 HHX524396:HHZ524401 HRT524396:HRV524401 IBP524396:IBR524401 ILL524396:ILN524401 IVH524396:IVJ524401 JFD524396:JFF524401 JOZ524396:JPB524401 JYV524396:JYX524401 KIR524396:KIT524401 KSN524396:KSP524401 LCJ524396:LCL524401 LMF524396:LMH524401 LWB524396:LWD524401 MFX524396:MFZ524401 MPT524396:MPV524401 MZP524396:MZR524401 NJL524396:NJN524401 NTH524396:NTJ524401 ODD524396:ODF524401 OMZ524396:ONB524401 OWV524396:OWX524401 PGR524396:PGT524401 PQN524396:PQP524401 QAJ524396:QAL524401 QKF524396:QKH524401 QUB524396:QUD524401 RDX524396:RDZ524401 RNT524396:RNV524401 RXP524396:RXR524401 SHL524396:SHN524401 SRH524396:SRJ524401 TBD524396:TBF524401 TKZ524396:TLB524401 TUV524396:TUX524401 UER524396:UET524401 UON524396:UOP524401 UYJ524396:UYL524401 VIF524396:VIH524401 VSB524396:VSD524401 WBX524396:WBZ524401 WLT524396:WLV524401 WVP524396:WVR524401 QKH917735:QKH917739 JD589932:JF589937 SZ589932:TB589937 ACV589932:ACX589937 AMR589932:AMT589937 AWN589932:AWP589937 BGJ589932:BGL589937 BQF589932:BQH589937 CAB589932:CAD589937 CJX589932:CJZ589937 CTT589932:CTV589937 DDP589932:DDR589937 DNL589932:DNN589937 DXH589932:DXJ589937 EHD589932:EHF589937 EQZ589932:ERB589937 FAV589932:FAX589937 FKR589932:FKT589937 FUN589932:FUP589937 GEJ589932:GEL589937 GOF589932:GOH589937 GYB589932:GYD589937 HHX589932:HHZ589937 HRT589932:HRV589937 IBP589932:IBR589937 ILL589932:ILN589937 IVH589932:IVJ589937 JFD589932:JFF589937 JOZ589932:JPB589937 JYV589932:JYX589937 KIR589932:KIT589937 KSN589932:KSP589937 LCJ589932:LCL589937 LMF589932:LMH589937 LWB589932:LWD589937 MFX589932:MFZ589937 MPT589932:MPV589937 MZP589932:MZR589937 NJL589932:NJN589937 NTH589932:NTJ589937 ODD589932:ODF589937 OMZ589932:ONB589937 OWV589932:OWX589937 PGR589932:PGT589937 PQN589932:PQP589937 QAJ589932:QAL589937 QKF589932:QKH589937 QUB589932:QUD589937 RDX589932:RDZ589937 RNT589932:RNV589937 RXP589932:RXR589937 SHL589932:SHN589937 SRH589932:SRJ589937 TBD589932:TBF589937 TKZ589932:TLB589937 TUV589932:TUX589937 UER589932:UET589937 UON589932:UOP589937 UYJ589932:UYL589937 VIF589932:VIH589937 VSB589932:VSD589937 WBX589932:WBZ589937 WLT589932:WLV589937 WVP589932:WVR589937 QUD917735:QUD917739 JD655468:JF655473 SZ655468:TB655473 ACV655468:ACX655473 AMR655468:AMT655473 AWN655468:AWP655473 BGJ655468:BGL655473 BQF655468:BQH655473 CAB655468:CAD655473 CJX655468:CJZ655473 CTT655468:CTV655473 DDP655468:DDR655473 DNL655468:DNN655473 DXH655468:DXJ655473 EHD655468:EHF655473 EQZ655468:ERB655473 FAV655468:FAX655473 FKR655468:FKT655473 FUN655468:FUP655473 GEJ655468:GEL655473 GOF655468:GOH655473 GYB655468:GYD655473 HHX655468:HHZ655473 HRT655468:HRV655473 IBP655468:IBR655473 ILL655468:ILN655473 IVH655468:IVJ655473 JFD655468:JFF655473 JOZ655468:JPB655473 JYV655468:JYX655473 KIR655468:KIT655473 KSN655468:KSP655473 LCJ655468:LCL655473 LMF655468:LMH655473 LWB655468:LWD655473 MFX655468:MFZ655473 MPT655468:MPV655473 MZP655468:MZR655473 NJL655468:NJN655473 NTH655468:NTJ655473 ODD655468:ODF655473 OMZ655468:ONB655473 OWV655468:OWX655473 PGR655468:PGT655473 PQN655468:PQP655473 QAJ655468:QAL655473 QKF655468:QKH655473 QUB655468:QUD655473 RDX655468:RDZ655473 RNT655468:RNV655473 RXP655468:RXR655473 SHL655468:SHN655473 SRH655468:SRJ655473 TBD655468:TBF655473 TKZ655468:TLB655473 TUV655468:TUX655473 UER655468:UET655473 UON655468:UOP655473 UYJ655468:UYL655473 VIF655468:VIH655473 VSB655468:VSD655473 WBX655468:WBZ655473 WLT655468:WLV655473 WVP655468:WVR655473 RDZ917735:RDZ917739 JD721004:JF721009 SZ721004:TB721009 ACV721004:ACX721009 AMR721004:AMT721009 AWN721004:AWP721009 BGJ721004:BGL721009 BQF721004:BQH721009 CAB721004:CAD721009 CJX721004:CJZ721009 CTT721004:CTV721009 DDP721004:DDR721009 DNL721004:DNN721009 DXH721004:DXJ721009 EHD721004:EHF721009 EQZ721004:ERB721009 FAV721004:FAX721009 FKR721004:FKT721009 FUN721004:FUP721009 GEJ721004:GEL721009 GOF721004:GOH721009 GYB721004:GYD721009 HHX721004:HHZ721009 HRT721004:HRV721009 IBP721004:IBR721009 ILL721004:ILN721009 IVH721004:IVJ721009 JFD721004:JFF721009 JOZ721004:JPB721009 JYV721004:JYX721009 KIR721004:KIT721009 KSN721004:KSP721009 LCJ721004:LCL721009 LMF721004:LMH721009 LWB721004:LWD721009 MFX721004:MFZ721009 MPT721004:MPV721009 MZP721004:MZR721009 NJL721004:NJN721009 NTH721004:NTJ721009 ODD721004:ODF721009 OMZ721004:ONB721009 OWV721004:OWX721009 PGR721004:PGT721009 PQN721004:PQP721009 QAJ721004:QAL721009 QKF721004:QKH721009 QUB721004:QUD721009 RDX721004:RDZ721009 RNT721004:RNV721009 RXP721004:RXR721009 SHL721004:SHN721009 SRH721004:SRJ721009 TBD721004:TBF721009 TKZ721004:TLB721009 TUV721004:TUX721009 UER721004:UET721009 UON721004:UOP721009 UYJ721004:UYL721009 VIF721004:VIH721009 VSB721004:VSD721009 WBX721004:WBZ721009 WLT721004:WLV721009 WVP721004:WVR721009 RNV917735:RNV917739 JD786540:JF786545 SZ786540:TB786545 ACV786540:ACX786545 AMR786540:AMT786545 AWN786540:AWP786545 BGJ786540:BGL786545 BQF786540:BQH786545 CAB786540:CAD786545 CJX786540:CJZ786545 CTT786540:CTV786545 DDP786540:DDR786545 DNL786540:DNN786545 DXH786540:DXJ786545 EHD786540:EHF786545 EQZ786540:ERB786545 FAV786540:FAX786545 FKR786540:FKT786545 FUN786540:FUP786545 GEJ786540:GEL786545 GOF786540:GOH786545 GYB786540:GYD786545 HHX786540:HHZ786545 HRT786540:HRV786545 IBP786540:IBR786545 ILL786540:ILN786545 IVH786540:IVJ786545 JFD786540:JFF786545 JOZ786540:JPB786545 JYV786540:JYX786545 KIR786540:KIT786545 KSN786540:KSP786545 LCJ786540:LCL786545 LMF786540:LMH786545 LWB786540:LWD786545 MFX786540:MFZ786545 MPT786540:MPV786545 MZP786540:MZR786545 NJL786540:NJN786545 NTH786540:NTJ786545 ODD786540:ODF786545 OMZ786540:ONB786545 OWV786540:OWX786545 PGR786540:PGT786545 PQN786540:PQP786545 QAJ786540:QAL786545 QKF786540:QKH786545 QUB786540:QUD786545 RDX786540:RDZ786545 RNT786540:RNV786545 RXP786540:RXR786545 SHL786540:SHN786545 SRH786540:SRJ786545 TBD786540:TBF786545 TKZ786540:TLB786545 TUV786540:TUX786545 UER786540:UET786545 UON786540:UOP786545 UYJ786540:UYL786545 VIF786540:VIH786545 VSB786540:VSD786545 WBX786540:WBZ786545 WLT786540:WLV786545 WVP786540:WVR786545 RXR917735:RXR917739 JD852076:JF852081 SZ852076:TB852081 ACV852076:ACX852081 AMR852076:AMT852081 AWN852076:AWP852081 BGJ852076:BGL852081 BQF852076:BQH852081 CAB852076:CAD852081 CJX852076:CJZ852081 CTT852076:CTV852081 DDP852076:DDR852081 DNL852076:DNN852081 DXH852076:DXJ852081 EHD852076:EHF852081 EQZ852076:ERB852081 FAV852076:FAX852081 FKR852076:FKT852081 FUN852076:FUP852081 GEJ852076:GEL852081 GOF852076:GOH852081 GYB852076:GYD852081 HHX852076:HHZ852081 HRT852076:HRV852081 IBP852076:IBR852081 ILL852076:ILN852081 IVH852076:IVJ852081 JFD852076:JFF852081 JOZ852076:JPB852081 JYV852076:JYX852081 KIR852076:KIT852081 KSN852076:KSP852081 LCJ852076:LCL852081 LMF852076:LMH852081 LWB852076:LWD852081 MFX852076:MFZ852081 MPT852076:MPV852081 MZP852076:MZR852081 NJL852076:NJN852081 NTH852076:NTJ852081 ODD852076:ODF852081 OMZ852076:ONB852081 OWV852076:OWX852081 PGR852076:PGT852081 PQN852076:PQP852081 QAJ852076:QAL852081 QKF852076:QKH852081 QUB852076:QUD852081 RDX852076:RDZ852081 RNT852076:RNV852081 RXP852076:RXR852081 SHL852076:SHN852081 SRH852076:SRJ852081 TBD852076:TBF852081 TKZ852076:TLB852081 TUV852076:TUX852081 UER852076:UET852081 UON852076:UOP852081 UYJ852076:UYL852081 VIF852076:VIH852081 VSB852076:VSD852081 WBX852076:WBZ852081 WLT852076:WLV852081 WVP852076:WVR852081 SHN917735:SHN917739 JD917612:JF917617 SZ917612:TB917617 ACV917612:ACX917617 AMR917612:AMT917617 AWN917612:AWP917617 BGJ917612:BGL917617 BQF917612:BQH917617 CAB917612:CAD917617 CJX917612:CJZ917617 CTT917612:CTV917617 DDP917612:DDR917617 DNL917612:DNN917617 DXH917612:DXJ917617 EHD917612:EHF917617 EQZ917612:ERB917617 FAV917612:FAX917617 FKR917612:FKT917617 FUN917612:FUP917617 GEJ917612:GEL917617 GOF917612:GOH917617 GYB917612:GYD917617 HHX917612:HHZ917617 HRT917612:HRV917617 IBP917612:IBR917617 ILL917612:ILN917617 IVH917612:IVJ917617 JFD917612:JFF917617 JOZ917612:JPB917617 JYV917612:JYX917617 KIR917612:KIT917617 KSN917612:KSP917617 LCJ917612:LCL917617 LMF917612:LMH917617 LWB917612:LWD917617 MFX917612:MFZ917617 MPT917612:MPV917617 MZP917612:MZR917617 NJL917612:NJN917617 NTH917612:NTJ917617 ODD917612:ODF917617 OMZ917612:ONB917617 OWV917612:OWX917617 PGR917612:PGT917617 PQN917612:PQP917617 QAJ917612:QAL917617 QKF917612:QKH917617 QUB917612:QUD917617 RDX917612:RDZ917617 RNT917612:RNV917617 RXP917612:RXR917617 SHL917612:SHN917617 SRH917612:SRJ917617 TBD917612:TBF917617 TKZ917612:TLB917617 TUV917612:TUX917617 UER917612:UET917617 UON917612:UOP917617 UYJ917612:UYL917617 VIF917612:VIH917617 VSB917612:VSD917617 WBX917612:WBZ917617 WLT917612:WLV917617 WVP917612:WVR917617 SRJ917735:SRJ917739 JD983148:JF983153 SZ983148:TB983153 ACV983148:ACX983153 AMR983148:AMT983153 AWN983148:AWP983153 BGJ983148:BGL983153 BQF983148:BQH983153 CAB983148:CAD983153 CJX983148:CJZ983153 CTT983148:CTV983153 DDP983148:DDR983153 DNL983148:DNN983153 DXH983148:DXJ983153 EHD983148:EHF983153 EQZ983148:ERB983153 FAV983148:FAX983153 FKR983148:FKT983153 FUN983148:FUP983153 GEJ983148:GEL983153 GOF983148:GOH983153 GYB983148:GYD983153 HHX983148:HHZ983153 HRT983148:HRV983153 IBP983148:IBR983153 ILL983148:ILN983153 IVH983148:IVJ983153 JFD983148:JFF983153 JOZ983148:JPB983153 JYV983148:JYX983153 KIR983148:KIT983153 KSN983148:KSP983153 LCJ983148:LCL983153 LMF983148:LMH983153 LWB983148:LWD983153 MFX983148:MFZ983153 MPT983148:MPV983153 MZP983148:MZR983153 NJL983148:NJN983153 NTH983148:NTJ983153 ODD983148:ODF983153 OMZ983148:ONB983153 OWV983148:OWX983153 PGR983148:PGT983153 PQN983148:PQP983153 QAJ983148:QAL983153 QKF983148:QKH983153 QUB983148:QUD983153 RDX983148:RDZ983153 RNT983148:RNV983153 RXP983148:RXR983153 SHL983148:SHN983153 SRH983148:SRJ983153 TBD983148:TBF983153 TKZ983148:TLB983153 TUV983148:TUX983153 UER983148:UET983153 UON983148:UOP983153 UYJ983148:UYL983153 VIF983148:VIH983153 VSB983148:VSD983153 WBX983148:WBZ983153 WLT983148:WLV983153 WVP983148:WVR983153 JD146:JF146 SZ146:TB146 ACV146:ACX146 AMR146:AMT146 AWN146:AWP146 BGJ146:BGL146 BQF146:BQH146 CAB146:CAD146 CJX146:CJZ146 CTT146:CTV146 DDP146:DDR146 DNL146:DNN146 DXH146:DXJ146 EHD146:EHF146 EQZ146:ERB146 FAV146:FAX146 FKR146:FKT146 FUN146:FUP146 GEJ146:GEL146 GOF146:GOH146 GYB146:GYD146 HHX146:HHZ146 HRT146:HRV146 IBP146:IBR146 ILL146:ILN146 IVH146:IVJ146 JFD146:JFF146 JOZ146:JPB146 JYV146:JYX146 KIR146:KIT146 KSN146:KSP146 LCJ146:LCL146 LMF146:LMH146 LWB146:LWD146 MFX146:MFZ146 MPT146:MPV146 MZP146:MZR146 NJL146:NJN146 NTH146:NTJ146 ODD146:ODF146 OMZ146:ONB146 OWV146:OWX146 PGR146:PGT146 PQN146:PQP146 QAJ146:QAL146 QKF146:QKH146 QUB146:QUD146 RDX146:RDZ146 RNT146:RNV146 RXP146:RXR146 SHL146:SHN146 SRH146:SRJ146 TBD146:TBF146 TKZ146:TLB146 TUV146:TUX146 UER146:UET146 UON146:UOP146 UYJ146:UYL146 VIF146:VIH146 VSB146:VSD146 WBX146:WBZ146 WLT146:WLV146 WVP146:WVR146 TBF917735:TBF917739 JD65682:JF65682 SZ65682:TB65682 ACV65682:ACX65682 AMR65682:AMT65682 AWN65682:AWP65682 BGJ65682:BGL65682 BQF65682:BQH65682 CAB65682:CAD65682 CJX65682:CJZ65682 CTT65682:CTV65682 DDP65682:DDR65682 DNL65682:DNN65682 DXH65682:DXJ65682 EHD65682:EHF65682 EQZ65682:ERB65682 FAV65682:FAX65682 FKR65682:FKT65682 FUN65682:FUP65682 GEJ65682:GEL65682 GOF65682:GOH65682 GYB65682:GYD65682 HHX65682:HHZ65682 HRT65682:HRV65682 IBP65682:IBR65682 ILL65682:ILN65682 IVH65682:IVJ65682 JFD65682:JFF65682 JOZ65682:JPB65682 JYV65682:JYX65682 KIR65682:KIT65682 KSN65682:KSP65682 LCJ65682:LCL65682 LMF65682:LMH65682 LWB65682:LWD65682 MFX65682:MFZ65682 MPT65682:MPV65682 MZP65682:MZR65682 NJL65682:NJN65682 NTH65682:NTJ65682 ODD65682:ODF65682 OMZ65682:ONB65682 OWV65682:OWX65682 PGR65682:PGT65682 PQN65682:PQP65682 QAJ65682:QAL65682 QKF65682:QKH65682 QUB65682:QUD65682 RDX65682:RDZ65682 RNT65682:RNV65682 RXP65682:RXR65682 SHL65682:SHN65682 SRH65682:SRJ65682 TBD65682:TBF65682 TKZ65682:TLB65682 TUV65682:TUX65682 UER65682:UET65682 UON65682:UOP65682 UYJ65682:UYL65682 VIF65682:VIH65682 VSB65682:VSD65682 WBX65682:WBZ65682 WLT65682:WLV65682 WVP65682:WVR65682 TLB917735:TLB917739 JD131218:JF131218 SZ131218:TB131218 ACV131218:ACX131218 AMR131218:AMT131218 AWN131218:AWP131218 BGJ131218:BGL131218 BQF131218:BQH131218 CAB131218:CAD131218 CJX131218:CJZ131218 CTT131218:CTV131218 DDP131218:DDR131218 DNL131218:DNN131218 DXH131218:DXJ131218 EHD131218:EHF131218 EQZ131218:ERB131218 FAV131218:FAX131218 FKR131218:FKT131218 FUN131218:FUP131218 GEJ131218:GEL131218 GOF131218:GOH131218 GYB131218:GYD131218 HHX131218:HHZ131218 HRT131218:HRV131218 IBP131218:IBR131218 ILL131218:ILN131218 IVH131218:IVJ131218 JFD131218:JFF131218 JOZ131218:JPB131218 JYV131218:JYX131218 KIR131218:KIT131218 KSN131218:KSP131218 LCJ131218:LCL131218 LMF131218:LMH131218 LWB131218:LWD131218 MFX131218:MFZ131218 MPT131218:MPV131218 MZP131218:MZR131218 NJL131218:NJN131218 NTH131218:NTJ131218 ODD131218:ODF131218 OMZ131218:ONB131218 OWV131218:OWX131218 PGR131218:PGT131218 PQN131218:PQP131218 QAJ131218:QAL131218 QKF131218:QKH131218 QUB131218:QUD131218 RDX131218:RDZ131218 RNT131218:RNV131218 RXP131218:RXR131218 SHL131218:SHN131218 SRH131218:SRJ131218 TBD131218:TBF131218 TKZ131218:TLB131218 TUV131218:TUX131218 UER131218:UET131218 UON131218:UOP131218 UYJ131218:UYL131218 VIF131218:VIH131218 VSB131218:VSD131218 WBX131218:WBZ131218 WLT131218:WLV131218 WVP131218:WVR131218 TUX917735:TUX917739 JD196754:JF196754 SZ196754:TB196754 ACV196754:ACX196754 AMR196754:AMT196754 AWN196754:AWP196754 BGJ196754:BGL196754 BQF196754:BQH196754 CAB196754:CAD196754 CJX196754:CJZ196754 CTT196754:CTV196754 DDP196754:DDR196754 DNL196754:DNN196754 DXH196754:DXJ196754 EHD196754:EHF196754 EQZ196754:ERB196754 FAV196754:FAX196754 FKR196754:FKT196754 FUN196754:FUP196754 GEJ196754:GEL196754 GOF196754:GOH196754 GYB196754:GYD196754 HHX196754:HHZ196754 HRT196754:HRV196754 IBP196754:IBR196754 ILL196754:ILN196754 IVH196754:IVJ196754 JFD196754:JFF196754 JOZ196754:JPB196754 JYV196754:JYX196754 KIR196754:KIT196754 KSN196754:KSP196754 LCJ196754:LCL196754 LMF196754:LMH196754 LWB196754:LWD196754 MFX196754:MFZ196754 MPT196754:MPV196754 MZP196754:MZR196754 NJL196754:NJN196754 NTH196754:NTJ196754 ODD196754:ODF196754 OMZ196754:ONB196754 OWV196754:OWX196754 PGR196754:PGT196754 PQN196754:PQP196754 QAJ196754:QAL196754 QKF196754:QKH196754 QUB196754:QUD196754 RDX196754:RDZ196754 RNT196754:RNV196754 RXP196754:RXR196754 SHL196754:SHN196754 SRH196754:SRJ196754 TBD196754:TBF196754 TKZ196754:TLB196754 TUV196754:TUX196754 UER196754:UET196754 UON196754:UOP196754 UYJ196754:UYL196754 VIF196754:VIH196754 VSB196754:VSD196754 WBX196754:WBZ196754 WLT196754:WLV196754 WVP196754:WVR196754 UET917735:UET917739 JD262290:JF262290 SZ262290:TB262290 ACV262290:ACX262290 AMR262290:AMT262290 AWN262290:AWP262290 BGJ262290:BGL262290 BQF262290:BQH262290 CAB262290:CAD262290 CJX262290:CJZ262290 CTT262290:CTV262290 DDP262290:DDR262290 DNL262290:DNN262290 DXH262290:DXJ262290 EHD262290:EHF262290 EQZ262290:ERB262290 FAV262290:FAX262290 FKR262290:FKT262290 FUN262290:FUP262290 GEJ262290:GEL262290 GOF262290:GOH262290 GYB262290:GYD262290 HHX262290:HHZ262290 HRT262290:HRV262290 IBP262290:IBR262290 ILL262290:ILN262290 IVH262290:IVJ262290 JFD262290:JFF262290 JOZ262290:JPB262290 JYV262290:JYX262290 KIR262290:KIT262290 KSN262290:KSP262290 LCJ262290:LCL262290 LMF262290:LMH262290 LWB262290:LWD262290 MFX262290:MFZ262290 MPT262290:MPV262290 MZP262290:MZR262290 NJL262290:NJN262290 NTH262290:NTJ262290 ODD262290:ODF262290 OMZ262290:ONB262290 OWV262290:OWX262290 PGR262290:PGT262290 PQN262290:PQP262290 QAJ262290:QAL262290 QKF262290:QKH262290 QUB262290:QUD262290 RDX262290:RDZ262290 RNT262290:RNV262290 RXP262290:RXR262290 SHL262290:SHN262290 SRH262290:SRJ262290 TBD262290:TBF262290 TKZ262290:TLB262290 TUV262290:TUX262290 UER262290:UET262290 UON262290:UOP262290 UYJ262290:UYL262290 VIF262290:VIH262290 VSB262290:VSD262290 WBX262290:WBZ262290 WLT262290:WLV262290 WVP262290:WVR262290 UOP917735:UOP917739 JD327826:JF327826 SZ327826:TB327826 ACV327826:ACX327826 AMR327826:AMT327826 AWN327826:AWP327826 BGJ327826:BGL327826 BQF327826:BQH327826 CAB327826:CAD327826 CJX327826:CJZ327826 CTT327826:CTV327826 DDP327826:DDR327826 DNL327826:DNN327826 DXH327826:DXJ327826 EHD327826:EHF327826 EQZ327826:ERB327826 FAV327826:FAX327826 FKR327826:FKT327826 FUN327826:FUP327826 GEJ327826:GEL327826 GOF327826:GOH327826 GYB327826:GYD327826 HHX327826:HHZ327826 HRT327826:HRV327826 IBP327826:IBR327826 ILL327826:ILN327826 IVH327826:IVJ327826 JFD327826:JFF327826 JOZ327826:JPB327826 JYV327826:JYX327826 KIR327826:KIT327826 KSN327826:KSP327826 LCJ327826:LCL327826 LMF327826:LMH327826 LWB327826:LWD327826 MFX327826:MFZ327826 MPT327826:MPV327826 MZP327826:MZR327826 NJL327826:NJN327826 NTH327826:NTJ327826 ODD327826:ODF327826 OMZ327826:ONB327826 OWV327826:OWX327826 PGR327826:PGT327826 PQN327826:PQP327826 QAJ327826:QAL327826 QKF327826:QKH327826 QUB327826:QUD327826 RDX327826:RDZ327826 RNT327826:RNV327826 RXP327826:RXR327826 SHL327826:SHN327826 SRH327826:SRJ327826 TBD327826:TBF327826 TKZ327826:TLB327826 TUV327826:TUX327826 UER327826:UET327826 UON327826:UOP327826 UYJ327826:UYL327826 VIF327826:VIH327826 VSB327826:VSD327826 WBX327826:WBZ327826 WLT327826:WLV327826 WVP327826:WVR327826 UYL917735:UYL917739 JD393362:JF393362 SZ393362:TB393362 ACV393362:ACX393362 AMR393362:AMT393362 AWN393362:AWP393362 BGJ393362:BGL393362 BQF393362:BQH393362 CAB393362:CAD393362 CJX393362:CJZ393362 CTT393362:CTV393362 DDP393362:DDR393362 DNL393362:DNN393362 DXH393362:DXJ393362 EHD393362:EHF393362 EQZ393362:ERB393362 FAV393362:FAX393362 FKR393362:FKT393362 FUN393362:FUP393362 GEJ393362:GEL393362 GOF393362:GOH393362 GYB393362:GYD393362 HHX393362:HHZ393362 HRT393362:HRV393362 IBP393362:IBR393362 ILL393362:ILN393362 IVH393362:IVJ393362 JFD393362:JFF393362 JOZ393362:JPB393362 JYV393362:JYX393362 KIR393362:KIT393362 KSN393362:KSP393362 LCJ393362:LCL393362 LMF393362:LMH393362 LWB393362:LWD393362 MFX393362:MFZ393362 MPT393362:MPV393362 MZP393362:MZR393362 NJL393362:NJN393362 NTH393362:NTJ393362 ODD393362:ODF393362 OMZ393362:ONB393362 OWV393362:OWX393362 PGR393362:PGT393362 PQN393362:PQP393362 QAJ393362:QAL393362 QKF393362:QKH393362 QUB393362:QUD393362 RDX393362:RDZ393362 RNT393362:RNV393362 RXP393362:RXR393362 SHL393362:SHN393362 SRH393362:SRJ393362 TBD393362:TBF393362 TKZ393362:TLB393362 TUV393362:TUX393362 UER393362:UET393362 UON393362:UOP393362 UYJ393362:UYL393362 VIF393362:VIH393362 VSB393362:VSD393362 WBX393362:WBZ393362 WLT393362:WLV393362 WVP393362:WVR393362 VIH917735:VIH917739 JD458898:JF458898 SZ458898:TB458898 ACV458898:ACX458898 AMR458898:AMT458898 AWN458898:AWP458898 BGJ458898:BGL458898 BQF458898:BQH458898 CAB458898:CAD458898 CJX458898:CJZ458898 CTT458898:CTV458898 DDP458898:DDR458898 DNL458898:DNN458898 DXH458898:DXJ458898 EHD458898:EHF458898 EQZ458898:ERB458898 FAV458898:FAX458898 FKR458898:FKT458898 FUN458898:FUP458898 GEJ458898:GEL458898 GOF458898:GOH458898 GYB458898:GYD458898 HHX458898:HHZ458898 HRT458898:HRV458898 IBP458898:IBR458898 ILL458898:ILN458898 IVH458898:IVJ458898 JFD458898:JFF458898 JOZ458898:JPB458898 JYV458898:JYX458898 KIR458898:KIT458898 KSN458898:KSP458898 LCJ458898:LCL458898 LMF458898:LMH458898 LWB458898:LWD458898 MFX458898:MFZ458898 MPT458898:MPV458898 MZP458898:MZR458898 NJL458898:NJN458898 NTH458898:NTJ458898 ODD458898:ODF458898 OMZ458898:ONB458898 OWV458898:OWX458898 PGR458898:PGT458898 PQN458898:PQP458898 QAJ458898:QAL458898 QKF458898:QKH458898 QUB458898:QUD458898 RDX458898:RDZ458898 RNT458898:RNV458898 RXP458898:RXR458898 SHL458898:SHN458898 SRH458898:SRJ458898 TBD458898:TBF458898 TKZ458898:TLB458898 TUV458898:TUX458898 UER458898:UET458898 UON458898:UOP458898 UYJ458898:UYL458898 VIF458898:VIH458898 VSB458898:VSD458898 WBX458898:WBZ458898 WLT458898:WLV458898 WVP458898:WVR458898 VSD917735:VSD917739 JD524434:JF524434 SZ524434:TB524434 ACV524434:ACX524434 AMR524434:AMT524434 AWN524434:AWP524434 BGJ524434:BGL524434 BQF524434:BQH524434 CAB524434:CAD524434 CJX524434:CJZ524434 CTT524434:CTV524434 DDP524434:DDR524434 DNL524434:DNN524434 DXH524434:DXJ524434 EHD524434:EHF524434 EQZ524434:ERB524434 FAV524434:FAX524434 FKR524434:FKT524434 FUN524434:FUP524434 GEJ524434:GEL524434 GOF524434:GOH524434 GYB524434:GYD524434 HHX524434:HHZ524434 HRT524434:HRV524434 IBP524434:IBR524434 ILL524434:ILN524434 IVH524434:IVJ524434 JFD524434:JFF524434 JOZ524434:JPB524434 JYV524434:JYX524434 KIR524434:KIT524434 KSN524434:KSP524434 LCJ524434:LCL524434 LMF524434:LMH524434 LWB524434:LWD524434 MFX524434:MFZ524434 MPT524434:MPV524434 MZP524434:MZR524434 NJL524434:NJN524434 NTH524434:NTJ524434 ODD524434:ODF524434 OMZ524434:ONB524434 OWV524434:OWX524434 PGR524434:PGT524434 PQN524434:PQP524434 QAJ524434:QAL524434 QKF524434:QKH524434 QUB524434:QUD524434 RDX524434:RDZ524434 RNT524434:RNV524434 RXP524434:RXR524434 SHL524434:SHN524434 SRH524434:SRJ524434 TBD524434:TBF524434 TKZ524434:TLB524434 TUV524434:TUX524434 UER524434:UET524434 UON524434:UOP524434 UYJ524434:UYL524434 VIF524434:VIH524434 VSB524434:VSD524434 WBX524434:WBZ524434 WLT524434:WLV524434 WVP524434:WVR524434 WBZ917735:WBZ917739 JD589970:JF589970 SZ589970:TB589970 ACV589970:ACX589970 AMR589970:AMT589970 AWN589970:AWP589970 BGJ589970:BGL589970 BQF589970:BQH589970 CAB589970:CAD589970 CJX589970:CJZ589970 CTT589970:CTV589970 DDP589970:DDR589970 DNL589970:DNN589970 DXH589970:DXJ589970 EHD589970:EHF589970 EQZ589970:ERB589970 FAV589970:FAX589970 FKR589970:FKT589970 FUN589970:FUP589970 GEJ589970:GEL589970 GOF589970:GOH589970 GYB589970:GYD589970 HHX589970:HHZ589970 HRT589970:HRV589970 IBP589970:IBR589970 ILL589970:ILN589970 IVH589970:IVJ589970 JFD589970:JFF589970 JOZ589970:JPB589970 JYV589970:JYX589970 KIR589970:KIT589970 KSN589970:KSP589970 LCJ589970:LCL589970 LMF589970:LMH589970 LWB589970:LWD589970 MFX589970:MFZ589970 MPT589970:MPV589970 MZP589970:MZR589970 NJL589970:NJN589970 NTH589970:NTJ589970 ODD589970:ODF589970 OMZ589970:ONB589970 OWV589970:OWX589970 PGR589970:PGT589970 PQN589970:PQP589970 QAJ589970:QAL589970 QKF589970:QKH589970 QUB589970:QUD589970 RDX589970:RDZ589970 RNT589970:RNV589970 RXP589970:RXR589970 SHL589970:SHN589970 SRH589970:SRJ589970 TBD589970:TBF589970 TKZ589970:TLB589970 TUV589970:TUX589970 UER589970:UET589970 UON589970:UOP589970 UYJ589970:UYL589970 VIF589970:VIH589970 VSB589970:VSD589970 WBX589970:WBZ589970 WLT589970:WLV589970 WVP589970:WVR589970 WLV917735:WLV917739 JD655506:JF655506 SZ655506:TB655506 ACV655506:ACX655506 AMR655506:AMT655506 AWN655506:AWP655506 BGJ655506:BGL655506 BQF655506:BQH655506 CAB655506:CAD655506 CJX655506:CJZ655506 CTT655506:CTV655506 DDP655506:DDR655506 DNL655506:DNN655506 DXH655506:DXJ655506 EHD655506:EHF655506 EQZ655506:ERB655506 FAV655506:FAX655506 FKR655506:FKT655506 FUN655506:FUP655506 GEJ655506:GEL655506 GOF655506:GOH655506 GYB655506:GYD655506 HHX655506:HHZ655506 HRT655506:HRV655506 IBP655506:IBR655506 ILL655506:ILN655506 IVH655506:IVJ655506 JFD655506:JFF655506 JOZ655506:JPB655506 JYV655506:JYX655506 KIR655506:KIT655506 KSN655506:KSP655506 LCJ655506:LCL655506 LMF655506:LMH655506 LWB655506:LWD655506 MFX655506:MFZ655506 MPT655506:MPV655506 MZP655506:MZR655506 NJL655506:NJN655506 NTH655506:NTJ655506 ODD655506:ODF655506 OMZ655506:ONB655506 OWV655506:OWX655506 PGR655506:PGT655506 PQN655506:PQP655506 QAJ655506:QAL655506 QKF655506:QKH655506 QUB655506:QUD655506 RDX655506:RDZ655506 RNT655506:RNV655506 RXP655506:RXR655506 SHL655506:SHN655506 SRH655506:SRJ655506 TBD655506:TBF655506 TKZ655506:TLB655506 TUV655506:TUX655506 UER655506:UET655506 UON655506:UOP655506 UYJ655506:UYL655506 VIF655506:VIH655506 VSB655506:VSD655506 WBX655506:WBZ655506 WLT655506:WLV655506 WVP655506:WVR655506 WVR917735:WVR917739 JD721042:JF721042 SZ721042:TB721042 ACV721042:ACX721042 AMR721042:AMT721042 AWN721042:AWP721042 BGJ721042:BGL721042 BQF721042:BQH721042 CAB721042:CAD721042 CJX721042:CJZ721042 CTT721042:CTV721042 DDP721042:DDR721042 DNL721042:DNN721042 DXH721042:DXJ721042 EHD721042:EHF721042 EQZ721042:ERB721042 FAV721042:FAX721042 FKR721042:FKT721042 FUN721042:FUP721042 GEJ721042:GEL721042 GOF721042:GOH721042 GYB721042:GYD721042 HHX721042:HHZ721042 HRT721042:HRV721042 IBP721042:IBR721042 ILL721042:ILN721042 IVH721042:IVJ721042 JFD721042:JFF721042 JOZ721042:JPB721042 JYV721042:JYX721042 KIR721042:KIT721042 KSN721042:KSP721042 LCJ721042:LCL721042 LMF721042:LMH721042 LWB721042:LWD721042 MFX721042:MFZ721042 MPT721042:MPV721042 MZP721042:MZR721042 NJL721042:NJN721042 NTH721042:NTJ721042 ODD721042:ODF721042 OMZ721042:ONB721042 OWV721042:OWX721042 PGR721042:PGT721042 PQN721042:PQP721042 QAJ721042:QAL721042 QKF721042:QKH721042 QUB721042:QUD721042 RDX721042:RDZ721042 RNT721042:RNV721042 RXP721042:RXR721042 SHL721042:SHN721042 SRH721042:SRJ721042 TBD721042:TBF721042 TKZ721042:TLB721042 TUV721042:TUX721042 UER721042:UET721042 UON721042:UOP721042 UYJ721042:UYL721042 VIF721042:VIH721042 VSB721042:VSD721042 WBX721042:WBZ721042 WLT721042:WLV721042 WVP721042:WVR721042 WVR983271:WVR983275 JD786578:JF786578 SZ786578:TB786578 ACV786578:ACX786578 AMR786578:AMT786578 AWN786578:AWP786578 BGJ786578:BGL786578 BQF786578:BQH786578 CAB786578:CAD786578 CJX786578:CJZ786578 CTT786578:CTV786578 DDP786578:DDR786578 DNL786578:DNN786578 DXH786578:DXJ786578 EHD786578:EHF786578 EQZ786578:ERB786578 FAV786578:FAX786578 FKR786578:FKT786578 FUN786578:FUP786578 GEJ786578:GEL786578 GOF786578:GOH786578 GYB786578:GYD786578 HHX786578:HHZ786578 HRT786578:HRV786578 IBP786578:IBR786578 ILL786578:ILN786578 IVH786578:IVJ786578 JFD786578:JFF786578 JOZ786578:JPB786578 JYV786578:JYX786578 KIR786578:KIT786578 KSN786578:KSP786578 LCJ786578:LCL786578 LMF786578:LMH786578 LWB786578:LWD786578 MFX786578:MFZ786578 MPT786578:MPV786578 MZP786578:MZR786578 NJL786578:NJN786578 NTH786578:NTJ786578 ODD786578:ODF786578 OMZ786578:ONB786578 OWV786578:OWX786578 PGR786578:PGT786578 PQN786578:PQP786578 QAJ786578:QAL786578 QKF786578:QKH786578 QUB786578:QUD786578 RDX786578:RDZ786578 RNT786578:RNV786578 RXP786578:RXR786578 SHL786578:SHN786578 SRH786578:SRJ786578 TBD786578:TBF786578 TKZ786578:TLB786578 TUV786578:TUX786578 UER786578:UET786578 UON786578:UOP786578 UYJ786578:UYL786578 VIF786578:VIH786578 VSB786578:VSD786578 WBX786578:WBZ786578 WLT786578:WLV786578 WVP786578:WVR786578 JF983271:JF983275 JD852114:JF852114 SZ852114:TB852114 ACV852114:ACX852114 AMR852114:AMT852114 AWN852114:AWP852114 BGJ852114:BGL852114 BQF852114:BQH852114 CAB852114:CAD852114 CJX852114:CJZ852114 CTT852114:CTV852114 DDP852114:DDR852114 DNL852114:DNN852114 DXH852114:DXJ852114 EHD852114:EHF852114 EQZ852114:ERB852114 FAV852114:FAX852114 FKR852114:FKT852114 FUN852114:FUP852114 GEJ852114:GEL852114 GOF852114:GOH852114 GYB852114:GYD852114 HHX852114:HHZ852114 HRT852114:HRV852114 IBP852114:IBR852114 ILL852114:ILN852114 IVH852114:IVJ852114 JFD852114:JFF852114 JOZ852114:JPB852114 JYV852114:JYX852114 KIR852114:KIT852114 KSN852114:KSP852114 LCJ852114:LCL852114 LMF852114:LMH852114 LWB852114:LWD852114 MFX852114:MFZ852114 MPT852114:MPV852114 MZP852114:MZR852114 NJL852114:NJN852114 NTH852114:NTJ852114 ODD852114:ODF852114 OMZ852114:ONB852114 OWV852114:OWX852114 PGR852114:PGT852114 PQN852114:PQP852114 QAJ852114:QAL852114 QKF852114:QKH852114 QUB852114:QUD852114 RDX852114:RDZ852114 RNT852114:RNV852114 RXP852114:RXR852114 SHL852114:SHN852114 SRH852114:SRJ852114 TBD852114:TBF852114 TKZ852114:TLB852114 TUV852114:TUX852114 UER852114:UET852114 UON852114:UOP852114 UYJ852114:UYL852114 VIF852114:VIH852114 VSB852114:VSD852114 WBX852114:WBZ852114 WLT852114:WLV852114 WVP852114:WVR852114 TB983271:TB983275 JD917650:JF917650 SZ917650:TB917650 ACV917650:ACX917650 AMR917650:AMT917650 AWN917650:AWP917650 BGJ917650:BGL917650 BQF917650:BQH917650 CAB917650:CAD917650 CJX917650:CJZ917650 CTT917650:CTV917650 DDP917650:DDR917650 DNL917650:DNN917650 DXH917650:DXJ917650 EHD917650:EHF917650 EQZ917650:ERB917650 FAV917650:FAX917650 FKR917650:FKT917650 FUN917650:FUP917650 GEJ917650:GEL917650 GOF917650:GOH917650 GYB917650:GYD917650 HHX917650:HHZ917650 HRT917650:HRV917650 IBP917650:IBR917650 ILL917650:ILN917650 IVH917650:IVJ917650 JFD917650:JFF917650 JOZ917650:JPB917650 JYV917650:JYX917650 KIR917650:KIT917650 KSN917650:KSP917650 LCJ917650:LCL917650 LMF917650:LMH917650 LWB917650:LWD917650 MFX917650:MFZ917650 MPT917650:MPV917650 MZP917650:MZR917650 NJL917650:NJN917650 NTH917650:NTJ917650 ODD917650:ODF917650 OMZ917650:ONB917650 OWV917650:OWX917650 PGR917650:PGT917650 PQN917650:PQP917650 QAJ917650:QAL917650 QKF917650:QKH917650 QUB917650:QUD917650 RDX917650:RDZ917650 RNT917650:RNV917650 RXP917650:RXR917650 SHL917650:SHN917650 SRH917650:SRJ917650 TBD917650:TBF917650 TKZ917650:TLB917650 TUV917650:TUX917650 UER917650:UET917650 UON917650:UOP917650 UYJ917650:UYL917650 VIF917650:VIH917650 VSB917650:VSD917650 WBX917650:WBZ917650 WLT917650:WLV917650 WVP917650:WVR917650 ACX983271:ACX983275 JD983186:JF983186 SZ983186:TB983186 ACV983186:ACX983186 AMR983186:AMT983186 AWN983186:AWP983186 BGJ983186:BGL983186 BQF983186:BQH983186 CAB983186:CAD983186 CJX983186:CJZ983186 CTT983186:CTV983186 DDP983186:DDR983186 DNL983186:DNN983186 DXH983186:DXJ983186 EHD983186:EHF983186 EQZ983186:ERB983186 FAV983186:FAX983186 FKR983186:FKT983186 FUN983186:FUP983186 GEJ983186:GEL983186 GOF983186:GOH983186 GYB983186:GYD983186 HHX983186:HHZ983186 HRT983186:HRV983186 IBP983186:IBR983186 ILL983186:ILN983186 IVH983186:IVJ983186 JFD983186:JFF983186 JOZ983186:JPB983186 JYV983186:JYX983186 KIR983186:KIT983186 KSN983186:KSP983186 LCJ983186:LCL983186 LMF983186:LMH983186 LWB983186:LWD983186 MFX983186:MFZ983186 MPT983186:MPV983186 MZP983186:MZR983186 NJL983186:NJN983186 NTH983186:NTJ983186 ODD983186:ODF983186 OMZ983186:ONB983186 OWV983186:OWX983186 PGR983186:PGT983186 PQN983186:PQP983186 QAJ983186:QAL983186 QKF983186:QKH983186 QUB983186:QUD983186 RDX983186:RDZ983186 RNT983186:RNV983186 RXP983186:RXR983186 SHL983186:SHN983186 SRH983186:SRJ983186 TBD983186:TBF983186 TKZ983186:TLB983186 TUV983186:TUX983186 UER983186:UET983186 UON983186:UOP983186 UYJ983186:UYL983186 VIF983186:VIH983186 VSB983186:VSD983186 WBX983186:WBZ983186 WLT983186:WLV983186 WVP983186:WVR983186 JD122:JF128 SZ122:TB128 ACV122:ACX128 AMR122:AMT128 AWN122:AWP128 BGJ122:BGL128 BQF122:BQH128 CAB122:CAD128 CJX122:CJZ128 CTT122:CTV128 DDP122:DDR128 DNL122:DNN128 DXH122:DXJ128 EHD122:EHF128 EQZ122:ERB128 FAV122:FAX128 FKR122:FKT128 FUN122:FUP128 GEJ122:GEL128 GOF122:GOH128 GYB122:GYD128 HHX122:HHZ128 HRT122:HRV128 IBP122:IBR128 ILL122:ILN128 IVH122:IVJ128 JFD122:JFF128 JOZ122:JPB128 JYV122:JYX128 KIR122:KIT128 KSN122:KSP128 LCJ122:LCL128 LMF122:LMH128 LWB122:LWD128 MFX122:MFZ128 MPT122:MPV128 MZP122:MZR128 NJL122:NJN128 NTH122:NTJ128 ODD122:ODF128 OMZ122:ONB128 OWV122:OWX128 PGR122:PGT128 PQN122:PQP128 QAJ122:QAL128 QKF122:QKH128 QUB122:QUD128 RDX122:RDZ128 RNT122:RNV128 RXP122:RXR128 SHL122:SHN128 SRH122:SRJ128 TBD122:TBF128 TKZ122:TLB128 TUV122:TUX128 UER122:UET128 UON122:UOP128 UYJ122:UYL128 VIF122:VIH128 VSB122:VSD128 WBX122:WBZ128 WLT122:WLV128 WVP122:WVR128 AMT983271:AMT983275 JD65658:JF65664 SZ65658:TB65664 ACV65658:ACX65664 AMR65658:AMT65664 AWN65658:AWP65664 BGJ65658:BGL65664 BQF65658:BQH65664 CAB65658:CAD65664 CJX65658:CJZ65664 CTT65658:CTV65664 DDP65658:DDR65664 DNL65658:DNN65664 DXH65658:DXJ65664 EHD65658:EHF65664 EQZ65658:ERB65664 FAV65658:FAX65664 FKR65658:FKT65664 FUN65658:FUP65664 GEJ65658:GEL65664 GOF65658:GOH65664 GYB65658:GYD65664 HHX65658:HHZ65664 HRT65658:HRV65664 IBP65658:IBR65664 ILL65658:ILN65664 IVH65658:IVJ65664 JFD65658:JFF65664 JOZ65658:JPB65664 JYV65658:JYX65664 KIR65658:KIT65664 KSN65658:KSP65664 LCJ65658:LCL65664 LMF65658:LMH65664 LWB65658:LWD65664 MFX65658:MFZ65664 MPT65658:MPV65664 MZP65658:MZR65664 NJL65658:NJN65664 NTH65658:NTJ65664 ODD65658:ODF65664 OMZ65658:ONB65664 OWV65658:OWX65664 PGR65658:PGT65664 PQN65658:PQP65664 QAJ65658:QAL65664 QKF65658:QKH65664 QUB65658:QUD65664 RDX65658:RDZ65664 RNT65658:RNV65664 RXP65658:RXR65664 SHL65658:SHN65664 SRH65658:SRJ65664 TBD65658:TBF65664 TKZ65658:TLB65664 TUV65658:TUX65664 UER65658:UET65664 UON65658:UOP65664 UYJ65658:UYL65664 VIF65658:VIH65664 VSB65658:VSD65664 WBX65658:WBZ65664 WLT65658:WLV65664 WVP65658:WVR65664 AWP983271:AWP983275 JD131194:JF131200 SZ131194:TB131200 ACV131194:ACX131200 AMR131194:AMT131200 AWN131194:AWP131200 BGJ131194:BGL131200 BQF131194:BQH131200 CAB131194:CAD131200 CJX131194:CJZ131200 CTT131194:CTV131200 DDP131194:DDR131200 DNL131194:DNN131200 DXH131194:DXJ131200 EHD131194:EHF131200 EQZ131194:ERB131200 FAV131194:FAX131200 FKR131194:FKT131200 FUN131194:FUP131200 GEJ131194:GEL131200 GOF131194:GOH131200 GYB131194:GYD131200 HHX131194:HHZ131200 HRT131194:HRV131200 IBP131194:IBR131200 ILL131194:ILN131200 IVH131194:IVJ131200 JFD131194:JFF131200 JOZ131194:JPB131200 JYV131194:JYX131200 KIR131194:KIT131200 KSN131194:KSP131200 LCJ131194:LCL131200 LMF131194:LMH131200 LWB131194:LWD131200 MFX131194:MFZ131200 MPT131194:MPV131200 MZP131194:MZR131200 NJL131194:NJN131200 NTH131194:NTJ131200 ODD131194:ODF131200 OMZ131194:ONB131200 OWV131194:OWX131200 PGR131194:PGT131200 PQN131194:PQP131200 QAJ131194:QAL131200 QKF131194:QKH131200 QUB131194:QUD131200 RDX131194:RDZ131200 RNT131194:RNV131200 RXP131194:RXR131200 SHL131194:SHN131200 SRH131194:SRJ131200 TBD131194:TBF131200 TKZ131194:TLB131200 TUV131194:TUX131200 UER131194:UET131200 UON131194:UOP131200 UYJ131194:UYL131200 VIF131194:VIH131200 VSB131194:VSD131200 WBX131194:WBZ131200 WLT131194:WLV131200 WVP131194:WVR131200 BGL983271:BGL983275 JD196730:JF196736 SZ196730:TB196736 ACV196730:ACX196736 AMR196730:AMT196736 AWN196730:AWP196736 BGJ196730:BGL196736 BQF196730:BQH196736 CAB196730:CAD196736 CJX196730:CJZ196736 CTT196730:CTV196736 DDP196730:DDR196736 DNL196730:DNN196736 DXH196730:DXJ196736 EHD196730:EHF196736 EQZ196730:ERB196736 FAV196730:FAX196736 FKR196730:FKT196736 FUN196730:FUP196736 GEJ196730:GEL196736 GOF196730:GOH196736 GYB196730:GYD196736 HHX196730:HHZ196736 HRT196730:HRV196736 IBP196730:IBR196736 ILL196730:ILN196736 IVH196730:IVJ196736 JFD196730:JFF196736 JOZ196730:JPB196736 JYV196730:JYX196736 KIR196730:KIT196736 KSN196730:KSP196736 LCJ196730:LCL196736 LMF196730:LMH196736 LWB196730:LWD196736 MFX196730:MFZ196736 MPT196730:MPV196736 MZP196730:MZR196736 NJL196730:NJN196736 NTH196730:NTJ196736 ODD196730:ODF196736 OMZ196730:ONB196736 OWV196730:OWX196736 PGR196730:PGT196736 PQN196730:PQP196736 QAJ196730:QAL196736 QKF196730:QKH196736 QUB196730:QUD196736 RDX196730:RDZ196736 RNT196730:RNV196736 RXP196730:RXR196736 SHL196730:SHN196736 SRH196730:SRJ196736 TBD196730:TBF196736 TKZ196730:TLB196736 TUV196730:TUX196736 UER196730:UET196736 UON196730:UOP196736 UYJ196730:UYL196736 VIF196730:VIH196736 VSB196730:VSD196736 WBX196730:WBZ196736 WLT196730:WLV196736 WVP196730:WVR196736 BQH983271:BQH983275 JD262266:JF262272 SZ262266:TB262272 ACV262266:ACX262272 AMR262266:AMT262272 AWN262266:AWP262272 BGJ262266:BGL262272 BQF262266:BQH262272 CAB262266:CAD262272 CJX262266:CJZ262272 CTT262266:CTV262272 DDP262266:DDR262272 DNL262266:DNN262272 DXH262266:DXJ262272 EHD262266:EHF262272 EQZ262266:ERB262272 FAV262266:FAX262272 FKR262266:FKT262272 FUN262266:FUP262272 GEJ262266:GEL262272 GOF262266:GOH262272 GYB262266:GYD262272 HHX262266:HHZ262272 HRT262266:HRV262272 IBP262266:IBR262272 ILL262266:ILN262272 IVH262266:IVJ262272 JFD262266:JFF262272 JOZ262266:JPB262272 JYV262266:JYX262272 KIR262266:KIT262272 KSN262266:KSP262272 LCJ262266:LCL262272 LMF262266:LMH262272 LWB262266:LWD262272 MFX262266:MFZ262272 MPT262266:MPV262272 MZP262266:MZR262272 NJL262266:NJN262272 NTH262266:NTJ262272 ODD262266:ODF262272 OMZ262266:ONB262272 OWV262266:OWX262272 PGR262266:PGT262272 PQN262266:PQP262272 QAJ262266:QAL262272 QKF262266:QKH262272 QUB262266:QUD262272 RDX262266:RDZ262272 RNT262266:RNV262272 RXP262266:RXR262272 SHL262266:SHN262272 SRH262266:SRJ262272 TBD262266:TBF262272 TKZ262266:TLB262272 TUV262266:TUX262272 UER262266:UET262272 UON262266:UOP262272 UYJ262266:UYL262272 VIF262266:VIH262272 VSB262266:VSD262272 WBX262266:WBZ262272 WLT262266:WLV262272 WVP262266:WVR262272 CAD983271:CAD983275 JD327802:JF327808 SZ327802:TB327808 ACV327802:ACX327808 AMR327802:AMT327808 AWN327802:AWP327808 BGJ327802:BGL327808 BQF327802:BQH327808 CAB327802:CAD327808 CJX327802:CJZ327808 CTT327802:CTV327808 DDP327802:DDR327808 DNL327802:DNN327808 DXH327802:DXJ327808 EHD327802:EHF327808 EQZ327802:ERB327808 FAV327802:FAX327808 FKR327802:FKT327808 FUN327802:FUP327808 GEJ327802:GEL327808 GOF327802:GOH327808 GYB327802:GYD327808 HHX327802:HHZ327808 HRT327802:HRV327808 IBP327802:IBR327808 ILL327802:ILN327808 IVH327802:IVJ327808 JFD327802:JFF327808 JOZ327802:JPB327808 JYV327802:JYX327808 KIR327802:KIT327808 KSN327802:KSP327808 LCJ327802:LCL327808 LMF327802:LMH327808 LWB327802:LWD327808 MFX327802:MFZ327808 MPT327802:MPV327808 MZP327802:MZR327808 NJL327802:NJN327808 NTH327802:NTJ327808 ODD327802:ODF327808 OMZ327802:ONB327808 OWV327802:OWX327808 PGR327802:PGT327808 PQN327802:PQP327808 QAJ327802:QAL327808 QKF327802:QKH327808 QUB327802:QUD327808 RDX327802:RDZ327808 RNT327802:RNV327808 RXP327802:RXR327808 SHL327802:SHN327808 SRH327802:SRJ327808 TBD327802:TBF327808 TKZ327802:TLB327808 TUV327802:TUX327808 UER327802:UET327808 UON327802:UOP327808 UYJ327802:UYL327808 VIF327802:VIH327808 VSB327802:VSD327808 WBX327802:WBZ327808 WLT327802:WLV327808 WVP327802:WVR327808 CJZ983271:CJZ983275 JD393338:JF393344 SZ393338:TB393344 ACV393338:ACX393344 AMR393338:AMT393344 AWN393338:AWP393344 BGJ393338:BGL393344 BQF393338:BQH393344 CAB393338:CAD393344 CJX393338:CJZ393344 CTT393338:CTV393344 DDP393338:DDR393344 DNL393338:DNN393344 DXH393338:DXJ393344 EHD393338:EHF393344 EQZ393338:ERB393344 FAV393338:FAX393344 FKR393338:FKT393344 FUN393338:FUP393344 GEJ393338:GEL393344 GOF393338:GOH393344 GYB393338:GYD393344 HHX393338:HHZ393344 HRT393338:HRV393344 IBP393338:IBR393344 ILL393338:ILN393344 IVH393338:IVJ393344 JFD393338:JFF393344 JOZ393338:JPB393344 JYV393338:JYX393344 KIR393338:KIT393344 KSN393338:KSP393344 LCJ393338:LCL393344 LMF393338:LMH393344 LWB393338:LWD393344 MFX393338:MFZ393344 MPT393338:MPV393344 MZP393338:MZR393344 NJL393338:NJN393344 NTH393338:NTJ393344 ODD393338:ODF393344 OMZ393338:ONB393344 OWV393338:OWX393344 PGR393338:PGT393344 PQN393338:PQP393344 QAJ393338:QAL393344 QKF393338:QKH393344 QUB393338:QUD393344 RDX393338:RDZ393344 RNT393338:RNV393344 RXP393338:RXR393344 SHL393338:SHN393344 SRH393338:SRJ393344 TBD393338:TBF393344 TKZ393338:TLB393344 TUV393338:TUX393344 UER393338:UET393344 UON393338:UOP393344 UYJ393338:UYL393344 VIF393338:VIH393344 VSB393338:VSD393344 WBX393338:WBZ393344 WLT393338:WLV393344 WVP393338:WVR393344 CTV983271:CTV983275 JD458874:JF458880 SZ458874:TB458880 ACV458874:ACX458880 AMR458874:AMT458880 AWN458874:AWP458880 BGJ458874:BGL458880 BQF458874:BQH458880 CAB458874:CAD458880 CJX458874:CJZ458880 CTT458874:CTV458880 DDP458874:DDR458880 DNL458874:DNN458880 DXH458874:DXJ458880 EHD458874:EHF458880 EQZ458874:ERB458880 FAV458874:FAX458880 FKR458874:FKT458880 FUN458874:FUP458880 GEJ458874:GEL458880 GOF458874:GOH458880 GYB458874:GYD458880 HHX458874:HHZ458880 HRT458874:HRV458880 IBP458874:IBR458880 ILL458874:ILN458880 IVH458874:IVJ458880 JFD458874:JFF458880 JOZ458874:JPB458880 JYV458874:JYX458880 KIR458874:KIT458880 KSN458874:KSP458880 LCJ458874:LCL458880 LMF458874:LMH458880 LWB458874:LWD458880 MFX458874:MFZ458880 MPT458874:MPV458880 MZP458874:MZR458880 NJL458874:NJN458880 NTH458874:NTJ458880 ODD458874:ODF458880 OMZ458874:ONB458880 OWV458874:OWX458880 PGR458874:PGT458880 PQN458874:PQP458880 QAJ458874:QAL458880 QKF458874:QKH458880 QUB458874:QUD458880 RDX458874:RDZ458880 RNT458874:RNV458880 RXP458874:RXR458880 SHL458874:SHN458880 SRH458874:SRJ458880 TBD458874:TBF458880 TKZ458874:TLB458880 TUV458874:TUX458880 UER458874:UET458880 UON458874:UOP458880 UYJ458874:UYL458880 VIF458874:VIH458880 VSB458874:VSD458880 WBX458874:WBZ458880 WLT458874:WLV458880 WVP458874:WVR458880 DDR983271:DDR983275 JD524410:JF524416 SZ524410:TB524416 ACV524410:ACX524416 AMR524410:AMT524416 AWN524410:AWP524416 BGJ524410:BGL524416 BQF524410:BQH524416 CAB524410:CAD524416 CJX524410:CJZ524416 CTT524410:CTV524416 DDP524410:DDR524416 DNL524410:DNN524416 DXH524410:DXJ524416 EHD524410:EHF524416 EQZ524410:ERB524416 FAV524410:FAX524416 FKR524410:FKT524416 FUN524410:FUP524416 GEJ524410:GEL524416 GOF524410:GOH524416 GYB524410:GYD524416 HHX524410:HHZ524416 HRT524410:HRV524416 IBP524410:IBR524416 ILL524410:ILN524416 IVH524410:IVJ524416 JFD524410:JFF524416 JOZ524410:JPB524416 JYV524410:JYX524416 KIR524410:KIT524416 KSN524410:KSP524416 LCJ524410:LCL524416 LMF524410:LMH524416 LWB524410:LWD524416 MFX524410:MFZ524416 MPT524410:MPV524416 MZP524410:MZR524416 NJL524410:NJN524416 NTH524410:NTJ524416 ODD524410:ODF524416 OMZ524410:ONB524416 OWV524410:OWX524416 PGR524410:PGT524416 PQN524410:PQP524416 QAJ524410:QAL524416 QKF524410:QKH524416 QUB524410:QUD524416 RDX524410:RDZ524416 RNT524410:RNV524416 RXP524410:RXR524416 SHL524410:SHN524416 SRH524410:SRJ524416 TBD524410:TBF524416 TKZ524410:TLB524416 TUV524410:TUX524416 UER524410:UET524416 UON524410:UOP524416 UYJ524410:UYL524416 VIF524410:VIH524416 VSB524410:VSD524416 WBX524410:WBZ524416 WLT524410:WLV524416 WVP524410:WVR524416 DNN983271:DNN983275 JD589946:JF589952 SZ589946:TB589952 ACV589946:ACX589952 AMR589946:AMT589952 AWN589946:AWP589952 BGJ589946:BGL589952 BQF589946:BQH589952 CAB589946:CAD589952 CJX589946:CJZ589952 CTT589946:CTV589952 DDP589946:DDR589952 DNL589946:DNN589952 DXH589946:DXJ589952 EHD589946:EHF589952 EQZ589946:ERB589952 FAV589946:FAX589952 FKR589946:FKT589952 FUN589946:FUP589952 GEJ589946:GEL589952 GOF589946:GOH589952 GYB589946:GYD589952 HHX589946:HHZ589952 HRT589946:HRV589952 IBP589946:IBR589952 ILL589946:ILN589952 IVH589946:IVJ589952 JFD589946:JFF589952 JOZ589946:JPB589952 JYV589946:JYX589952 KIR589946:KIT589952 KSN589946:KSP589952 LCJ589946:LCL589952 LMF589946:LMH589952 LWB589946:LWD589952 MFX589946:MFZ589952 MPT589946:MPV589952 MZP589946:MZR589952 NJL589946:NJN589952 NTH589946:NTJ589952 ODD589946:ODF589952 OMZ589946:ONB589952 OWV589946:OWX589952 PGR589946:PGT589952 PQN589946:PQP589952 QAJ589946:QAL589952 QKF589946:QKH589952 QUB589946:QUD589952 RDX589946:RDZ589952 RNT589946:RNV589952 RXP589946:RXR589952 SHL589946:SHN589952 SRH589946:SRJ589952 TBD589946:TBF589952 TKZ589946:TLB589952 TUV589946:TUX589952 UER589946:UET589952 UON589946:UOP589952 UYJ589946:UYL589952 VIF589946:VIH589952 VSB589946:VSD589952 WBX589946:WBZ589952 WLT589946:WLV589952 WVP589946:WVR589952 DXJ983271:DXJ983275 JD655482:JF655488 SZ655482:TB655488 ACV655482:ACX655488 AMR655482:AMT655488 AWN655482:AWP655488 BGJ655482:BGL655488 BQF655482:BQH655488 CAB655482:CAD655488 CJX655482:CJZ655488 CTT655482:CTV655488 DDP655482:DDR655488 DNL655482:DNN655488 DXH655482:DXJ655488 EHD655482:EHF655488 EQZ655482:ERB655488 FAV655482:FAX655488 FKR655482:FKT655488 FUN655482:FUP655488 GEJ655482:GEL655488 GOF655482:GOH655488 GYB655482:GYD655488 HHX655482:HHZ655488 HRT655482:HRV655488 IBP655482:IBR655488 ILL655482:ILN655488 IVH655482:IVJ655488 JFD655482:JFF655488 JOZ655482:JPB655488 JYV655482:JYX655488 KIR655482:KIT655488 KSN655482:KSP655488 LCJ655482:LCL655488 LMF655482:LMH655488 LWB655482:LWD655488 MFX655482:MFZ655488 MPT655482:MPV655488 MZP655482:MZR655488 NJL655482:NJN655488 NTH655482:NTJ655488 ODD655482:ODF655488 OMZ655482:ONB655488 OWV655482:OWX655488 PGR655482:PGT655488 PQN655482:PQP655488 QAJ655482:QAL655488 QKF655482:QKH655488 QUB655482:QUD655488 RDX655482:RDZ655488 RNT655482:RNV655488 RXP655482:RXR655488 SHL655482:SHN655488 SRH655482:SRJ655488 TBD655482:TBF655488 TKZ655482:TLB655488 TUV655482:TUX655488 UER655482:UET655488 UON655482:UOP655488 UYJ655482:UYL655488 VIF655482:VIH655488 VSB655482:VSD655488 WBX655482:WBZ655488 WLT655482:WLV655488 WVP655482:WVR655488 EHF983271:EHF983275 JD721018:JF721024 SZ721018:TB721024 ACV721018:ACX721024 AMR721018:AMT721024 AWN721018:AWP721024 BGJ721018:BGL721024 BQF721018:BQH721024 CAB721018:CAD721024 CJX721018:CJZ721024 CTT721018:CTV721024 DDP721018:DDR721024 DNL721018:DNN721024 DXH721018:DXJ721024 EHD721018:EHF721024 EQZ721018:ERB721024 FAV721018:FAX721024 FKR721018:FKT721024 FUN721018:FUP721024 GEJ721018:GEL721024 GOF721018:GOH721024 GYB721018:GYD721024 HHX721018:HHZ721024 HRT721018:HRV721024 IBP721018:IBR721024 ILL721018:ILN721024 IVH721018:IVJ721024 JFD721018:JFF721024 JOZ721018:JPB721024 JYV721018:JYX721024 KIR721018:KIT721024 KSN721018:KSP721024 LCJ721018:LCL721024 LMF721018:LMH721024 LWB721018:LWD721024 MFX721018:MFZ721024 MPT721018:MPV721024 MZP721018:MZR721024 NJL721018:NJN721024 NTH721018:NTJ721024 ODD721018:ODF721024 OMZ721018:ONB721024 OWV721018:OWX721024 PGR721018:PGT721024 PQN721018:PQP721024 QAJ721018:QAL721024 QKF721018:QKH721024 QUB721018:QUD721024 RDX721018:RDZ721024 RNT721018:RNV721024 RXP721018:RXR721024 SHL721018:SHN721024 SRH721018:SRJ721024 TBD721018:TBF721024 TKZ721018:TLB721024 TUV721018:TUX721024 UER721018:UET721024 UON721018:UOP721024 UYJ721018:UYL721024 VIF721018:VIH721024 VSB721018:VSD721024 WBX721018:WBZ721024 WLT721018:WLV721024 WVP721018:WVR721024 ERB983271:ERB983275 JD786554:JF786560 SZ786554:TB786560 ACV786554:ACX786560 AMR786554:AMT786560 AWN786554:AWP786560 BGJ786554:BGL786560 BQF786554:BQH786560 CAB786554:CAD786560 CJX786554:CJZ786560 CTT786554:CTV786560 DDP786554:DDR786560 DNL786554:DNN786560 DXH786554:DXJ786560 EHD786554:EHF786560 EQZ786554:ERB786560 FAV786554:FAX786560 FKR786554:FKT786560 FUN786554:FUP786560 GEJ786554:GEL786560 GOF786554:GOH786560 GYB786554:GYD786560 HHX786554:HHZ786560 HRT786554:HRV786560 IBP786554:IBR786560 ILL786554:ILN786560 IVH786554:IVJ786560 JFD786554:JFF786560 JOZ786554:JPB786560 JYV786554:JYX786560 KIR786554:KIT786560 KSN786554:KSP786560 LCJ786554:LCL786560 LMF786554:LMH786560 LWB786554:LWD786560 MFX786554:MFZ786560 MPT786554:MPV786560 MZP786554:MZR786560 NJL786554:NJN786560 NTH786554:NTJ786560 ODD786554:ODF786560 OMZ786554:ONB786560 OWV786554:OWX786560 PGR786554:PGT786560 PQN786554:PQP786560 QAJ786554:QAL786560 QKF786554:QKH786560 QUB786554:QUD786560 RDX786554:RDZ786560 RNT786554:RNV786560 RXP786554:RXR786560 SHL786554:SHN786560 SRH786554:SRJ786560 TBD786554:TBF786560 TKZ786554:TLB786560 TUV786554:TUX786560 UER786554:UET786560 UON786554:UOP786560 UYJ786554:UYL786560 VIF786554:VIH786560 VSB786554:VSD786560 WBX786554:WBZ786560 WLT786554:WLV786560 WVP786554:WVR786560 FAX983271:FAX983275 JD852090:JF852096 SZ852090:TB852096 ACV852090:ACX852096 AMR852090:AMT852096 AWN852090:AWP852096 BGJ852090:BGL852096 BQF852090:BQH852096 CAB852090:CAD852096 CJX852090:CJZ852096 CTT852090:CTV852096 DDP852090:DDR852096 DNL852090:DNN852096 DXH852090:DXJ852096 EHD852090:EHF852096 EQZ852090:ERB852096 FAV852090:FAX852096 FKR852090:FKT852096 FUN852090:FUP852096 GEJ852090:GEL852096 GOF852090:GOH852096 GYB852090:GYD852096 HHX852090:HHZ852096 HRT852090:HRV852096 IBP852090:IBR852096 ILL852090:ILN852096 IVH852090:IVJ852096 JFD852090:JFF852096 JOZ852090:JPB852096 JYV852090:JYX852096 KIR852090:KIT852096 KSN852090:KSP852096 LCJ852090:LCL852096 LMF852090:LMH852096 LWB852090:LWD852096 MFX852090:MFZ852096 MPT852090:MPV852096 MZP852090:MZR852096 NJL852090:NJN852096 NTH852090:NTJ852096 ODD852090:ODF852096 OMZ852090:ONB852096 OWV852090:OWX852096 PGR852090:PGT852096 PQN852090:PQP852096 QAJ852090:QAL852096 QKF852090:QKH852096 QUB852090:QUD852096 RDX852090:RDZ852096 RNT852090:RNV852096 RXP852090:RXR852096 SHL852090:SHN852096 SRH852090:SRJ852096 TBD852090:TBF852096 TKZ852090:TLB852096 TUV852090:TUX852096 UER852090:UET852096 UON852090:UOP852096 UYJ852090:UYL852096 VIF852090:VIH852096 VSB852090:VSD852096 WBX852090:WBZ852096 WLT852090:WLV852096 WVP852090:WVR852096 FKT983271:FKT983275 JD917626:JF917632 SZ917626:TB917632 ACV917626:ACX917632 AMR917626:AMT917632 AWN917626:AWP917632 BGJ917626:BGL917632 BQF917626:BQH917632 CAB917626:CAD917632 CJX917626:CJZ917632 CTT917626:CTV917632 DDP917626:DDR917632 DNL917626:DNN917632 DXH917626:DXJ917632 EHD917626:EHF917632 EQZ917626:ERB917632 FAV917626:FAX917632 FKR917626:FKT917632 FUN917626:FUP917632 GEJ917626:GEL917632 GOF917626:GOH917632 GYB917626:GYD917632 HHX917626:HHZ917632 HRT917626:HRV917632 IBP917626:IBR917632 ILL917626:ILN917632 IVH917626:IVJ917632 JFD917626:JFF917632 JOZ917626:JPB917632 JYV917626:JYX917632 KIR917626:KIT917632 KSN917626:KSP917632 LCJ917626:LCL917632 LMF917626:LMH917632 LWB917626:LWD917632 MFX917626:MFZ917632 MPT917626:MPV917632 MZP917626:MZR917632 NJL917626:NJN917632 NTH917626:NTJ917632 ODD917626:ODF917632 OMZ917626:ONB917632 OWV917626:OWX917632 PGR917626:PGT917632 PQN917626:PQP917632 QAJ917626:QAL917632 QKF917626:QKH917632 QUB917626:QUD917632 RDX917626:RDZ917632 RNT917626:RNV917632 RXP917626:RXR917632 SHL917626:SHN917632 SRH917626:SRJ917632 TBD917626:TBF917632 TKZ917626:TLB917632 TUV917626:TUX917632 UER917626:UET917632 UON917626:UOP917632 UYJ917626:UYL917632 VIF917626:VIH917632 VSB917626:VSD917632 WBX917626:WBZ917632 WLT917626:WLV917632 WVP917626:WVR917632 FUP983271:FUP983275 JD983162:JF983168 SZ983162:TB983168 ACV983162:ACX983168 AMR983162:AMT983168 AWN983162:AWP983168 BGJ983162:BGL983168 BQF983162:BQH983168 CAB983162:CAD983168 CJX983162:CJZ983168 CTT983162:CTV983168 DDP983162:DDR983168 DNL983162:DNN983168 DXH983162:DXJ983168 EHD983162:EHF983168 EQZ983162:ERB983168 FAV983162:FAX983168 FKR983162:FKT983168 FUN983162:FUP983168 GEJ983162:GEL983168 GOF983162:GOH983168 GYB983162:GYD983168 HHX983162:HHZ983168 HRT983162:HRV983168 IBP983162:IBR983168 ILL983162:ILN983168 IVH983162:IVJ983168 JFD983162:JFF983168 JOZ983162:JPB983168 JYV983162:JYX983168 KIR983162:KIT983168 KSN983162:KSP983168 LCJ983162:LCL983168 LMF983162:LMH983168 LWB983162:LWD983168 MFX983162:MFZ983168 MPT983162:MPV983168 MZP983162:MZR983168 NJL983162:NJN983168 NTH983162:NTJ983168 ODD983162:ODF983168 OMZ983162:ONB983168 OWV983162:OWX983168 PGR983162:PGT983168 PQN983162:PQP983168 QAJ983162:QAL983168 QKF983162:QKH983168 QUB983162:QUD983168 RDX983162:RDZ983168 RNT983162:RNV983168 RXP983162:RXR983168 SHL983162:SHN983168 SRH983162:SRJ983168 TBD983162:TBF983168 TKZ983162:TLB983168 TUV983162:TUX983168 UER983162:UET983168 UON983162:UOP983168 UYJ983162:UYL983168 VIF983162:VIH983168 VSB983162:VSD983168 WBX983162:WBZ983168 WLT983162:WLV983168 WVP983162:WVR983168 JD136:JF140 SZ136:TB140 ACV136:ACX140 AMR136:AMT140 AWN136:AWP140 BGJ136:BGL140 BQF136:BQH140 CAB136:CAD140 CJX136:CJZ140 CTT136:CTV140 DDP136:DDR140 DNL136:DNN140 DXH136:DXJ140 EHD136:EHF140 EQZ136:ERB140 FAV136:FAX140 FKR136:FKT140 FUN136:FUP140 GEJ136:GEL140 GOF136:GOH140 GYB136:GYD140 HHX136:HHZ140 HRT136:HRV140 IBP136:IBR140 ILL136:ILN140 IVH136:IVJ140 JFD136:JFF140 JOZ136:JPB140 JYV136:JYX140 KIR136:KIT140 KSN136:KSP140 LCJ136:LCL140 LMF136:LMH140 LWB136:LWD140 MFX136:MFZ140 MPT136:MPV140 MZP136:MZR140 NJL136:NJN140 NTH136:NTJ140 ODD136:ODF140 OMZ136:ONB140 OWV136:OWX140 PGR136:PGT140 PQN136:PQP140 QAJ136:QAL140 QKF136:QKH140 QUB136:QUD140 RDX136:RDZ140 RNT136:RNV140 RXP136:RXR140 SHL136:SHN140 SRH136:SRJ140 TBD136:TBF140 TKZ136:TLB140 TUV136:TUX140 UER136:UET140 UON136:UOP140 UYJ136:UYL140 VIF136:VIH140 VSB136:VSD140 WBX136:WBZ140 WLT136:WLV140 WVP136:WVR140 GEL983271:GEL983275 JD65672:JF65676 SZ65672:TB65676 ACV65672:ACX65676 AMR65672:AMT65676 AWN65672:AWP65676 BGJ65672:BGL65676 BQF65672:BQH65676 CAB65672:CAD65676 CJX65672:CJZ65676 CTT65672:CTV65676 DDP65672:DDR65676 DNL65672:DNN65676 DXH65672:DXJ65676 EHD65672:EHF65676 EQZ65672:ERB65676 FAV65672:FAX65676 FKR65672:FKT65676 FUN65672:FUP65676 GEJ65672:GEL65676 GOF65672:GOH65676 GYB65672:GYD65676 HHX65672:HHZ65676 HRT65672:HRV65676 IBP65672:IBR65676 ILL65672:ILN65676 IVH65672:IVJ65676 JFD65672:JFF65676 JOZ65672:JPB65676 JYV65672:JYX65676 KIR65672:KIT65676 KSN65672:KSP65676 LCJ65672:LCL65676 LMF65672:LMH65676 LWB65672:LWD65676 MFX65672:MFZ65676 MPT65672:MPV65676 MZP65672:MZR65676 NJL65672:NJN65676 NTH65672:NTJ65676 ODD65672:ODF65676 OMZ65672:ONB65676 OWV65672:OWX65676 PGR65672:PGT65676 PQN65672:PQP65676 QAJ65672:QAL65676 QKF65672:QKH65676 QUB65672:QUD65676 RDX65672:RDZ65676 RNT65672:RNV65676 RXP65672:RXR65676 SHL65672:SHN65676 SRH65672:SRJ65676 TBD65672:TBF65676 TKZ65672:TLB65676 TUV65672:TUX65676 UER65672:UET65676 UON65672:UOP65676 UYJ65672:UYL65676 VIF65672:VIH65676 VSB65672:VSD65676 WBX65672:WBZ65676 WLT65672:WLV65676 WVP65672:WVR65676 GOH983271:GOH983275 JD131208:JF131212 SZ131208:TB131212 ACV131208:ACX131212 AMR131208:AMT131212 AWN131208:AWP131212 BGJ131208:BGL131212 BQF131208:BQH131212 CAB131208:CAD131212 CJX131208:CJZ131212 CTT131208:CTV131212 DDP131208:DDR131212 DNL131208:DNN131212 DXH131208:DXJ131212 EHD131208:EHF131212 EQZ131208:ERB131212 FAV131208:FAX131212 FKR131208:FKT131212 FUN131208:FUP131212 GEJ131208:GEL131212 GOF131208:GOH131212 GYB131208:GYD131212 HHX131208:HHZ131212 HRT131208:HRV131212 IBP131208:IBR131212 ILL131208:ILN131212 IVH131208:IVJ131212 JFD131208:JFF131212 JOZ131208:JPB131212 JYV131208:JYX131212 KIR131208:KIT131212 KSN131208:KSP131212 LCJ131208:LCL131212 LMF131208:LMH131212 LWB131208:LWD131212 MFX131208:MFZ131212 MPT131208:MPV131212 MZP131208:MZR131212 NJL131208:NJN131212 NTH131208:NTJ131212 ODD131208:ODF131212 OMZ131208:ONB131212 OWV131208:OWX131212 PGR131208:PGT131212 PQN131208:PQP131212 QAJ131208:QAL131212 QKF131208:QKH131212 QUB131208:QUD131212 RDX131208:RDZ131212 RNT131208:RNV131212 RXP131208:RXR131212 SHL131208:SHN131212 SRH131208:SRJ131212 TBD131208:TBF131212 TKZ131208:TLB131212 TUV131208:TUX131212 UER131208:UET131212 UON131208:UOP131212 UYJ131208:UYL131212 VIF131208:VIH131212 VSB131208:VSD131212 WBX131208:WBZ131212 WLT131208:WLV131212 WVP131208:WVR131212 GYD983271:GYD983275 JD196744:JF196748 SZ196744:TB196748 ACV196744:ACX196748 AMR196744:AMT196748 AWN196744:AWP196748 BGJ196744:BGL196748 BQF196744:BQH196748 CAB196744:CAD196748 CJX196744:CJZ196748 CTT196744:CTV196748 DDP196744:DDR196748 DNL196744:DNN196748 DXH196744:DXJ196748 EHD196744:EHF196748 EQZ196744:ERB196748 FAV196744:FAX196748 FKR196744:FKT196748 FUN196744:FUP196748 GEJ196744:GEL196748 GOF196744:GOH196748 GYB196744:GYD196748 HHX196744:HHZ196748 HRT196744:HRV196748 IBP196744:IBR196748 ILL196744:ILN196748 IVH196744:IVJ196748 JFD196744:JFF196748 JOZ196744:JPB196748 JYV196744:JYX196748 KIR196744:KIT196748 KSN196744:KSP196748 LCJ196744:LCL196748 LMF196744:LMH196748 LWB196744:LWD196748 MFX196744:MFZ196748 MPT196744:MPV196748 MZP196744:MZR196748 NJL196744:NJN196748 NTH196744:NTJ196748 ODD196744:ODF196748 OMZ196744:ONB196748 OWV196744:OWX196748 PGR196744:PGT196748 PQN196744:PQP196748 QAJ196744:QAL196748 QKF196744:QKH196748 QUB196744:QUD196748 RDX196744:RDZ196748 RNT196744:RNV196748 RXP196744:RXR196748 SHL196744:SHN196748 SRH196744:SRJ196748 TBD196744:TBF196748 TKZ196744:TLB196748 TUV196744:TUX196748 UER196744:UET196748 UON196744:UOP196748 UYJ196744:UYL196748 VIF196744:VIH196748 VSB196744:VSD196748 WBX196744:WBZ196748 WLT196744:WLV196748 WVP196744:WVR196748 HHZ983271:HHZ983275 JD262280:JF262284 SZ262280:TB262284 ACV262280:ACX262284 AMR262280:AMT262284 AWN262280:AWP262284 BGJ262280:BGL262284 BQF262280:BQH262284 CAB262280:CAD262284 CJX262280:CJZ262284 CTT262280:CTV262284 DDP262280:DDR262284 DNL262280:DNN262284 DXH262280:DXJ262284 EHD262280:EHF262284 EQZ262280:ERB262284 FAV262280:FAX262284 FKR262280:FKT262284 FUN262280:FUP262284 GEJ262280:GEL262284 GOF262280:GOH262284 GYB262280:GYD262284 HHX262280:HHZ262284 HRT262280:HRV262284 IBP262280:IBR262284 ILL262280:ILN262284 IVH262280:IVJ262284 JFD262280:JFF262284 JOZ262280:JPB262284 JYV262280:JYX262284 KIR262280:KIT262284 KSN262280:KSP262284 LCJ262280:LCL262284 LMF262280:LMH262284 LWB262280:LWD262284 MFX262280:MFZ262284 MPT262280:MPV262284 MZP262280:MZR262284 NJL262280:NJN262284 NTH262280:NTJ262284 ODD262280:ODF262284 OMZ262280:ONB262284 OWV262280:OWX262284 PGR262280:PGT262284 PQN262280:PQP262284 QAJ262280:QAL262284 QKF262280:QKH262284 QUB262280:QUD262284 RDX262280:RDZ262284 RNT262280:RNV262284 RXP262280:RXR262284 SHL262280:SHN262284 SRH262280:SRJ262284 TBD262280:TBF262284 TKZ262280:TLB262284 TUV262280:TUX262284 UER262280:UET262284 UON262280:UOP262284 UYJ262280:UYL262284 VIF262280:VIH262284 VSB262280:VSD262284 WBX262280:WBZ262284 WLT262280:WLV262284 WVP262280:WVR262284 HRV983271:HRV983275 JD327816:JF327820 SZ327816:TB327820 ACV327816:ACX327820 AMR327816:AMT327820 AWN327816:AWP327820 BGJ327816:BGL327820 BQF327816:BQH327820 CAB327816:CAD327820 CJX327816:CJZ327820 CTT327816:CTV327820 DDP327816:DDR327820 DNL327816:DNN327820 DXH327816:DXJ327820 EHD327816:EHF327820 EQZ327816:ERB327820 FAV327816:FAX327820 FKR327816:FKT327820 FUN327816:FUP327820 GEJ327816:GEL327820 GOF327816:GOH327820 GYB327816:GYD327820 HHX327816:HHZ327820 HRT327816:HRV327820 IBP327816:IBR327820 ILL327816:ILN327820 IVH327816:IVJ327820 JFD327816:JFF327820 JOZ327816:JPB327820 JYV327816:JYX327820 KIR327816:KIT327820 KSN327816:KSP327820 LCJ327816:LCL327820 LMF327816:LMH327820 LWB327816:LWD327820 MFX327816:MFZ327820 MPT327816:MPV327820 MZP327816:MZR327820 NJL327816:NJN327820 NTH327816:NTJ327820 ODD327816:ODF327820 OMZ327816:ONB327820 OWV327816:OWX327820 PGR327816:PGT327820 PQN327816:PQP327820 QAJ327816:QAL327820 QKF327816:QKH327820 QUB327816:QUD327820 RDX327816:RDZ327820 RNT327816:RNV327820 RXP327816:RXR327820 SHL327816:SHN327820 SRH327816:SRJ327820 TBD327816:TBF327820 TKZ327816:TLB327820 TUV327816:TUX327820 UER327816:UET327820 UON327816:UOP327820 UYJ327816:UYL327820 VIF327816:VIH327820 VSB327816:VSD327820 WBX327816:WBZ327820 WLT327816:WLV327820 WVP327816:WVR327820 IBR983271:IBR983275 JD393352:JF393356 SZ393352:TB393356 ACV393352:ACX393356 AMR393352:AMT393356 AWN393352:AWP393356 BGJ393352:BGL393356 BQF393352:BQH393356 CAB393352:CAD393356 CJX393352:CJZ393356 CTT393352:CTV393356 DDP393352:DDR393356 DNL393352:DNN393356 DXH393352:DXJ393356 EHD393352:EHF393356 EQZ393352:ERB393356 FAV393352:FAX393356 FKR393352:FKT393356 FUN393352:FUP393356 GEJ393352:GEL393356 GOF393352:GOH393356 GYB393352:GYD393356 HHX393352:HHZ393356 HRT393352:HRV393356 IBP393352:IBR393356 ILL393352:ILN393356 IVH393352:IVJ393356 JFD393352:JFF393356 JOZ393352:JPB393356 JYV393352:JYX393356 KIR393352:KIT393356 KSN393352:KSP393356 LCJ393352:LCL393356 LMF393352:LMH393356 LWB393352:LWD393356 MFX393352:MFZ393356 MPT393352:MPV393356 MZP393352:MZR393356 NJL393352:NJN393356 NTH393352:NTJ393356 ODD393352:ODF393356 OMZ393352:ONB393356 OWV393352:OWX393356 PGR393352:PGT393356 PQN393352:PQP393356 QAJ393352:QAL393356 QKF393352:QKH393356 QUB393352:QUD393356 RDX393352:RDZ393356 RNT393352:RNV393356 RXP393352:RXR393356 SHL393352:SHN393356 SRH393352:SRJ393356 TBD393352:TBF393356 TKZ393352:TLB393356 TUV393352:TUX393356 UER393352:UET393356 UON393352:UOP393356 UYJ393352:UYL393356 VIF393352:VIH393356 VSB393352:VSD393356 WBX393352:WBZ393356 WLT393352:WLV393356 WVP393352:WVR393356 ILN983271:ILN983275 JD458888:JF458892 SZ458888:TB458892 ACV458888:ACX458892 AMR458888:AMT458892 AWN458888:AWP458892 BGJ458888:BGL458892 BQF458888:BQH458892 CAB458888:CAD458892 CJX458888:CJZ458892 CTT458888:CTV458892 DDP458888:DDR458892 DNL458888:DNN458892 DXH458888:DXJ458892 EHD458888:EHF458892 EQZ458888:ERB458892 FAV458888:FAX458892 FKR458888:FKT458892 FUN458888:FUP458892 GEJ458888:GEL458892 GOF458888:GOH458892 GYB458888:GYD458892 HHX458888:HHZ458892 HRT458888:HRV458892 IBP458888:IBR458892 ILL458888:ILN458892 IVH458888:IVJ458892 JFD458888:JFF458892 JOZ458888:JPB458892 JYV458888:JYX458892 KIR458888:KIT458892 KSN458888:KSP458892 LCJ458888:LCL458892 LMF458888:LMH458892 LWB458888:LWD458892 MFX458888:MFZ458892 MPT458888:MPV458892 MZP458888:MZR458892 NJL458888:NJN458892 NTH458888:NTJ458892 ODD458888:ODF458892 OMZ458888:ONB458892 OWV458888:OWX458892 PGR458888:PGT458892 PQN458888:PQP458892 QAJ458888:QAL458892 QKF458888:QKH458892 QUB458888:QUD458892 RDX458888:RDZ458892 RNT458888:RNV458892 RXP458888:RXR458892 SHL458888:SHN458892 SRH458888:SRJ458892 TBD458888:TBF458892 TKZ458888:TLB458892 TUV458888:TUX458892 UER458888:UET458892 UON458888:UOP458892 UYJ458888:UYL458892 VIF458888:VIH458892 VSB458888:VSD458892 WBX458888:WBZ458892 WLT458888:WLV458892 WVP458888:WVR458892 IVJ983271:IVJ983275 JD524424:JF524428 SZ524424:TB524428 ACV524424:ACX524428 AMR524424:AMT524428 AWN524424:AWP524428 BGJ524424:BGL524428 BQF524424:BQH524428 CAB524424:CAD524428 CJX524424:CJZ524428 CTT524424:CTV524428 DDP524424:DDR524428 DNL524424:DNN524428 DXH524424:DXJ524428 EHD524424:EHF524428 EQZ524424:ERB524428 FAV524424:FAX524428 FKR524424:FKT524428 FUN524424:FUP524428 GEJ524424:GEL524428 GOF524424:GOH524428 GYB524424:GYD524428 HHX524424:HHZ524428 HRT524424:HRV524428 IBP524424:IBR524428 ILL524424:ILN524428 IVH524424:IVJ524428 JFD524424:JFF524428 JOZ524424:JPB524428 JYV524424:JYX524428 KIR524424:KIT524428 KSN524424:KSP524428 LCJ524424:LCL524428 LMF524424:LMH524428 LWB524424:LWD524428 MFX524424:MFZ524428 MPT524424:MPV524428 MZP524424:MZR524428 NJL524424:NJN524428 NTH524424:NTJ524428 ODD524424:ODF524428 OMZ524424:ONB524428 OWV524424:OWX524428 PGR524424:PGT524428 PQN524424:PQP524428 QAJ524424:QAL524428 QKF524424:QKH524428 QUB524424:QUD524428 RDX524424:RDZ524428 RNT524424:RNV524428 RXP524424:RXR524428 SHL524424:SHN524428 SRH524424:SRJ524428 TBD524424:TBF524428 TKZ524424:TLB524428 TUV524424:TUX524428 UER524424:UET524428 UON524424:UOP524428 UYJ524424:UYL524428 VIF524424:VIH524428 VSB524424:VSD524428 WBX524424:WBZ524428 WLT524424:WLV524428 WVP524424:WVR524428 JFF983271:JFF983275 JD589960:JF589964 SZ589960:TB589964 ACV589960:ACX589964 AMR589960:AMT589964 AWN589960:AWP589964 BGJ589960:BGL589964 BQF589960:BQH589964 CAB589960:CAD589964 CJX589960:CJZ589964 CTT589960:CTV589964 DDP589960:DDR589964 DNL589960:DNN589964 DXH589960:DXJ589964 EHD589960:EHF589964 EQZ589960:ERB589964 FAV589960:FAX589964 FKR589960:FKT589964 FUN589960:FUP589964 GEJ589960:GEL589964 GOF589960:GOH589964 GYB589960:GYD589964 HHX589960:HHZ589964 HRT589960:HRV589964 IBP589960:IBR589964 ILL589960:ILN589964 IVH589960:IVJ589964 JFD589960:JFF589964 JOZ589960:JPB589964 JYV589960:JYX589964 KIR589960:KIT589964 KSN589960:KSP589964 LCJ589960:LCL589964 LMF589960:LMH589964 LWB589960:LWD589964 MFX589960:MFZ589964 MPT589960:MPV589964 MZP589960:MZR589964 NJL589960:NJN589964 NTH589960:NTJ589964 ODD589960:ODF589964 OMZ589960:ONB589964 OWV589960:OWX589964 PGR589960:PGT589964 PQN589960:PQP589964 QAJ589960:QAL589964 QKF589960:QKH589964 QUB589960:QUD589964 RDX589960:RDZ589964 RNT589960:RNV589964 RXP589960:RXR589964 SHL589960:SHN589964 SRH589960:SRJ589964 TBD589960:TBF589964 TKZ589960:TLB589964 TUV589960:TUX589964 UER589960:UET589964 UON589960:UOP589964 UYJ589960:UYL589964 VIF589960:VIH589964 VSB589960:VSD589964 WBX589960:WBZ589964 WLT589960:WLV589964 WVP589960:WVR589964 JPB983271:JPB983275 JD655496:JF655500 SZ655496:TB655500 ACV655496:ACX655500 AMR655496:AMT655500 AWN655496:AWP655500 BGJ655496:BGL655500 BQF655496:BQH655500 CAB655496:CAD655500 CJX655496:CJZ655500 CTT655496:CTV655500 DDP655496:DDR655500 DNL655496:DNN655500 DXH655496:DXJ655500 EHD655496:EHF655500 EQZ655496:ERB655500 FAV655496:FAX655500 FKR655496:FKT655500 FUN655496:FUP655500 GEJ655496:GEL655500 GOF655496:GOH655500 GYB655496:GYD655500 HHX655496:HHZ655500 HRT655496:HRV655500 IBP655496:IBR655500 ILL655496:ILN655500 IVH655496:IVJ655500 JFD655496:JFF655500 JOZ655496:JPB655500 JYV655496:JYX655500 KIR655496:KIT655500 KSN655496:KSP655500 LCJ655496:LCL655500 LMF655496:LMH655500 LWB655496:LWD655500 MFX655496:MFZ655500 MPT655496:MPV655500 MZP655496:MZR655500 NJL655496:NJN655500 NTH655496:NTJ655500 ODD655496:ODF655500 OMZ655496:ONB655500 OWV655496:OWX655500 PGR655496:PGT655500 PQN655496:PQP655500 QAJ655496:QAL655500 QKF655496:QKH655500 QUB655496:QUD655500 RDX655496:RDZ655500 RNT655496:RNV655500 RXP655496:RXR655500 SHL655496:SHN655500 SRH655496:SRJ655500 TBD655496:TBF655500 TKZ655496:TLB655500 TUV655496:TUX655500 UER655496:UET655500 UON655496:UOP655500 UYJ655496:UYL655500 VIF655496:VIH655500 VSB655496:VSD655500 WBX655496:WBZ655500 WLT655496:WLV655500 WVP655496:WVR655500 JYX983271:JYX983275 JD721032:JF721036 SZ721032:TB721036 ACV721032:ACX721036 AMR721032:AMT721036 AWN721032:AWP721036 BGJ721032:BGL721036 BQF721032:BQH721036 CAB721032:CAD721036 CJX721032:CJZ721036 CTT721032:CTV721036 DDP721032:DDR721036 DNL721032:DNN721036 DXH721032:DXJ721036 EHD721032:EHF721036 EQZ721032:ERB721036 FAV721032:FAX721036 FKR721032:FKT721036 FUN721032:FUP721036 GEJ721032:GEL721036 GOF721032:GOH721036 GYB721032:GYD721036 HHX721032:HHZ721036 HRT721032:HRV721036 IBP721032:IBR721036 ILL721032:ILN721036 IVH721032:IVJ721036 JFD721032:JFF721036 JOZ721032:JPB721036 JYV721032:JYX721036 KIR721032:KIT721036 KSN721032:KSP721036 LCJ721032:LCL721036 LMF721032:LMH721036 LWB721032:LWD721036 MFX721032:MFZ721036 MPT721032:MPV721036 MZP721032:MZR721036 NJL721032:NJN721036 NTH721032:NTJ721036 ODD721032:ODF721036 OMZ721032:ONB721036 OWV721032:OWX721036 PGR721032:PGT721036 PQN721032:PQP721036 QAJ721032:QAL721036 QKF721032:QKH721036 QUB721032:QUD721036 RDX721032:RDZ721036 RNT721032:RNV721036 RXP721032:RXR721036 SHL721032:SHN721036 SRH721032:SRJ721036 TBD721032:TBF721036 TKZ721032:TLB721036 TUV721032:TUX721036 UER721032:UET721036 UON721032:UOP721036 UYJ721032:UYL721036 VIF721032:VIH721036 VSB721032:VSD721036 WBX721032:WBZ721036 WLT721032:WLV721036 WVP721032:WVR721036 KIT983271:KIT983275 JD786568:JF786572 SZ786568:TB786572 ACV786568:ACX786572 AMR786568:AMT786572 AWN786568:AWP786572 BGJ786568:BGL786572 BQF786568:BQH786572 CAB786568:CAD786572 CJX786568:CJZ786572 CTT786568:CTV786572 DDP786568:DDR786572 DNL786568:DNN786572 DXH786568:DXJ786572 EHD786568:EHF786572 EQZ786568:ERB786572 FAV786568:FAX786572 FKR786568:FKT786572 FUN786568:FUP786572 GEJ786568:GEL786572 GOF786568:GOH786572 GYB786568:GYD786572 HHX786568:HHZ786572 HRT786568:HRV786572 IBP786568:IBR786572 ILL786568:ILN786572 IVH786568:IVJ786572 JFD786568:JFF786572 JOZ786568:JPB786572 JYV786568:JYX786572 KIR786568:KIT786572 KSN786568:KSP786572 LCJ786568:LCL786572 LMF786568:LMH786572 LWB786568:LWD786572 MFX786568:MFZ786572 MPT786568:MPV786572 MZP786568:MZR786572 NJL786568:NJN786572 NTH786568:NTJ786572 ODD786568:ODF786572 OMZ786568:ONB786572 OWV786568:OWX786572 PGR786568:PGT786572 PQN786568:PQP786572 QAJ786568:QAL786572 QKF786568:QKH786572 QUB786568:QUD786572 RDX786568:RDZ786572 RNT786568:RNV786572 RXP786568:RXR786572 SHL786568:SHN786572 SRH786568:SRJ786572 TBD786568:TBF786572 TKZ786568:TLB786572 TUV786568:TUX786572 UER786568:UET786572 UON786568:UOP786572 UYJ786568:UYL786572 VIF786568:VIH786572 VSB786568:VSD786572 WBX786568:WBZ786572 WLT786568:WLV786572 WVP786568:WVR786572 KSP983271:KSP983275 JD852104:JF852108 SZ852104:TB852108 ACV852104:ACX852108 AMR852104:AMT852108 AWN852104:AWP852108 BGJ852104:BGL852108 BQF852104:BQH852108 CAB852104:CAD852108 CJX852104:CJZ852108 CTT852104:CTV852108 DDP852104:DDR852108 DNL852104:DNN852108 DXH852104:DXJ852108 EHD852104:EHF852108 EQZ852104:ERB852108 FAV852104:FAX852108 FKR852104:FKT852108 FUN852104:FUP852108 GEJ852104:GEL852108 GOF852104:GOH852108 GYB852104:GYD852108 HHX852104:HHZ852108 HRT852104:HRV852108 IBP852104:IBR852108 ILL852104:ILN852108 IVH852104:IVJ852108 JFD852104:JFF852108 JOZ852104:JPB852108 JYV852104:JYX852108 KIR852104:KIT852108 KSN852104:KSP852108 LCJ852104:LCL852108 LMF852104:LMH852108 LWB852104:LWD852108 MFX852104:MFZ852108 MPT852104:MPV852108 MZP852104:MZR852108 NJL852104:NJN852108 NTH852104:NTJ852108 ODD852104:ODF852108 OMZ852104:ONB852108 OWV852104:OWX852108 PGR852104:PGT852108 PQN852104:PQP852108 QAJ852104:QAL852108 QKF852104:QKH852108 QUB852104:QUD852108 RDX852104:RDZ852108 RNT852104:RNV852108 RXP852104:RXR852108 SHL852104:SHN852108 SRH852104:SRJ852108 TBD852104:TBF852108 TKZ852104:TLB852108 TUV852104:TUX852108 UER852104:UET852108 UON852104:UOP852108 UYJ852104:UYL852108 VIF852104:VIH852108 VSB852104:VSD852108 WBX852104:WBZ852108 WLT852104:WLV852108 WVP852104:WVR852108 LCL983271:LCL983275 JD917640:JF917644 SZ917640:TB917644 ACV917640:ACX917644 AMR917640:AMT917644 AWN917640:AWP917644 BGJ917640:BGL917644 BQF917640:BQH917644 CAB917640:CAD917644 CJX917640:CJZ917644 CTT917640:CTV917644 DDP917640:DDR917644 DNL917640:DNN917644 DXH917640:DXJ917644 EHD917640:EHF917644 EQZ917640:ERB917644 FAV917640:FAX917644 FKR917640:FKT917644 FUN917640:FUP917644 GEJ917640:GEL917644 GOF917640:GOH917644 GYB917640:GYD917644 HHX917640:HHZ917644 HRT917640:HRV917644 IBP917640:IBR917644 ILL917640:ILN917644 IVH917640:IVJ917644 JFD917640:JFF917644 JOZ917640:JPB917644 JYV917640:JYX917644 KIR917640:KIT917644 KSN917640:KSP917644 LCJ917640:LCL917644 LMF917640:LMH917644 LWB917640:LWD917644 MFX917640:MFZ917644 MPT917640:MPV917644 MZP917640:MZR917644 NJL917640:NJN917644 NTH917640:NTJ917644 ODD917640:ODF917644 OMZ917640:ONB917644 OWV917640:OWX917644 PGR917640:PGT917644 PQN917640:PQP917644 QAJ917640:QAL917644 QKF917640:QKH917644 QUB917640:QUD917644 RDX917640:RDZ917644 RNT917640:RNV917644 RXP917640:RXR917644 SHL917640:SHN917644 SRH917640:SRJ917644 TBD917640:TBF917644 TKZ917640:TLB917644 TUV917640:TUX917644 UER917640:UET917644 UON917640:UOP917644 UYJ917640:UYL917644 VIF917640:VIH917644 VSB917640:VSD917644 WBX917640:WBZ917644 WLT917640:WLV917644 WVP917640:WVR917644 LMH983271:LMH983275 JD983176:JF983180 SZ983176:TB983180 ACV983176:ACX983180 AMR983176:AMT983180 AWN983176:AWP983180 BGJ983176:BGL983180 BQF983176:BQH983180 CAB983176:CAD983180 CJX983176:CJZ983180 CTT983176:CTV983180 DDP983176:DDR983180 DNL983176:DNN983180 DXH983176:DXJ983180 EHD983176:EHF983180 EQZ983176:ERB983180 FAV983176:FAX983180 FKR983176:FKT983180 FUN983176:FUP983180 GEJ983176:GEL983180 GOF983176:GOH983180 GYB983176:GYD983180 HHX983176:HHZ983180 HRT983176:HRV983180 IBP983176:IBR983180 ILL983176:ILN983180 IVH983176:IVJ983180 JFD983176:JFF983180 JOZ983176:JPB983180 JYV983176:JYX983180 KIR983176:KIT983180 KSN983176:KSP983180 LCJ983176:LCL983180 LMF983176:LMH983180 LWB983176:LWD983180 MFX983176:MFZ983180 MPT983176:MPV983180 MZP983176:MZR983180 NJL983176:NJN983180 NTH983176:NTJ983180 ODD983176:ODF983180 OMZ983176:ONB983180 OWV983176:OWX983180 PGR983176:PGT983180 PQN983176:PQP983180 QAJ983176:QAL983180 QKF983176:QKH983180 QUB983176:QUD983180 RDX983176:RDZ983180 RNT983176:RNV983180 RXP983176:RXR983180 SHL983176:SHN983180 SRH983176:SRJ983180 TBD983176:TBF983180 TKZ983176:TLB983180 TUV983176:TUX983180 UER983176:UET983180 UON983176:UOP983180 UYJ983176:UYL983180 VIF983176:VIH983180 VSB983176:VSD983180 WBX983176:WBZ983180 WLT983176:WLV983180 WVP983176:WVR983180 JD131:JF131 SZ131:TB131 ACV131:ACX131 AMR131:AMT131 AWN131:AWP131 BGJ131:BGL131 BQF131:BQH131 CAB131:CAD131 CJX131:CJZ131 CTT131:CTV131 DDP131:DDR131 DNL131:DNN131 DXH131:DXJ131 EHD131:EHF131 EQZ131:ERB131 FAV131:FAX131 FKR131:FKT131 FUN131:FUP131 GEJ131:GEL131 GOF131:GOH131 GYB131:GYD131 HHX131:HHZ131 HRT131:HRV131 IBP131:IBR131 ILL131:ILN131 IVH131:IVJ131 JFD131:JFF131 JOZ131:JPB131 JYV131:JYX131 KIR131:KIT131 KSN131:KSP131 LCJ131:LCL131 LMF131:LMH131 LWB131:LWD131 MFX131:MFZ131 MPT131:MPV131 MZP131:MZR131 NJL131:NJN131 NTH131:NTJ131 ODD131:ODF131 OMZ131:ONB131 OWV131:OWX131 PGR131:PGT131 PQN131:PQP131 QAJ131:QAL131 QKF131:QKH131 QUB131:QUD131 RDX131:RDZ131 RNT131:RNV131 RXP131:RXR131 SHL131:SHN131 SRH131:SRJ131 TBD131:TBF131 TKZ131:TLB131 TUV131:TUX131 UER131:UET131 UON131:UOP131 UYJ131:UYL131 VIF131:VIH131 VSB131:VSD131 WBX131:WBZ131 WLT131:WLV131 WVP131:WVR131 LWD983271:LWD983275 JD65667:JF65667 SZ65667:TB65667 ACV65667:ACX65667 AMR65667:AMT65667 AWN65667:AWP65667 BGJ65667:BGL65667 BQF65667:BQH65667 CAB65667:CAD65667 CJX65667:CJZ65667 CTT65667:CTV65667 DDP65667:DDR65667 DNL65667:DNN65667 DXH65667:DXJ65667 EHD65667:EHF65667 EQZ65667:ERB65667 FAV65667:FAX65667 FKR65667:FKT65667 FUN65667:FUP65667 GEJ65667:GEL65667 GOF65667:GOH65667 GYB65667:GYD65667 HHX65667:HHZ65667 HRT65667:HRV65667 IBP65667:IBR65667 ILL65667:ILN65667 IVH65667:IVJ65667 JFD65667:JFF65667 JOZ65667:JPB65667 JYV65667:JYX65667 KIR65667:KIT65667 KSN65667:KSP65667 LCJ65667:LCL65667 LMF65667:LMH65667 LWB65667:LWD65667 MFX65667:MFZ65667 MPT65667:MPV65667 MZP65667:MZR65667 NJL65667:NJN65667 NTH65667:NTJ65667 ODD65667:ODF65667 OMZ65667:ONB65667 OWV65667:OWX65667 PGR65667:PGT65667 PQN65667:PQP65667 QAJ65667:QAL65667 QKF65667:QKH65667 QUB65667:QUD65667 RDX65667:RDZ65667 RNT65667:RNV65667 RXP65667:RXR65667 SHL65667:SHN65667 SRH65667:SRJ65667 TBD65667:TBF65667 TKZ65667:TLB65667 TUV65667:TUX65667 UER65667:UET65667 UON65667:UOP65667 UYJ65667:UYL65667 VIF65667:VIH65667 VSB65667:VSD65667 WBX65667:WBZ65667 WLT65667:WLV65667 WVP65667:WVR65667 MFZ983271:MFZ983275 JD131203:JF131203 SZ131203:TB131203 ACV131203:ACX131203 AMR131203:AMT131203 AWN131203:AWP131203 BGJ131203:BGL131203 BQF131203:BQH131203 CAB131203:CAD131203 CJX131203:CJZ131203 CTT131203:CTV131203 DDP131203:DDR131203 DNL131203:DNN131203 DXH131203:DXJ131203 EHD131203:EHF131203 EQZ131203:ERB131203 FAV131203:FAX131203 FKR131203:FKT131203 FUN131203:FUP131203 GEJ131203:GEL131203 GOF131203:GOH131203 GYB131203:GYD131203 HHX131203:HHZ131203 HRT131203:HRV131203 IBP131203:IBR131203 ILL131203:ILN131203 IVH131203:IVJ131203 JFD131203:JFF131203 JOZ131203:JPB131203 JYV131203:JYX131203 KIR131203:KIT131203 KSN131203:KSP131203 LCJ131203:LCL131203 LMF131203:LMH131203 LWB131203:LWD131203 MFX131203:MFZ131203 MPT131203:MPV131203 MZP131203:MZR131203 NJL131203:NJN131203 NTH131203:NTJ131203 ODD131203:ODF131203 OMZ131203:ONB131203 OWV131203:OWX131203 PGR131203:PGT131203 PQN131203:PQP131203 QAJ131203:QAL131203 QKF131203:QKH131203 QUB131203:QUD131203 RDX131203:RDZ131203 RNT131203:RNV131203 RXP131203:RXR131203 SHL131203:SHN131203 SRH131203:SRJ131203 TBD131203:TBF131203 TKZ131203:TLB131203 TUV131203:TUX131203 UER131203:UET131203 UON131203:UOP131203 UYJ131203:UYL131203 VIF131203:VIH131203 VSB131203:VSD131203 WBX131203:WBZ131203 WLT131203:WLV131203 WVP131203:WVR131203 MPV983271:MPV983275 JD196739:JF196739 SZ196739:TB196739 ACV196739:ACX196739 AMR196739:AMT196739 AWN196739:AWP196739 BGJ196739:BGL196739 BQF196739:BQH196739 CAB196739:CAD196739 CJX196739:CJZ196739 CTT196739:CTV196739 DDP196739:DDR196739 DNL196739:DNN196739 DXH196739:DXJ196739 EHD196739:EHF196739 EQZ196739:ERB196739 FAV196739:FAX196739 FKR196739:FKT196739 FUN196739:FUP196739 GEJ196739:GEL196739 GOF196739:GOH196739 GYB196739:GYD196739 HHX196739:HHZ196739 HRT196739:HRV196739 IBP196739:IBR196739 ILL196739:ILN196739 IVH196739:IVJ196739 JFD196739:JFF196739 JOZ196739:JPB196739 JYV196739:JYX196739 KIR196739:KIT196739 KSN196739:KSP196739 LCJ196739:LCL196739 LMF196739:LMH196739 LWB196739:LWD196739 MFX196739:MFZ196739 MPT196739:MPV196739 MZP196739:MZR196739 NJL196739:NJN196739 NTH196739:NTJ196739 ODD196739:ODF196739 OMZ196739:ONB196739 OWV196739:OWX196739 PGR196739:PGT196739 PQN196739:PQP196739 QAJ196739:QAL196739 QKF196739:QKH196739 QUB196739:QUD196739 RDX196739:RDZ196739 RNT196739:RNV196739 RXP196739:RXR196739 SHL196739:SHN196739 SRH196739:SRJ196739 TBD196739:TBF196739 TKZ196739:TLB196739 TUV196739:TUX196739 UER196739:UET196739 UON196739:UOP196739 UYJ196739:UYL196739 VIF196739:VIH196739 VSB196739:VSD196739 WBX196739:WBZ196739 WLT196739:WLV196739 WVP196739:WVR196739 MZR983271:MZR983275 JD262275:JF262275 SZ262275:TB262275 ACV262275:ACX262275 AMR262275:AMT262275 AWN262275:AWP262275 BGJ262275:BGL262275 BQF262275:BQH262275 CAB262275:CAD262275 CJX262275:CJZ262275 CTT262275:CTV262275 DDP262275:DDR262275 DNL262275:DNN262275 DXH262275:DXJ262275 EHD262275:EHF262275 EQZ262275:ERB262275 FAV262275:FAX262275 FKR262275:FKT262275 FUN262275:FUP262275 GEJ262275:GEL262275 GOF262275:GOH262275 GYB262275:GYD262275 HHX262275:HHZ262275 HRT262275:HRV262275 IBP262275:IBR262275 ILL262275:ILN262275 IVH262275:IVJ262275 JFD262275:JFF262275 JOZ262275:JPB262275 JYV262275:JYX262275 KIR262275:KIT262275 KSN262275:KSP262275 LCJ262275:LCL262275 LMF262275:LMH262275 LWB262275:LWD262275 MFX262275:MFZ262275 MPT262275:MPV262275 MZP262275:MZR262275 NJL262275:NJN262275 NTH262275:NTJ262275 ODD262275:ODF262275 OMZ262275:ONB262275 OWV262275:OWX262275 PGR262275:PGT262275 PQN262275:PQP262275 QAJ262275:QAL262275 QKF262275:QKH262275 QUB262275:QUD262275 RDX262275:RDZ262275 RNT262275:RNV262275 RXP262275:RXR262275 SHL262275:SHN262275 SRH262275:SRJ262275 TBD262275:TBF262275 TKZ262275:TLB262275 TUV262275:TUX262275 UER262275:UET262275 UON262275:UOP262275 UYJ262275:UYL262275 VIF262275:VIH262275 VSB262275:VSD262275 WBX262275:WBZ262275 WLT262275:WLV262275 WVP262275:WVR262275 NJN983271:NJN983275 JD327811:JF327811 SZ327811:TB327811 ACV327811:ACX327811 AMR327811:AMT327811 AWN327811:AWP327811 BGJ327811:BGL327811 BQF327811:BQH327811 CAB327811:CAD327811 CJX327811:CJZ327811 CTT327811:CTV327811 DDP327811:DDR327811 DNL327811:DNN327811 DXH327811:DXJ327811 EHD327811:EHF327811 EQZ327811:ERB327811 FAV327811:FAX327811 FKR327811:FKT327811 FUN327811:FUP327811 GEJ327811:GEL327811 GOF327811:GOH327811 GYB327811:GYD327811 HHX327811:HHZ327811 HRT327811:HRV327811 IBP327811:IBR327811 ILL327811:ILN327811 IVH327811:IVJ327811 JFD327811:JFF327811 JOZ327811:JPB327811 JYV327811:JYX327811 KIR327811:KIT327811 KSN327811:KSP327811 LCJ327811:LCL327811 LMF327811:LMH327811 LWB327811:LWD327811 MFX327811:MFZ327811 MPT327811:MPV327811 MZP327811:MZR327811 NJL327811:NJN327811 NTH327811:NTJ327811 ODD327811:ODF327811 OMZ327811:ONB327811 OWV327811:OWX327811 PGR327811:PGT327811 PQN327811:PQP327811 QAJ327811:QAL327811 QKF327811:QKH327811 QUB327811:QUD327811 RDX327811:RDZ327811 RNT327811:RNV327811 RXP327811:RXR327811 SHL327811:SHN327811 SRH327811:SRJ327811 TBD327811:TBF327811 TKZ327811:TLB327811 TUV327811:TUX327811 UER327811:UET327811 UON327811:UOP327811 UYJ327811:UYL327811 VIF327811:VIH327811 VSB327811:VSD327811 WBX327811:WBZ327811 WLT327811:WLV327811 WVP327811:WVR327811 NTJ983271:NTJ983275 JD393347:JF393347 SZ393347:TB393347 ACV393347:ACX393347 AMR393347:AMT393347 AWN393347:AWP393347 BGJ393347:BGL393347 BQF393347:BQH393347 CAB393347:CAD393347 CJX393347:CJZ393347 CTT393347:CTV393347 DDP393347:DDR393347 DNL393347:DNN393347 DXH393347:DXJ393347 EHD393347:EHF393347 EQZ393347:ERB393347 FAV393347:FAX393347 FKR393347:FKT393347 FUN393347:FUP393347 GEJ393347:GEL393347 GOF393347:GOH393347 GYB393347:GYD393347 HHX393347:HHZ393347 HRT393347:HRV393347 IBP393347:IBR393347 ILL393347:ILN393347 IVH393347:IVJ393347 JFD393347:JFF393347 JOZ393347:JPB393347 JYV393347:JYX393347 KIR393347:KIT393347 KSN393347:KSP393347 LCJ393347:LCL393347 LMF393347:LMH393347 LWB393347:LWD393347 MFX393347:MFZ393347 MPT393347:MPV393347 MZP393347:MZR393347 NJL393347:NJN393347 NTH393347:NTJ393347 ODD393347:ODF393347 OMZ393347:ONB393347 OWV393347:OWX393347 PGR393347:PGT393347 PQN393347:PQP393347 QAJ393347:QAL393347 QKF393347:QKH393347 QUB393347:QUD393347 RDX393347:RDZ393347 RNT393347:RNV393347 RXP393347:RXR393347 SHL393347:SHN393347 SRH393347:SRJ393347 TBD393347:TBF393347 TKZ393347:TLB393347 TUV393347:TUX393347 UER393347:UET393347 UON393347:UOP393347 UYJ393347:UYL393347 VIF393347:VIH393347 VSB393347:VSD393347 WBX393347:WBZ393347 WLT393347:WLV393347 WVP393347:WVR393347 ODF983271:ODF983275 JD458883:JF458883 SZ458883:TB458883 ACV458883:ACX458883 AMR458883:AMT458883 AWN458883:AWP458883 BGJ458883:BGL458883 BQF458883:BQH458883 CAB458883:CAD458883 CJX458883:CJZ458883 CTT458883:CTV458883 DDP458883:DDR458883 DNL458883:DNN458883 DXH458883:DXJ458883 EHD458883:EHF458883 EQZ458883:ERB458883 FAV458883:FAX458883 FKR458883:FKT458883 FUN458883:FUP458883 GEJ458883:GEL458883 GOF458883:GOH458883 GYB458883:GYD458883 HHX458883:HHZ458883 HRT458883:HRV458883 IBP458883:IBR458883 ILL458883:ILN458883 IVH458883:IVJ458883 JFD458883:JFF458883 JOZ458883:JPB458883 JYV458883:JYX458883 KIR458883:KIT458883 KSN458883:KSP458883 LCJ458883:LCL458883 LMF458883:LMH458883 LWB458883:LWD458883 MFX458883:MFZ458883 MPT458883:MPV458883 MZP458883:MZR458883 NJL458883:NJN458883 NTH458883:NTJ458883 ODD458883:ODF458883 OMZ458883:ONB458883 OWV458883:OWX458883 PGR458883:PGT458883 PQN458883:PQP458883 QAJ458883:QAL458883 QKF458883:QKH458883 QUB458883:QUD458883 RDX458883:RDZ458883 RNT458883:RNV458883 RXP458883:RXR458883 SHL458883:SHN458883 SRH458883:SRJ458883 TBD458883:TBF458883 TKZ458883:TLB458883 TUV458883:TUX458883 UER458883:UET458883 UON458883:UOP458883 UYJ458883:UYL458883 VIF458883:VIH458883 VSB458883:VSD458883 WBX458883:WBZ458883 WLT458883:WLV458883 WVP458883:WVR458883 ONB983271:ONB983275 JD524419:JF524419 SZ524419:TB524419 ACV524419:ACX524419 AMR524419:AMT524419 AWN524419:AWP524419 BGJ524419:BGL524419 BQF524419:BQH524419 CAB524419:CAD524419 CJX524419:CJZ524419 CTT524419:CTV524419 DDP524419:DDR524419 DNL524419:DNN524419 DXH524419:DXJ524419 EHD524419:EHF524419 EQZ524419:ERB524419 FAV524419:FAX524419 FKR524419:FKT524419 FUN524419:FUP524419 GEJ524419:GEL524419 GOF524419:GOH524419 GYB524419:GYD524419 HHX524419:HHZ524419 HRT524419:HRV524419 IBP524419:IBR524419 ILL524419:ILN524419 IVH524419:IVJ524419 JFD524419:JFF524419 JOZ524419:JPB524419 JYV524419:JYX524419 KIR524419:KIT524419 KSN524419:KSP524419 LCJ524419:LCL524419 LMF524419:LMH524419 LWB524419:LWD524419 MFX524419:MFZ524419 MPT524419:MPV524419 MZP524419:MZR524419 NJL524419:NJN524419 NTH524419:NTJ524419 ODD524419:ODF524419 OMZ524419:ONB524419 OWV524419:OWX524419 PGR524419:PGT524419 PQN524419:PQP524419 QAJ524419:QAL524419 QKF524419:QKH524419 QUB524419:QUD524419 RDX524419:RDZ524419 RNT524419:RNV524419 RXP524419:RXR524419 SHL524419:SHN524419 SRH524419:SRJ524419 TBD524419:TBF524419 TKZ524419:TLB524419 TUV524419:TUX524419 UER524419:UET524419 UON524419:UOP524419 UYJ524419:UYL524419 VIF524419:VIH524419 VSB524419:VSD524419 WBX524419:WBZ524419 WLT524419:WLV524419 WVP524419:WVR524419 OWX983271:OWX983275 JD589955:JF589955 SZ589955:TB589955 ACV589955:ACX589955 AMR589955:AMT589955 AWN589955:AWP589955 BGJ589955:BGL589955 BQF589955:BQH589955 CAB589955:CAD589955 CJX589955:CJZ589955 CTT589955:CTV589955 DDP589955:DDR589955 DNL589955:DNN589955 DXH589955:DXJ589955 EHD589955:EHF589955 EQZ589955:ERB589955 FAV589955:FAX589955 FKR589955:FKT589955 FUN589955:FUP589955 GEJ589955:GEL589955 GOF589955:GOH589955 GYB589955:GYD589955 HHX589955:HHZ589955 HRT589955:HRV589955 IBP589955:IBR589955 ILL589955:ILN589955 IVH589955:IVJ589955 JFD589955:JFF589955 JOZ589955:JPB589955 JYV589955:JYX589955 KIR589955:KIT589955 KSN589955:KSP589955 LCJ589955:LCL589955 LMF589955:LMH589955 LWB589955:LWD589955 MFX589955:MFZ589955 MPT589955:MPV589955 MZP589955:MZR589955 NJL589955:NJN589955 NTH589955:NTJ589955 ODD589955:ODF589955 OMZ589955:ONB589955 OWV589955:OWX589955 PGR589955:PGT589955 PQN589955:PQP589955 QAJ589955:QAL589955 QKF589955:QKH589955 QUB589955:QUD589955 RDX589955:RDZ589955 RNT589955:RNV589955 RXP589955:RXR589955 SHL589955:SHN589955 SRH589955:SRJ589955 TBD589955:TBF589955 TKZ589955:TLB589955 TUV589955:TUX589955 UER589955:UET589955 UON589955:UOP589955 UYJ589955:UYL589955 VIF589955:VIH589955 VSB589955:VSD589955 WBX589955:WBZ589955 WLT589955:WLV589955 WVP589955:WVR589955 PGT983271:PGT983275 JD655491:JF655491 SZ655491:TB655491 ACV655491:ACX655491 AMR655491:AMT655491 AWN655491:AWP655491 BGJ655491:BGL655491 BQF655491:BQH655491 CAB655491:CAD655491 CJX655491:CJZ655491 CTT655491:CTV655491 DDP655491:DDR655491 DNL655491:DNN655491 DXH655491:DXJ655491 EHD655491:EHF655491 EQZ655491:ERB655491 FAV655491:FAX655491 FKR655491:FKT655491 FUN655491:FUP655491 GEJ655491:GEL655491 GOF655491:GOH655491 GYB655491:GYD655491 HHX655491:HHZ655491 HRT655491:HRV655491 IBP655491:IBR655491 ILL655491:ILN655491 IVH655491:IVJ655491 JFD655491:JFF655491 JOZ655491:JPB655491 JYV655491:JYX655491 KIR655491:KIT655491 KSN655491:KSP655491 LCJ655491:LCL655491 LMF655491:LMH655491 LWB655491:LWD655491 MFX655491:MFZ655491 MPT655491:MPV655491 MZP655491:MZR655491 NJL655491:NJN655491 NTH655491:NTJ655491 ODD655491:ODF655491 OMZ655491:ONB655491 OWV655491:OWX655491 PGR655491:PGT655491 PQN655491:PQP655491 QAJ655491:QAL655491 QKF655491:QKH655491 QUB655491:QUD655491 RDX655491:RDZ655491 RNT655491:RNV655491 RXP655491:RXR655491 SHL655491:SHN655491 SRH655491:SRJ655491 TBD655491:TBF655491 TKZ655491:TLB655491 TUV655491:TUX655491 UER655491:UET655491 UON655491:UOP655491 UYJ655491:UYL655491 VIF655491:VIH655491 VSB655491:VSD655491 WBX655491:WBZ655491 WLT655491:WLV655491 WVP655491:WVR655491 PQP983271:PQP983275 JD721027:JF721027 SZ721027:TB721027 ACV721027:ACX721027 AMR721027:AMT721027 AWN721027:AWP721027 BGJ721027:BGL721027 BQF721027:BQH721027 CAB721027:CAD721027 CJX721027:CJZ721027 CTT721027:CTV721027 DDP721027:DDR721027 DNL721027:DNN721027 DXH721027:DXJ721027 EHD721027:EHF721027 EQZ721027:ERB721027 FAV721027:FAX721027 FKR721027:FKT721027 FUN721027:FUP721027 GEJ721027:GEL721027 GOF721027:GOH721027 GYB721027:GYD721027 HHX721027:HHZ721027 HRT721027:HRV721027 IBP721027:IBR721027 ILL721027:ILN721027 IVH721027:IVJ721027 JFD721027:JFF721027 JOZ721027:JPB721027 JYV721027:JYX721027 KIR721027:KIT721027 KSN721027:KSP721027 LCJ721027:LCL721027 LMF721027:LMH721027 LWB721027:LWD721027 MFX721027:MFZ721027 MPT721027:MPV721027 MZP721027:MZR721027 NJL721027:NJN721027 NTH721027:NTJ721027 ODD721027:ODF721027 OMZ721027:ONB721027 OWV721027:OWX721027 PGR721027:PGT721027 PQN721027:PQP721027 QAJ721027:QAL721027 QKF721027:QKH721027 QUB721027:QUD721027 RDX721027:RDZ721027 RNT721027:RNV721027 RXP721027:RXR721027 SHL721027:SHN721027 SRH721027:SRJ721027 TBD721027:TBF721027 TKZ721027:TLB721027 TUV721027:TUX721027 UER721027:UET721027 UON721027:UOP721027 UYJ721027:UYL721027 VIF721027:VIH721027 VSB721027:VSD721027 WBX721027:WBZ721027 WLT721027:WLV721027 WVP721027:WVR721027 QAL983271:QAL983275 JD786563:JF786563 SZ786563:TB786563 ACV786563:ACX786563 AMR786563:AMT786563 AWN786563:AWP786563 BGJ786563:BGL786563 BQF786563:BQH786563 CAB786563:CAD786563 CJX786563:CJZ786563 CTT786563:CTV786563 DDP786563:DDR786563 DNL786563:DNN786563 DXH786563:DXJ786563 EHD786563:EHF786563 EQZ786563:ERB786563 FAV786563:FAX786563 FKR786563:FKT786563 FUN786563:FUP786563 GEJ786563:GEL786563 GOF786563:GOH786563 GYB786563:GYD786563 HHX786563:HHZ786563 HRT786563:HRV786563 IBP786563:IBR786563 ILL786563:ILN786563 IVH786563:IVJ786563 JFD786563:JFF786563 JOZ786563:JPB786563 JYV786563:JYX786563 KIR786563:KIT786563 KSN786563:KSP786563 LCJ786563:LCL786563 LMF786563:LMH786563 LWB786563:LWD786563 MFX786563:MFZ786563 MPT786563:MPV786563 MZP786563:MZR786563 NJL786563:NJN786563 NTH786563:NTJ786563 ODD786563:ODF786563 OMZ786563:ONB786563 OWV786563:OWX786563 PGR786563:PGT786563 PQN786563:PQP786563 QAJ786563:QAL786563 QKF786563:QKH786563 QUB786563:QUD786563 RDX786563:RDZ786563 RNT786563:RNV786563 RXP786563:RXR786563 SHL786563:SHN786563 SRH786563:SRJ786563 TBD786563:TBF786563 TKZ786563:TLB786563 TUV786563:TUX786563 UER786563:UET786563 UON786563:UOP786563 UYJ786563:UYL786563 VIF786563:VIH786563 VSB786563:VSD786563 WBX786563:WBZ786563 WLT786563:WLV786563 WVP786563:WVR786563 QKH983271:QKH983275 JD852099:JF852099 SZ852099:TB852099 ACV852099:ACX852099 AMR852099:AMT852099 AWN852099:AWP852099 BGJ852099:BGL852099 BQF852099:BQH852099 CAB852099:CAD852099 CJX852099:CJZ852099 CTT852099:CTV852099 DDP852099:DDR852099 DNL852099:DNN852099 DXH852099:DXJ852099 EHD852099:EHF852099 EQZ852099:ERB852099 FAV852099:FAX852099 FKR852099:FKT852099 FUN852099:FUP852099 GEJ852099:GEL852099 GOF852099:GOH852099 GYB852099:GYD852099 HHX852099:HHZ852099 HRT852099:HRV852099 IBP852099:IBR852099 ILL852099:ILN852099 IVH852099:IVJ852099 JFD852099:JFF852099 JOZ852099:JPB852099 JYV852099:JYX852099 KIR852099:KIT852099 KSN852099:KSP852099 LCJ852099:LCL852099 LMF852099:LMH852099 LWB852099:LWD852099 MFX852099:MFZ852099 MPT852099:MPV852099 MZP852099:MZR852099 NJL852099:NJN852099 NTH852099:NTJ852099 ODD852099:ODF852099 OMZ852099:ONB852099 OWV852099:OWX852099 PGR852099:PGT852099 PQN852099:PQP852099 QAJ852099:QAL852099 QKF852099:QKH852099 QUB852099:QUD852099 RDX852099:RDZ852099 RNT852099:RNV852099 RXP852099:RXR852099 SHL852099:SHN852099 SRH852099:SRJ852099 TBD852099:TBF852099 TKZ852099:TLB852099 TUV852099:TUX852099 UER852099:UET852099 UON852099:UOP852099 UYJ852099:UYL852099 VIF852099:VIH852099 VSB852099:VSD852099 WBX852099:WBZ852099 WLT852099:WLV852099 WVP852099:WVR852099 QUD983271:QUD983275 JD917635:JF917635 SZ917635:TB917635 ACV917635:ACX917635 AMR917635:AMT917635 AWN917635:AWP917635 BGJ917635:BGL917635 BQF917635:BQH917635 CAB917635:CAD917635 CJX917635:CJZ917635 CTT917635:CTV917635 DDP917635:DDR917635 DNL917635:DNN917635 DXH917635:DXJ917635 EHD917635:EHF917635 EQZ917635:ERB917635 FAV917635:FAX917635 FKR917635:FKT917635 FUN917635:FUP917635 GEJ917635:GEL917635 GOF917635:GOH917635 GYB917635:GYD917635 HHX917635:HHZ917635 HRT917635:HRV917635 IBP917635:IBR917635 ILL917635:ILN917635 IVH917635:IVJ917635 JFD917635:JFF917635 JOZ917635:JPB917635 JYV917635:JYX917635 KIR917635:KIT917635 KSN917635:KSP917635 LCJ917635:LCL917635 LMF917635:LMH917635 LWB917635:LWD917635 MFX917635:MFZ917635 MPT917635:MPV917635 MZP917635:MZR917635 NJL917635:NJN917635 NTH917635:NTJ917635 ODD917635:ODF917635 OMZ917635:ONB917635 OWV917635:OWX917635 PGR917635:PGT917635 PQN917635:PQP917635 QAJ917635:QAL917635 QKF917635:QKH917635 QUB917635:QUD917635 RDX917635:RDZ917635 RNT917635:RNV917635 RXP917635:RXR917635 SHL917635:SHN917635 SRH917635:SRJ917635 TBD917635:TBF917635 TKZ917635:TLB917635 TUV917635:TUX917635 UER917635:UET917635 UON917635:UOP917635 UYJ917635:UYL917635 VIF917635:VIH917635 VSB917635:VSD917635 WBX917635:WBZ917635 WLT917635:WLV917635 WVP917635:WVR917635 RDZ983271:RDZ983275 JD983171:JF983171 SZ983171:TB983171 ACV983171:ACX983171 AMR983171:AMT983171 AWN983171:AWP983171 BGJ983171:BGL983171 BQF983171:BQH983171 CAB983171:CAD983171 CJX983171:CJZ983171 CTT983171:CTV983171 DDP983171:DDR983171 DNL983171:DNN983171 DXH983171:DXJ983171 EHD983171:EHF983171 EQZ983171:ERB983171 FAV983171:FAX983171 FKR983171:FKT983171 FUN983171:FUP983171 GEJ983171:GEL983171 GOF983171:GOH983171 GYB983171:GYD983171 HHX983171:HHZ983171 HRT983171:HRV983171 IBP983171:IBR983171 ILL983171:ILN983171 IVH983171:IVJ983171 JFD983171:JFF983171 JOZ983171:JPB983171 JYV983171:JYX983171 KIR983171:KIT983171 KSN983171:KSP983171 LCJ983171:LCL983171 LMF983171:LMH983171 LWB983171:LWD983171 MFX983171:MFZ983171 MPT983171:MPV983171 MZP983171:MZR983171 NJL983171:NJN983171 NTH983171:NTJ983171 ODD983171:ODF983171 OMZ983171:ONB983171 OWV983171:OWX983171 PGR983171:PGT983171 PQN983171:PQP983171 QAJ983171:QAL983171 QKF983171:QKH983171 QUB983171:QUD983171 RDX983171:RDZ983171 RNT983171:RNV983171 RXP983171:RXR983171 SHL983171:SHN983171 SRH983171:SRJ983171 TBD983171:TBF983171 TKZ983171:TLB983171 TUV983171:TUX983171 UER983171:UET983171 UON983171:UOP983171 UYJ983171:UYL983171 VIF983171:VIH983171 VSB983171:VSD983171 WBX983171:WBZ983171 WLT983171:WLV983171 WVP983171:WVR983171 JF231:JF235 TB231:TB235 ACX231:ACX235 AMT231:AMT235 AWP231:AWP235 BGL231:BGL235 BQH231:BQH235 CAD231:CAD235 CJZ231:CJZ235 CTV231:CTV235 DDR231:DDR235 DNN231:DNN235 DXJ231:DXJ235 EHF231:EHF235 ERB231:ERB235 FAX231:FAX235 FKT231:FKT235 FUP231:FUP235 GEL231:GEL235 GOH231:GOH235 GYD231:GYD235 HHZ231:HHZ235 HRV231:HRV235 IBR231:IBR235 ILN231:ILN235 IVJ231:IVJ235 JFF231:JFF235 JPB231:JPB235 JYX231:JYX235 KIT231:KIT235 KSP231:KSP235 LCL231:LCL235 LMH231:LMH235 LWD231:LWD235 MFZ231:MFZ235 MPV231:MPV235 MZR231:MZR235 NJN231:NJN235 NTJ231:NTJ235 ODF231:ODF235 ONB231:ONB235 OWX231:OWX235 PGT231:PGT235 PQP231:PQP235 QAL231:QAL235 QKH231:QKH235 QUD231:QUD235 RDZ231:RDZ235 RNV231:RNV235 RXR231:RXR235 SHN231:SHN235 SRJ231:SRJ235 TBF231:TBF235 TLB231:TLB235 TUX231:TUX235 UET231:UET235 UOP231:UOP235 UYL231:UYL235 VIH231:VIH235 VSD231:VSD235 WBZ231:WBZ235 WLV231:WLV235 WVR231:WVR235 RNV983271:RNV983275 JF65767:JF65771 TB65767:TB65771 ACX65767:ACX65771 AMT65767:AMT65771 AWP65767:AWP65771 BGL65767:BGL65771 BQH65767:BQH65771 CAD65767:CAD65771 CJZ65767:CJZ65771 CTV65767:CTV65771 DDR65767:DDR65771 DNN65767:DNN65771 DXJ65767:DXJ65771 EHF65767:EHF65771 ERB65767:ERB65771 FAX65767:FAX65771 FKT65767:FKT65771 FUP65767:FUP65771 GEL65767:GEL65771 GOH65767:GOH65771 GYD65767:GYD65771 HHZ65767:HHZ65771 HRV65767:HRV65771 IBR65767:IBR65771 ILN65767:ILN65771 IVJ65767:IVJ65771 JFF65767:JFF65771 JPB65767:JPB65771 JYX65767:JYX65771 KIT65767:KIT65771 KSP65767:KSP65771 LCL65767:LCL65771 LMH65767:LMH65771 LWD65767:LWD65771 MFZ65767:MFZ65771 MPV65767:MPV65771 MZR65767:MZR65771 NJN65767:NJN65771 NTJ65767:NTJ65771 ODF65767:ODF65771 ONB65767:ONB65771 OWX65767:OWX65771 PGT65767:PGT65771 PQP65767:PQP65771 QAL65767:QAL65771 QKH65767:QKH65771 QUD65767:QUD65771 RDZ65767:RDZ65771 RNV65767:RNV65771 RXR65767:RXR65771 SHN65767:SHN65771 SRJ65767:SRJ65771 TBF65767:TBF65771 TLB65767:TLB65771 TUX65767:TUX65771 UET65767:UET65771 UOP65767:UOP65771 UYL65767:UYL65771 VIH65767:VIH65771 VSD65767:VSD65771 WBZ65767:WBZ65771 WLV65767:WLV65771 WVR65767:WVR65771 RXR983271:RXR983275 JF131303:JF131307 TB131303:TB131307 ACX131303:ACX131307 AMT131303:AMT131307 AWP131303:AWP131307 BGL131303:BGL131307 BQH131303:BQH131307 CAD131303:CAD131307 CJZ131303:CJZ131307 CTV131303:CTV131307 DDR131303:DDR131307 DNN131303:DNN131307 DXJ131303:DXJ131307 EHF131303:EHF131307 ERB131303:ERB131307 FAX131303:FAX131307 FKT131303:FKT131307 FUP131303:FUP131307 GEL131303:GEL131307 GOH131303:GOH131307 GYD131303:GYD131307 HHZ131303:HHZ131307 HRV131303:HRV131307 IBR131303:IBR131307 ILN131303:ILN131307 IVJ131303:IVJ131307 JFF131303:JFF131307 JPB131303:JPB131307 JYX131303:JYX131307 KIT131303:KIT131307 KSP131303:KSP131307 LCL131303:LCL131307 LMH131303:LMH131307 LWD131303:LWD131307 MFZ131303:MFZ131307 MPV131303:MPV131307 MZR131303:MZR131307 NJN131303:NJN131307 NTJ131303:NTJ131307 ODF131303:ODF131307 ONB131303:ONB131307 OWX131303:OWX131307 PGT131303:PGT131307 PQP131303:PQP131307 QAL131303:QAL131307 QKH131303:QKH131307 QUD131303:QUD131307 RDZ131303:RDZ131307 RNV131303:RNV131307 RXR131303:RXR131307 SHN131303:SHN131307 SRJ131303:SRJ131307 TBF131303:TBF131307 TLB131303:TLB131307 TUX131303:TUX131307 UET131303:UET131307 UOP131303:UOP131307 UYL131303:UYL131307 VIH131303:VIH131307 VSD131303:VSD131307 WBZ131303:WBZ131307 WLV131303:WLV131307 WVR131303:WVR131307 SHN983271:SHN983275 JF196839:JF196843 TB196839:TB196843 ACX196839:ACX196843 AMT196839:AMT196843 AWP196839:AWP196843 BGL196839:BGL196843 BQH196839:BQH196843 CAD196839:CAD196843 CJZ196839:CJZ196843 CTV196839:CTV196843 DDR196839:DDR196843 DNN196839:DNN196843 DXJ196839:DXJ196843 EHF196839:EHF196843 ERB196839:ERB196843 FAX196839:FAX196843 FKT196839:FKT196843 FUP196839:FUP196843 GEL196839:GEL196843 GOH196839:GOH196843 GYD196839:GYD196843 HHZ196839:HHZ196843 HRV196839:HRV196843 IBR196839:IBR196843 ILN196839:ILN196843 IVJ196839:IVJ196843 JFF196839:JFF196843 JPB196839:JPB196843 JYX196839:JYX196843 KIT196839:KIT196843 KSP196839:KSP196843 LCL196839:LCL196843 LMH196839:LMH196843 LWD196839:LWD196843 MFZ196839:MFZ196843 MPV196839:MPV196843 MZR196839:MZR196843 NJN196839:NJN196843 NTJ196839:NTJ196843 ODF196839:ODF196843 ONB196839:ONB196843 OWX196839:OWX196843 PGT196839:PGT196843 PQP196839:PQP196843 QAL196839:QAL196843 QKH196839:QKH196843 QUD196839:QUD196843 RDZ196839:RDZ196843 RNV196839:RNV196843 RXR196839:RXR196843 SHN196839:SHN196843 SRJ196839:SRJ196843 TBF196839:TBF196843 TLB196839:TLB196843 TUX196839:TUX196843 UET196839:UET196843 UOP196839:UOP196843 UYL196839:UYL196843 VIH196839:VIH196843 VSD196839:VSD196843 WBZ196839:WBZ196843 WLV196839:WLV196843 WVR196839:WVR196843 SRJ983271:SRJ983275 JF262375:JF262379 TB262375:TB262379 ACX262375:ACX262379 AMT262375:AMT262379 AWP262375:AWP262379 BGL262375:BGL262379 BQH262375:BQH262379 CAD262375:CAD262379 CJZ262375:CJZ262379 CTV262375:CTV262379 DDR262375:DDR262379 DNN262375:DNN262379 DXJ262375:DXJ262379 EHF262375:EHF262379 ERB262375:ERB262379 FAX262375:FAX262379 FKT262375:FKT262379 FUP262375:FUP262379 GEL262375:GEL262379 GOH262375:GOH262379 GYD262375:GYD262379 HHZ262375:HHZ262379 HRV262375:HRV262379 IBR262375:IBR262379 ILN262375:ILN262379 IVJ262375:IVJ262379 JFF262375:JFF262379 JPB262375:JPB262379 JYX262375:JYX262379 KIT262375:KIT262379 KSP262375:KSP262379 LCL262375:LCL262379 LMH262375:LMH262379 LWD262375:LWD262379 MFZ262375:MFZ262379 MPV262375:MPV262379 MZR262375:MZR262379 NJN262375:NJN262379 NTJ262375:NTJ262379 ODF262375:ODF262379 ONB262375:ONB262379 OWX262375:OWX262379 PGT262375:PGT262379 PQP262375:PQP262379 QAL262375:QAL262379 QKH262375:QKH262379 QUD262375:QUD262379 RDZ262375:RDZ262379 RNV262375:RNV262379 RXR262375:RXR262379 SHN262375:SHN262379 SRJ262375:SRJ262379 TBF262375:TBF262379 TLB262375:TLB262379 TUX262375:TUX262379 UET262375:UET262379 UOP262375:UOP262379 UYL262375:UYL262379 VIH262375:VIH262379 VSD262375:VSD262379 WBZ262375:WBZ262379 WLV262375:WLV262379 WVR262375:WVR262379 TBF983271:TBF983275 JF327911:JF327915 TB327911:TB327915 ACX327911:ACX327915 AMT327911:AMT327915 AWP327911:AWP327915 BGL327911:BGL327915 BQH327911:BQH327915 CAD327911:CAD327915 CJZ327911:CJZ327915 CTV327911:CTV327915 DDR327911:DDR327915 DNN327911:DNN327915 DXJ327911:DXJ327915 EHF327911:EHF327915 ERB327911:ERB327915 FAX327911:FAX327915 FKT327911:FKT327915 FUP327911:FUP327915 GEL327911:GEL327915 GOH327911:GOH327915 GYD327911:GYD327915 HHZ327911:HHZ327915 HRV327911:HRV327915 IBR327911:IBR327915 ILN327911:ILN327915 IVJ327911:IVJ327915 JFF327911:JFF327915 JPB327911:JPB327915 JYX327911:JYX327915 KIT327911:KIT327915 KSP327911:KSP327915 LCL327911:LCL327915 LMH327911:LMH327915 LWD327911:LWD327915 MFZ327911:MFZ327915 MPV327911:MPV327915 MZR327911:MZR327915 NJN327911:NJN327915 NTJ327911:NTJ327915 ODF327911:ODF327915 ONB327911:ONB327915 OWX327911:OWX327915 PGT327911:PGT327915 PQP327911:PQP327915 QAL327911:QAL327915 QKH327911:QKH327915 QUD327911:QUD327915 RDZ327911:RDZ327915 RNV327911:RNV327915 RXR327911:RXR327915 SHN327911:SHN327915 SRJ327911:SRJ327915 TBF327911:TBF327915 TLB327911:TLB327915 TUX327911:TUX327915 UET327911:UET327915 UOP327911:UOP327915 UYL327911:UYL327915 VIH327911:VIH327915 VSD327911:VSD327915 WBZ327911:WBZ327915 WLV327911:WLV327915 WVR327911:WVR327915 TLB983271:TLB983275 JF393447:JF393451 TB393447:TB393451 ACX393447:ACX393451 AMT393447:AMT393451 AWP393447:AWP393451 BGL393447:BGL393451 BQH393447:BQH393451 CAD393447:CAD393451 CJZ393447:CJZ393451 CTV393447:CTV393451 DDR393447:DDR393451 DNN393447:DNN393451 DXJ393447:DXJ393451 EHF393447:EHF393451 ERB393447:ERB393451 FAX393447:FAX393451 FKT393447:FKT393451 FUP393447:FUP393451 GEL393447:GEL393451 GOH393447:GOH393451 GYD393447:GYD393451 HHZ393447:HHZ393451 HRV393447:HRV393451 IBR393447:IBR393451 ILN393447:ILN393451 IVJ393447:IVJ393451 JFF393447:JFF393451 JPB393447:JPB393451 JYX393447:JYX393451 KIT393447:KIT393451 KSP393447:KSP393451 LCL393447:LCL393451 LMH393447:LMH393451 LWD393447:LWD393451 MFZ393447:MFZ393451 MPV393447:MPV393451 MZR393447:MZR393451 NJN393447:NJN393451 NTJ393447:NTJ393451 ODF393447:ODF393451 ONB393447:ONB393451 OWX393447:OWX393451 PGT393447:PGT393451 PQP393447:PQP393451 QAL393447:QAL393451 QKH393447:QKH393451 QUD393447:QUD393451 RDZ393447:RDZ393451 RNV393447:RNV393451 RXR393447:RXR393451 SHN393447:SHN393451 SRJ393447:SRJ393451 TBF393447:TBF393451 TLB393447:TLB393451 TUX393447:TUX393451 UET393447:UET393451 UOP393447:UOP393451 UYL393447:UYL393451 VIH393447:VIH393451 VSD393447:VSD393451 WBZ393447:WBZ393451 WLV393447:WLV393451 WVR393447:WVR393451 TUX983271:TUX983275 JF458983:JF458987 TB458983:TB458987 ACX458983:ACX458987 AMT458983:AMT458987 AWP458983:AWP458987 BGL458983:BGL458987 BQH458983:BQH458987 CAD458983:CAD458987 CJZ458983:CJZ458987 CTV458983:CTV458987 DDR458983:DDR458987 DNN458983:DNN458987 DXJ458983:DXJ458987 EHF458983:EHF458987 ERB458983:ERB458987 FAX458983:FAX458987 FKT458983:FKT458987 FUP458983:FUP458987 GEL458983:GEL458987 GOH458983:GOH458987 GYD458983:GYD458987 HHZ458983:HHZ458987 HRV458983:HRV458987 IBR458983:IBR458987 ILN458983:ILN458987 IVJ458983:IVJ458987 JFF458983:JFF458987 JPB458983:JPB458987 JYX458983:JYX458987 KIT458983:KIT458987 KSP458983:KSP458987 LCL458983:LCL458987 LMH458983:LMH458987 LWD458983:LWD458987 MFZ458983:MFZ458987 MPV458983:MPV458987 MZR458983:MZR458987 NJN458983:NJN458987 NTJ458983:NTJ458987 ODF458983:ODF458987 ONB458983:ONB458987 OWX458983:OWX458987 PGT458983:PGT458987 PQP458983:PQP458987 QAL458983:QAL458987 QKH458983:QKH458987 QUD458983:QUD458987 RDZ458983:RDZ458987 RNV458983:RNV458987 RXR458983:RXR458987 SHN458983:SHN458987 SRJ458983:SRJ458987 TBF458983:TBF458987 TLB458983:TLB458987 TUX458983:TUX458987 UET458983:UET458987 UOP458983:UOP458987 UYL458983:UYL458987 VIH458983:VIH458987 VSD458983:VSD458987 WBZ458983:WBZ458987 WLV458983:WLV458987 WVR458983:WVR458987 UET983271:UET983275 JF524519:JF524523 WVP46:WVR48 WLT46:WLV48 WBX46:WBZ48 VSB46:VSD48 VIF46:VIH48 UYJ46:UYL48 UON46:UOP48 UER46:UET48 TUV46:TUX48 TKZ46:TLB48 TBD46:TBF48 SRH46:SRJ48 SHL46:SHN48 RXP46:RXR48 RNT46:RNV48 RDX46:RDZ48 QUB46:QUD48 QKF46:QKH48 QAJ46:QAL48 PQN46:PQP48 PGR46:PGT48 OWV46:OWX48 OMZ46:ONB48 ODD46:ODF48 NTH46:NTJ48 NJL46:NJN48 MZP46:MZR48 MPT46:MPV48 MFX46:MFZ48 LWB46:LWD48 LMF46:LMH48 LCJ46:LCL48 KSN46:KSP48 KIR46:KIT48 JYV46:JYX48 JOZ46:JPB48 JFD46:JFF48 IVH46:IVJ48 ILL46:ILN48 IBP46:IBR48 HRT46:HRV48 HHX46:HHZ48 GYB46:GYD48 GOF46:GOH48 GEJ46:GEL48 FUN46:FUP48 FKR46:FKT48 FAV46:FAX48 EQZ46:ERB48 EHD46:EHF48 DXH46:DXJ48 DNL46:DNN48 DDP46:DDR48 CTT46:CTV48 CJX46:CJZ48 CAB46:CAD48 BQF46:BQH48 BGJ46:BGL48 AWN46:AWP48 AMR46:AMT48 ACV46:ACX48 SZ46:TB48 JD46:JF48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J1" sqref="J1:J1048576"/>
    </sheetView>
  </sheetViews>
  <sheetFormatPr defaultRowHeight="14.25" x14ac:dyDescent="0.15"/>
  <cols>
    <col min="1" max="1" width="12.75" style="37" bestFit="1" customWidth="1"/>
    <col min="2" max="2" width="28.375" style="37" customWidth="1"/>
    <col min="3" max="3" width="34.5" style="50" customWidth="1"/>
    <col min="4" max="4" width="21.875" style="37" customWidth="1"/>
    <col min="5" max="5" width="24.625" style="51" customWidth="1"/>
    <col min="6" max="6" width="11.75" style="37" customWidth="1"/>
    <col min="7" max="7" width="12.25" style="37" customWidth="1"/>
    <col min="8" max="8" width="12.375" style="52" customWidth="1"/>
    <col min="9" max="9" width="9" style="37"/>
    <col min="10" max="10" width="14.25" style="37" customWidth="1"/>
    <col min="11" max="11" width="24" style="37" customWidth="1"/>
    <col min="12" max="12" width="15.125" style="37" customWidth="1"/>
    <col min="13" max="229" width="9" style="37"/>
    <col min="230" max="230" width="14.125" style="37" customWidth="1"/>
    <col min="231" max="232" width="14.875" style="37" customWidth="1"/>
    <col min="233" max="233" width="35.625" style="37" customWidth="1"/>
    <col min="234" max="234" width="15.875" style="37" customWidth="1"/>
    <col min="235" max="235" width="10.5" style="37" customWidth="1"/>
    <col min="236" max="236" width="28.375" style="37" customWidth="1"/>
    <col min="237" max="237" width="24.125" style="37" customWidth="1"/>
    <col min="238" max="238" width="40.125" style="37" customWidth="1"/>
    <col min="239" max="239" width="9.75" style="37" customWidth="1"/>
    <col min="240" max="245" width="9" style="37"/>
    <col min="246" max="246" width="8.875" style="37" bestFit="1" customWidth="1"/>
    <col min="247" max="485" width="9" style="37"/>
    <col min="486" max="486" width="14.125" style="37" customWidth="1"/>
    <col min="487" max="488" width="14.875" style="37" customWidth="1"/>
    <col min="489" max="489" width="35.625" style="37" customWidth="1"/>
    <col min="490" max="490" width="15.875" style="37" customWidth="1"/>
    <col min="491" max="491" width="10.5" style="37" customWidth="1"/>
    <col min="492" max="492" width="28.375" style="37" customWidth="1"/>
    <col min="493" max="493" width="24.125" style="37" customWidth="1"/>
    <col min="494" max="494" width="40.125" style="37" customWidth="1"/>
    <col min="495" max="495" width="9.75" style="37" customWidth="1"/>
    <col min="496" max="501" width="9" style="37"/>
    <col min="502" max="502" width="8.875" style="37" bestFit="1" customWidth="1"/>
    <col min="503" max="741" width="9" style="37"/>
    <col min="742" max="742" width="14.125" style="37" customWidth="1"/>
    <col min="743" max="744" width="14.875" style="37" customWidth="1"/>
    <col min="745" max="745" width="35.625" style="37" customWidth="1"/>
    <col min="746" max="746" width="15.875" style="37" customWidth="1"/>
    <col min="747" max="747" width="10.5" style="37" customWidth="1"/>
    <col min="748" max="748" width="28.375" style="37" customWidth="1"/>
    <col min="749" max="749" width="24.125" style="37" customWidth="1"/>
    <col min="750" max="750" width="40.125" style="37" customWidth="1"/>
    <col min="751" max="751" width="9.75" style="37" customWidth="1"/>
    <col min="752" max="757" width="9" style="37"/>
    <col min="758" max="758" width="8.875" style="37" bestFit="1" customWidth="1"/>
    <col min="759" max="997" width="9" style="37"/>
    <col min="998" max="998" width="14.125" style="37" customWidth="1"/>
    <col min="999" max="1000" width="14.875" style="37" customWidth="1"/>
    <col min="1001" max="1001" width="35.625" style="37" customWidth="1"/>
    <col min="1002" max="1002" width="15.875" style="37" customWidth="1"/>
    <col min="1003" max="1003" width="10.5" style="37" customWidth="1"/>
    <col min="1004" max="1004" width="28.375" style="37" customWidth="1"/>
    <col min="1005" max="1005" width="24.125" style="37" customWidth="1"/>
    <col min="1006" max="1006" width="40.125" style="37" customWidth="1"/>
    <col min="1007" max="1007" width="9.75" style="37" customWidth="1"/>
    <col min="1008" max="1013" width="9" style="37"/>
    <col min="1014" max="1014" width="8.875" style="37" bestFit="1" customWidth="1"/>
    <col min="1015" max="1253" width="9" style="37"/>
    <col min="1254" max="1254" width="14.125" style="37" customWidth="1"/>
    <col min="1255" max="1256" width="14.875" style="37" customWidth="1"/>
    <col min="1257" max="1257" width="35.625" style="37" customWidth="1"/>
    <col min="1258" max="1258" width="15.875" style="37" customWidth="1"/>
    <col min="1259" max="1259" width="10.5" style="37" customWidth="1"/>
    <col min="1260" max="1260" width="28.375" style="37" customWidth="1"/>
    <col min="1261" max="1261" width="24.125" style="37" customWidth="1"/>
    <col min="1262" max="1262" width="40.125" style="37" customWidth="1"/>
    <col min="1263" max="1263" width="9.75" style="37" customWidth="1"/>
    <col min="1264" max="1269" width="9" style="37"/>
    <col min="1270" max="1270" width="8.875" style="37" bestFit="1" customWidth="1"/>
    <col min="1271" max="1509" width="9" style="37"/>
    <col min="1510" max="1510" width="14.125" style="37" customWidth="1"/>
    <col min="1511" max="1512" width="14.875" style="37" customWidth="1"/>
    <col min="1513" max="1513" width="35.625" style="37" customWidth="1"/>
    <col min="1514" max="1514" width="15.875" style="37" customWidth="1"/>
    <col min="1515" max="1515" width="10.5" style="37" customWidth="1"/>
    <col min="1516" max="1516" width="28.375" style="37" customWidth="1"/>
    <col min="1517" max="1517" width="24.125" style="37" customWidth="1"/>
    <col min="1518" max="1518" width="40.125" style="37" customWidth="1"/>
    <col min="1519" max="1519" width="9.75" style="37" customWidth="1"/>
    <col min="1520" max="1525" width="9" style="37"/>
    <col min="1526" max="1526" width="8.875" style="37" bestFit="1" customWidth="1"/>
    <col min="1527" max="1765" width="9" style="37"/>
    <col min="1766" max="1766" width="14.125" style="37" customWidth="1"/>
    <col min="1767" max="1768" width="14.875" style="37" customWidth="1"/>
    <col min="1769" max="1769" width="35.625" style="37" customWidth="1"/>
    <col min="1770" max="1770" width="15.875" style="37" customWidth="1"/>
    <col min="1771" max="1771" width="10.5" style="37" customWidth="1"/>
    <col min="1772" max="1772" width="28.375" style="37" customWidth="1"/>
    <col min="1773" max="1773" width="24.125" style="37" customWidth="1"/>
    <col min="1774" max="1774" width="40.125" style="37" customWidth="1"/>
    <col min="1775" max="1775" width="9.75" style="37" customWidth="1"/>
    <col min="1776" max="1781" width="9" style="37"/>
    <col min="1782" max="1782" width="8.875" style="37" bestFit="1" customWidth="1"/>
    <col min="1783" max="2021" width="9" style="37"/>
    <col min="2022" max="2022" width="14.125" style="37" customWidth="1"/>
    <col min="2023" max="2024" width="14.875" style="37" customWidth="1"/>
    <col min="2025" max="2025" width="35.625" style="37" customWidth="1"/>
    <col min="2026" max="2026" width="15.875" style="37" customWidth="1"/>
    <col min="2027" max="2027" width="10.5" style="37" customWidth="1"/>
    <col min="2028" max="2028" width="28.375" style="37" customWidth="1"/>
    <col min="2029" max="2029" width="24.125" style="37" customWidth="1"/>
    <col min="2030" max="2030" width="40.125" style="37" customWidth="1"/>
    <col min="2031" max="2031" width="9.75" style="37" customWidth="1"/>
    <col min="2032" max="2037" width="9" style="37"/>
    <col min="2038" max="2038" width="8.875" style="37" bestFit="1" customWidth="1"/>
    <col min="2039" max="2277" width="9" style="37"/>
    <col min="2278" max="2278" width="14.125" style="37" customWidth="1"/>
    <col min="2279" max="2280" width="14.875" style="37" customWidth="1"/>
    <col min="2281" max="2281" width="35.625" style="37" customWidth="1"/>
    <col min="2282" max="2282" width="15.875" style="37" customWidth="1"/>
    <col min="2283" max="2283" width="10.5" style="37" customWidth="1"/>
    <col min="2284" max="2284" width="28.375" style="37" customWidth="1"/>
    <col min="2285" max="2285" width="24.125" style="37" customWidth="1"/>
    <col min="2286" max="2286" width="40.125" style="37" customWidth="1"/>
    <col min="2287" max="2287" width="9.75" style="37" customWidth="1"/>
    <col min="2288" max="2293" width="9" style="37"/>
    <col min="2294" max="2294" width="8.875" style="37" bestFit="1" customWidth="1"/>
    <col min="2295" max="2533" width="9" style="37"/>
    <col min="2534" max="2534" width="14.125" style="37" customWidth="1"/>
    <col min="2535" max="2536" width="14.875" style="37" customWidth="1"/>
    <col min="2537" max="2537" width="35.625" style="37" customWidth="1"/>
    <col min="2538" max="2538" width="15.875" style="37" customWidth="1"/>
    <col min="2539" max="2539" width="10.5" style="37" customWidth="1"/>
    <col min="2540" max="2540" width="28.375" style="37" customWidth="1"/>
    <col min="2541" max="2541" width="24.125" style="37" customWidth="1"/>
    <col min="2542" max="2542" width="40.125" style="37" customWidth="1"/>
    <col min="2543" max="2543" width="9.75" style="37" customWidth="1"/>
    <col min="2544" max="2549" width="9" style="37"/>
    <col min="2550" max="2550" width="8.875" style="37" bestFit="1" customWidth="1"/>
    <col min="2551" max="2789" width="9" style="37"/>
    <col min="2790" max="2790" width="14.125" style="37" customWidth="1"/>
    <col min="2791" max="2792" width="14.875" style="37" customWidth="1"/>
    <col min="2793" max="2793" width="35.625" style="37" customWidth="1"/>
    <col min="2794" max="2794" width="15.875" style="37" customWidth="1"/>
    <col min="2795" max="2795" width="10.5" style="37" customWidth="1"/>
    <col min="2796" max="2796" width="28.375" style="37" customWidth="1"/>
    <col min="2797" max="2797" width="24.125" style="37" customWidth="1"/>
    <col min="2798" max="2798" width="40.125" style="37" customWidth="1"/>
    <col min="2799" max="2799" width="9.75" style="37" customWidth="1"/>
    <col min="2800" max="2805" width="9" style="37"/>
    <col min="2806" max="2806" width="8.875" style="37" bestFit="1" customWidth="1"/>
    <col min="2807" max="3045" width="9" style="37"/>
    <col min="3046" max="3046" width="14.125" style="37" customWidth="1"/>
    <col min="3047" max="3048" width="14.875" style="37" customWidth="1"/>
    <col min="3049" max="3049" width="35.625" style="37" customWidth="1"/>
    <col min="3050" max="3050" width="15.875" style="37" customWidth="1"/>
    <col min="3051" max="3051" width="10.5" style="37" customWidth="1"/>
    <col min="3052" max="3052" width="28.375" style="37" customWidth="1"/>
    <col min="3053" max="3053" width="24.125" style="37" customWidth="1"/>
    <col min="3054" max="3054" width="40.125" style="37" customWidth="1"/>
    <col min="3055" max="3055" width="9.75" style="37" customWidth="1"/>
    <col min="3056" max="3061" width="9" style="37"/>
    <col min="3062" max="3062" width="8.875" style="37" bestFit="1" customWidth="1"/>
    <col min="3063" max="3301" width="9" style="37"/>
    <col min="3302" max="3302" width="14.125" style="37" customWidth="1"/>
    <col min="3303" max="3304" width="14.875" style="37" customWidth="1"/>
    <col min="3305" max="3305" width="35.625" style="37" customWidth="1"/>
    <col min="3306" max="3306" width="15.875" style="37" customWidth="1"/>
    <col min="3307" max="3307" width="10.5" style="37" customWidth="1"/>
    <col min="3308" max="3308" width="28.375" style="37" customWidth="1"/>
    <col min="3309" max="3309" width="24.125" style="37" customWidth="1"/>
    <col min="3310" max="3310" width="40.125" style="37" customWidth="1"/>
    <col min="3311" max="3311" width="9.75" style="37" customWidth="1"/>
    <col min="3312" max="3317" width="9" style="37"/>
    <col min="3318" max="3318" width="8.875" style="37" bestFit="1" customWidth="1"/>
    <col min="3319" max="3557" width="9" style="37"/>
    <col min="3558" max="3558" width="14.125" style="37" customWidth="1"/>
    <col min="3559" max="3560" width="14.875" style="37" customWidth="1"/>
    <col min="3561" max="3561" width="35.625" style="37" customWidth="1"/>
    <col min="3562" max="3562" width="15.875" style="37" customWidth="1"/>
    <col min="3563" max="3563" width="10.5" style="37" customWidth="1"/>
    <col min="3564" max="3564" width="28.375" style="37" customWidth="1"/>
    <col min="3565" max="3565" width="24.125" style="37" customWidth="1"/>
    <col min="3566" max="3566" width="40.125" style="37" customWidth="1"/>
    <col min="3567" max="3567" width="9.75" style="37" customWidth="1"/>
    <col min="3568" max="3573" width="9" style="37"/>
    <col min="3574" max="3574" width="8.875" style="37" bestFit="1" customWidth="1"/>
    <col min="3575" max="3813" width="9" style="37"/>
    <col min="3814" max="3814" width="14.125" style="37" customWidth="1"/>
    <col min="3815" max="3816" width="14.875" style="37" customWidth="1"/>
    <col min="3817" max="3817" width="35.625" style="37" customWidth="1"/>
    <col min="3818" max="3818" width="15.875" style="37" customWidth="1"/>
    <col min="3819" max="3819" width="10.5" style="37" customWidth="1"/>
    <col min="3820" max="3820" width="28.375" style="37" customWidth="1"/>
    <col min="3821" max="3821" width="24.125" style="37" customWidth="1"/>
    <col min="3822" max="3822" width="40.125" style="37" customWidth="1"/>
    <col min="3823" max="3823" width="9.75" style="37" customWidth="1"/>
    <col min="3824" max="3829" width="9" style="37"/>
    <col min="3830" max="3830" width="8.875" style="37" bestFit="1" customWidth="1"/>
    <col min="3831" max="4069" width="9" style="37"/>
    <col min="4070" max="4070" width="14.125" style="37" customWidth="1"/>
    <col min="4071" max="4072" width="14.875" style="37" customWidth="1"/>
    <col min="4073" max="4073" width="35.625" style="37" customWidth="1"/>
    <col min="4074" max="4074" width="15.875" style="37" customWidth="1"/>
    <col min="4075" max="4075" width="10.5" style="37" customWidth="1"/>
    <col min="4076" max="4076" width="28.375" style="37" customWidth="1"/>
    <col min="4077" max="4077" width="24.125" style="37" customWidth="1"/>
    <col min="4078" max="4078" width="40.125" style="37" customWidth="1"/>
    <col min="4079" max="4079" width="9.75" style="37" customWidth="1"/>
    <col min="4080" max="4085" width="9" style="37"/>
    <col min="4086" max="4086" width="8.875" style="37" bestFit="1" customWidth="1"/>
    <col min="4087" max="4325" width="9" style="37"/>
    <col min="4326" max="4326" width="14.125" style="37" customWidth="1"/>
    <col min="4327" max="4328" width="14.875" style="37" customWidth="1"/>
    <col min="4329" max="4329" width="35.625" style="37" customWidth="1"/>
    <col min="4330" max="4330" width="15.875" style="37" customWidth="1"/>
    <col min="4331" max="4331" width="10.5" style="37" customWidth="1"/>
    <col min="4332" max="4332" width="28.375" style="37" customWidth="1"/>
    <col min="4333" max="4333" width="24.125" style="37" customWidth="1"/>
    <col min="4334" max="4334" width="40.125" style="37" customWidth="1"/>
    <col min="4335" max="4335" width="9.75" style="37" customWidth="1"/>
    <col min="4336" max="4341" width="9" style="37"/>
    <col min="4342" max="4342" width="8.875" style="37" bestFit="1" customWidth="1"/>
    <col min="4343" max="4581" width="9" style="37"/>
    <col min="4582" max="4582" width="14.125" style="37" customWidth="1"/>
    <col min="4583" max="4584" width="14.875" style="37" customWidth="1"/>
    <col min="4585" max="4585" width="35.625" style="37" customWidth="1"/>
    <col min="4586" max="4586" width="15.875" style="37" customWidth="1"/>
    <col min="4587" max="4587" width="10.5" style="37" customWidth="1"/>
    <col min="4588" max="4588" width="28.375" style="37" customWidth="1"/>
    <col min="4589" max="4589" width="24.125" style="37" customWidth="1"/>
    <col min="4590" max="4590" width="40.125" style="37" customWidth="1"/>
    <col min="4591" max="4591" width="9.75" style="37" customWidth="1"/>
    <col min="4592" max="4597" width="9" style="37"/>
    <col min="4598" max="4598" width="8.875" style="37" bestFit="1" customWidth="1"/>
    <col min="4599" max="4837" width="9" style="37"/>
    <col min="4838" max="4838" width="14.125" style="37" customWidth="1"/>
    <col min="4839" max="4840" width="14.875" style="37" customWidth="1"/>
    <col min="4841" max="4841" width="35.625" style="37" customWidth="1"/>
    <col min="4842" max="4842" width="15.875" style="37" customWidth="1"/>
    <col min="4843" max="4843" width="10.5" style="37" customWidth="1"/>
    <col min="4844" max="4844" width="28.375" style="37" customWidth="1"/>
    <col min="4845" max="4845" width="24.125" style="37" customWidth="1"/>
    <col min="4846" max="4846" width="40.125" style="37" customWidth="1"/>
    <col min="4847" max="4847" width="9.75" style="37" customWidth="1"/>
    <col min="4848" max="4853" width="9" style="37"/>
    <col min="4854" max="4854" width="8.875" style="37" bestFit="1" customWidth="1"/>
    <col min="4855" max="5093" width="9" style="37"/>
    <col min="5094" max="5094" width="14.125" style="37" customWidth="1"/>
    <col min="5095" max="5096" width="14.875" style="37" customWidth="1"/>
    <col min="5097" max="5097" width="35.625" style="37" customWidth="1"/>
    <col min="5098" max="5098" width="15.875" style="37" customWidth="1"/>
    <col min="5099" max="5099" width="10.5" style="37" customWidth="1"/>
    <col min="5100" max="5100" width="28.375" style="37" customWidth="1"/>
    <col min="5101" max="5101" width="24.125" style="37" customWidth="1"/>
    <col min="5102" max="5102" width="40.125" style="37" customWidth="1"/>
    <col min="5103" max="5103" width="9.75" style="37" customWidth="1"/>
    <col min="5104" max="5109" width="9" style="37"/>
    <col min="5110" max="5110" width="8.875" style="37" bestFit="1" customWidth="1"/>
    <col min="5111" max="5349" width="9" style="37"/>
    <col min="5350" max="5350" width="14.125" style="37" customWidth="1"/>
    <col min="5351" max="5352" width="14.875" style="37" customWidth="1"/>
    <col min="5353" max="5353" width="35.625" style="37" customWidth="1"/>
    <col min="5354" max="5354" width="15.875" style="37" customWidth="1"/>
    <col min="5355" max="5355" width="10.5" style="37" customWidth="1"/>
    <col min="5356" max="5356" width="28.375" style="37" customWidth="1"/>
    <col min="5357" max="5357" width="24.125" style="37" customWidth="1"/>
    <col min="5358" max="5358" width="40.125" style="37" customWidth="1"/>
    <col min="5359" max="5359" width="9.75" style="37" customWidth="1"/>
    <col min="5360" max="5365" width="9" style="37"/>
    <col min="5366" max="5366" width="8.875" style="37" bestFit="1" customWidth="1"/>
    <col min="5367" max="5605" width="9" style="37"/>
    <col min="5606" max="5606" width="14.125" style="37" customWidth="1"/>
    <col min="5607" max="5608" width="14.875" style="37" customWidth="1"/>
    <col min="5609" max="5609" width="35.625" style="37" customWidth="1"/>
    <col min="5610" max="5610" width="15.875" style="37" customWidth="1"/>
    <col min="5611" max="5611" width="10.5" style="37" customWidth="1"/>
    <col min="5612" max="5612" width="28.375" style="37" customWidth="1"/>
    <col min="5613" max="5613" width="24.125" style="37" customWidth="1"/>
    <col min="5614" max="5614" width="40.125" style="37" customWidth="1"/>
    <col min="5615" max="5615" width="9.75" style="37" customWidth="1"/>
    <col min="5616" max="5621" width="9" style="37"/>
    <col min="5622" max="5622" width="8.875" style="37" bestFit="1" customWidth="1"/>
    <col min="5623" max="5861" width="9" style="37"/>
    <col min="5862" max="5862" width="14.125" style="37" customWidth="1"/>
    <col min="5863" max="5864" width="14.875" style="37" customWidth="1"/>
    <col min="5865" max="5865" width="35.625" style="37" customWidth="1"/>
    <col min="5866" max="5866" width="15.875" style="37" customWidth="1"/>
    <col min="5867" max="5867" width="10.5" style="37" customWidth="1"/>
    <col min="5868" max="5868" width="28.375" style="37" customWidth="1"/>
    <col min="5869" max="5869" width="24.125" style="37" customWidth="1"/>
    <col min="5870" max="5870" width="40.125" style="37" customWidth="1"/>
    <col min="5871" max="5871" width="9.75" style="37" customWidth="1"/>
    <col min="5872" max="5877" width="9" style="37"/>
    <col min="5878" max="5878" width="8.875" style="37" bestFit="1" customWidth="1"/>
    <col min="5879" max="6117" width="9" style="37"/>
    <col min="6118" max="6118" width="14.125" style="37" customWidth="1"/>
    <col min="6119" max="6120" width="14.875" style="37" customWidth="1"/>
    <col min="6121" max="6121" width="35.625" style="37" customWidth="1"/>
    <col min="6122" max="6122" width="15.875" style="37" customWidth="1"/>
    <col min="6123" max="6123" width="10.5" style="37" customWidth="1"/>
    <col min="6124" max="6124" width="28.375" style="37" customWidth="1"/>
    <col min="6125" max="6125" width="24.125" style="37" customWidth="1"/>
    <col min="6126" max="6126" width="40.125" style="37" customWidth="1"/>
    <col min="6127" max="6127" width="9.75" style="37" customWidth="1"/>
    <col min="6128" max="6133" width="9" style="37"/>
    <col min="6134" max="6134" width="8.875" style="37" bestFit="1" customWidth="1"/>
    <col min="6135" max="6373" width="9" style="37"/>
    <col min="6374" max="6374" width="14.125" style="37" customWidth="1"/>
    <col min="6375" max="6376" width="14.875" style="37" customWidth="1"/>
    <col min="6377" max="6377" width="35.625" style="37" customWidth="1"/>
    <col min="6378" max="6378" width="15.875" style="37" customWidth="1"/>
    <col min="6379" max="6379" width="10.5" style="37" customWidth="1"/>
    <col min="6380" max="6380" width="28.375" style="37" customWidth="1"/>
    <col min="6381" max="6381" width="24.125" style="37" customWidth="1"/>
    <col min="6382" max="6382" width="40.125" style="37" customWidth="1"/>
    <col min="6383" max="6383" width="9.75" style="37" customWidth="1"/>
    <col min="6384" max="6389" width="9" style="37"/>
    <col min="6390" max="6390" width="8.875" style="37" bestFit="1" customWidth="1"/>
    <col min="6391" max="6629" width="9" style="37"/>
    <col min="6630" max="6630" width="14.125" style="37" customWidth="1"/>
    <col min="6631" max="6632" width="14.875" style="37" customWidth="1"/>
    <col min="6633" max="6633" width="35.625" style="37" customWidth="1"/>
    <col min="6634" max="6634" width="15.875" style="37" customWidth="1"/>
    <col min="6635" max="6635" width="10.5" style="37" customWidth="1"/>
    <col min="6636" max="6636" width="28.375" style="37" customWidth="1"/>
    <col min="6637" max="6637" width="24.125" style="37" customWidth="1"/>
    <col min="6638" max="6638" width="40.125" style="37" customWidth="1"/>
    <col min="6639" max="6639" width="9.75" style="37" customWidth="1"/>
    <col min="6640" max="6645" width="9" style="37"/>
    <col min="6646" max="6646" width="8.875" style="37" bestFit="1" customWidth="1"/>
    <col min="6647" max="6885" width="9" style="37"/>
    <col min="6886" max="6886" width="14.125" style="37" customWidth="1"/>
    <col min="6887" max="6888" width="14.875" style="37" customWidth="1"/>
    <col min="6889" max="6889" width="35.625" style="37" customWidth="1"/>
    <col min="6890" max="6890" width="15.875" style="37" customWidth="1"/>
    <col min="6891" max="6891" width="10.5" style="37" customWidth="1"/>
    <col min="6892" max="6892" width="28.375" style="37" customWidth="1"/>
    <col min="6893" max="6893" width="24.125" style="37" customWidth="1"/>
    <col min="6894" max="6894" width="40.125" style="37" customWidth="1"/>
    <col min="6895" max="6895" width="9.75" style="37" customWidth="1"/>
    <col min="6896" max="6901" width="9" style="37"/>
    <col min="6902" max="6902" width="8.875" style="37" bestFit="1" customWidth="1"/>
    <col min="6903" max="7141" width="9" style="37"/>
    <col min="7142" max="7142" width="14.125" style="37" customWidth="1"/>
    <col min="7143" max="7144" width="14.875" style="37" customWidth="1"/>
    <col min="7145" max="7145" width="35.625" style="37" customWidth="1"/>
    <col min="7146" max="7146" width="15.875" style="37" customWidth="1"/>
    <col min="7147" max="7147" width="10.5" style="37" customWidth="1"/>
    <col min="7148" max="7148" width="28.375" style="37" customWidth="1"/>
    <col min="7149" max="7149" width="24.125" style="37" customWidth="1"/>
    <col min="7150" max="7150" width="40.125" style="37" customWidth="1"/>
    <col min="7151" max="7151" width="9.75" style="37" customWidth="1"/>
    <col min="7152" max="7157" width="9" style="37"/>
    <col min="7158" max="7158" width="8.875" style="37" bestFit="1" customWidth="1"/>
    <col min="7159" max="7397" width="9" style="37"/>
    <col min="7398" max="7398" width="14.125" style="37" customWidth="1"/>
    <col min="7399" max="7400" width="14.875" style="37" customWidth="1"/>
    <col min="7401" max="7401" width="35.625" style="37" customWidth="1"/>
    <col min="7402" max="7402" width="15.875" style="37" customWidth="1"/>
    <col min="7403" max="7403" width="10.5" style="37" customWidth="1"/>
    <col min="7404" max="7404" width="28.375" style="37" customWidth="1"/>
    <col min="7405" max="7405" width="24.125" style="37" customWidth="1"/>
    <col min="7406" max="7406" width="40.125" style="37" customWidth="1"/>
    <col min="7407" max="7407" width="9.75" style="37" customWidth="1"/>
    <col min="7408" max="7413" width="9" style="37"/>
    <col min="7414" max="7414" width="8.875" style="37" bestFit="1" customWidth="1"/>
    <col min="7415" max="7653" width="9" style="37"/>
    <col min="7654" max="7654" width="14.125" style="37" customWidth="1"/>
    <col min="7655" max="7656" width="14.875" style="37" customWidth="1"/>
    <col min="7657" max="7657" width="35.625" style="37" customWidth="1"/>
    <col min="7658" max="7658" width="15.875" style="37" customWidth="1"/>
    <col min="7659" max="7659" width="10.5" style="37" customWidth="1"/>
    <col min="7660" max="7660" width="28.375" style="37" customWidth="1"/>
    <col min="7661" max="7661" width="24.125" style="37" customWidth="1"/>
    <col min="7662" max="7662" width="40.125" style="37" customWidth="1"/>
    <col min="7663" max="7663" width="9.75" style="37" customWidth="1"/>
    <col min="7664" max="7669" width="9" style="37"/>
    <col min="7670" max="7670" width="8.875" style="37" bestFit="1" customWidth="1"/>
    <col min="7671" max="7909" width="9" style="37"/>
    <col min="7910" max="7910" width="14.125" style="37" customWidth="1"/>
    <col min="7911" max="7912" width="14.875" style="37" customWidth="1"/>
    <col min="7913" max="7913" width="35.625" style="37" customWidth="1"/>
    <col min="7914" max="7914" width="15.875" style="37" customWidth="1"/>
    <col min="7915" max="7915" width="10.5" style="37" customWidth="1"/>
    <col min="7916" max="7916" width="28.375" style="37" customWidth="1"/>
    <col min="7917" max="7917" width="24.125" style="37" customWidth="1"/>
    <col min="7918" max="7918" width="40.125" style="37" customWidth="1"/>
    <col min="7919" max="7919" width="9.75" style="37" customWidth="1"/>
    <col min="7920" max="7925" width="9" style="37"/>
    <col min="7926" max="7926" width="8.875" style="37" bestFit="1" customWidth="1"/>
    <col min="7927" max="8165" width="9" style="37"/>
    <col min="8166" max="8166" width="14.125" style="37" customWidth="1"/>
    <col min="8167" max="8168" width="14.875" style="37" customWidth="1"/>
    <col min="8169" max="8169" width="35.625" style="37" customWidth="1"/>
    <col min="8170" max="8170" width="15.875" style="37" customWidth="1"/>
    <col min="8171" max="8171" width="10.5" style="37" customWidth="1"/>
    <col min="8172" max="8172" width="28.375" style="37" customWidth="1"/>
    <col min="8173" max="8173" width="24.125" style="37" customWidth="1"/>
    <col min="8174" max="8174" width="40.125" style="37" customWidth="1"/>
    <col min="8175" max="8175" width="9.75" style="37" customWidth="1"/>
    <col min="8176" max="8181" width="9" style="37"/>
    <col min="8182" max="8182" width="8.875" style="37" bestFit="1" customWidth="1"/>
    <col min="8183" max="8421" width="9" style="37"/>
    <col min="8422" max="8422" width="14.125" style="37" customWidth="1"/>
    <col min="8423" max="8424" width="14.875" style="37" customWidth="1"/>
    <col min="8425" max="8425" width="35.625" style="37" customWidth="1"/>
    <col min="8426" max="8426" width="15.875" style="37" customWidth="1"/>
    <col min="8427" max="8427" width="10.5" style="37" customWidth="1"/>
    <col min="8428" max="8428" width="28.375" style="37" customWidth="1"/>
    <col min="8429" max="8429" width="24.125" style="37" customWidth="1"/>
    <col min="8430" max="8430" width="40.125" style="37" customWidth="1"/>
    <col min="8431" max="8431" width="9.75" style="37" customWidth="1"/>
    <col min="8432" max="8437" width="9" style="37"/>
    <col min="8438" max="8438" width="8.875" style="37" bestFit="1" customWidth="1"/>
    <col min="8439" max="8677" width="9" style="37"/>
    <col min="8678" max="8678" width="14.125" style="37" customWidth="1"/>
    <col min="8679" max="8680" width="14.875" style="37" customWidth="1"/>
    <col min="8681" max="8681" width="35.625" style="37" customWidth="1"/>
    <col min="8682" max="8682" width="15.875" style="37" customWidth="1"/>
    <col min="8683" max="8683" width="10.5" style="37" customWidth="1"/>
    <col min="8684" max="8684" width="28.375" style="37" customWidth="1"/>
    <col min="8685" max="8685" width="24.125" style="37" customWidth="1"/>
    <col min="8686" max="8686" width="40.125" style="37" customWidth="1"/>
    <col min="8687" max="8687" width="9.75" style="37" customWidth="1"/>
    <col min="8688" max="8693" width="9" style="37"/>
    <col min="8694" max="8694" width="8.875" style="37" bestFit="1" customWidth="1"/>
    <col min="8695" max="8933" width="9" style="37"/>
    <col min="8934" max="8934" width="14.125" style="37" customWidth="1"/>
    <col min="8935" max="8936" width="14.875" style="37" customWidth="1"/>
    <col min="8937" max="8937" width="35.625" style="37" customWidth="1"/>
    <col min="8938" max="8938" width="15.875" style="37" customWidth="1"/>
    <col min="8939" max="8939" width="10.5" style="37" customWidth="1"/>
    <col min="8940" max="8940" width="28.375" style="37" customWidth="1"/>
    <col min="8941" max="8941" width="24.125" style="37" customWidth="1"/>
    <col min="8942" max="8942" width="40.125" style="37" customWidth="1"/>
    <col min="8943" max="8943" width="9.75" style="37" customWidth="1"/>
    <col min="8944" max="8949" width="9" style="37"/>
    <col min="8950" max="8950" width="8.875" style="37" bestFit="1" customWidth="1"/>
    <col min="8951" max="9189" width="9" style="37"/>
    <col min="9190" max="9190" width="14.125" style="37" customWidth="1"/>
    <col min="9191" max="9192" width="14.875" style="37" customWidth="1"/>
    <col min="9193" max="9193" width="35.625" style="37" customWidth="1"/>
    <col min="9194" max="9194" width="15.875" style="37" customWidth="1"/>
    <col min="9195" max="9195" width="10.5" style="37" customWidth="1"/>
    <col min="9196" max="9196" width="28.375" style="37" customWidth="1"/>
    <col min="9197" max="9197" width="24.125" style="37" customWidth="1"/>
    <col min="9198" max="9198" width="40.125" style="37" customWidth="1"/>
    <col min="9199" max="9199" width="9.75" style="37" customWidth="1"/>
    <col min="9200" max="9205" width="9" style="37"/>
    <col min="9206" max="9206" width="8.875" style="37" bestFit="1" customWidth="1"/>
    <col min="9207" max="9445" width="9" style="37"/>
    <col min="9446" max="9446" width="14.125" style="37" customWidth="1"/>
    <col min="9447" max="9448" width="14.875" style="37" customWidth="1"/>
    <col min="9449" max="9449" width="35.625" style="37" customWidth="1"/>
    <col min="9450" max="9450" width="15.875" style="37" customWidth="1"/>
    <col min="9451" max="9451" width="10.5" style="37" customWidth="1"/>
    <col min="9452" max="9452" width="28.375" style="37" customWidth="1"/>
    <col min="9453" max="9453" width="24.125" style="37" customWidth="1"/>
    <col min="9454" max="9454" width="40.125" style="37" customWidth="1"/>
    <col min="9455" max="9455" width="9.75" style="37" customWidth="1"/>
    <col min="9456" max="9461" width="9" style="37"/>
    <col min="9462" max="9462" width="8.875" style="37" bestFit="1" customWidth="1"/>
    <col min="9463" max="9701" width="9" style="37"/>
    <col min="9702" max="9702" width="14.125" style="37" customWidth="1"/>
    <col min="9703" max="9704" width="14.875" style="37" customWidth="1"/>
    <col min="9705" max="9705" width="35.625" style="37" customWidth="1"/>
    <col min="9706" max="9706" width="15.875" style="37" customWidth="1"/>
    <col min="9707" max="9707" width="10.5" style="37" customWidth="1"/>
    <col min="9708" max="9708" width="28.375" style="37" customWidth="1"/>
    <col min="9709" max="9709" width="24.125" style="37" customWidth="1"/>
    <col min="9710" max="9710" width="40.125" style="37" customWidth="1"/>
    <col min="9711" max="9711" width="9.75" style="37" customWidth="1"/>
    <col min="9712" max="9717" width="9" style="37"/>
    <col min="9718" max="9718" width="8.875" style="37" bestFit="1" customWidth="1"/>
    <col min="9719" max="9957" width="9" style="37"/>
    <col min="9958" max="9958" width="14.125" style="37" customWidth="1"/>
    <col min="9959" max="9960" width="14.875" style="37" customWidth="1"/>
    <col min="9961" max="9961" width="35.625" style="37" customWidth="1"/>
    <col min="9962" max="9962" width="15.875" style="37" customWidth="1"/>
    <col min="9963" max="9963" width="10.5" style="37" customWidth="1"/>
    <col min="9964" max="9964" width="28.375" style="37" customWidth="1"/>
    <col min="9965" max="9965" width="24.125" style="37" customWidth="1"/>
    <col min="9966" max="9966" width="40.125" style="37" customWidth="1"/>
    <col min="9967" max="9967" width="9.75" style="37" customWidth="1"/>
    <col min="9968" max="9973" width="9" style="37"/>
    <col min="9974" max="9974" width="8.875" style="37" bestFit="1" customWidth="1"/>
    <col min="9975" max="10213" width="9" style="37"/>
    <col min="10214" max="10214" width="14.125" style="37" customWidth="1"/>
    <col min="10215" max="10216" width="14.875" style="37" customWidth="1"/>
    <col min="10217" max="10217" width="35.625" style="37" customWidth="1"/>
    <col min="10218" max="10218" width="15.875" style="37" customWidth="1"/>
    <col min="10219" max="10219" width="10.5" style="37" customWidth="1"/>
    <col min="10220" max="10220" width="28.375" style="37" customWidth="1"/>
    <col min="10221" max="10221" width="24.125" style="37" customWidth="1"/>
    <col min="10222" max="10222" width="40.125" style="37" customWidth="1"/>
    <col min="10223" max="10223" width="9.75" style="37" customWidth="1"/>
    <col min="10224" max="10229" width="9" style="37"/>
    <col min="10230" max="10230" width="8.875" style="37" bestFit="1" customWidth="1"/>
    <col min="10231" max="10469" width="9" style="37"/>
    <col min="10470" max="10470" width="14.125" style="37" customWidth="1"/>
    <col min="10471" max="10472" width="14.875" style="37" customWidth="1"/>
    <col min="10473" max="10473" width="35.625" style="37" customWidth="1"/>
    <col min="10474" max="10474" width="15.875" style="37" customWidth="1"/>
    <col min="10475" max="10475" width="10.5" style="37" customWidth="1"/>
    <col min="10476" max="10476" width="28.375" style="37" customWidth="1"/>
    <col min="10477" max="10477" width="24.125" style="37" customWidth="1"/>
    <col min="10478" max="10478" width="40.125" style="37" customWidth="1"/>
    <col min="10479" max="10479" width="9.75" style="37" customWidth="1"/>
    <col min="10480" max="10485" width="9" style="37"/>
    <col min="10486" max="10486" width="8.875" style="37" bestFit="1" customWidth="1"/>
    <col min="10487" max="10725" width="9" style="37"/>
    <col min="10726" max="10726" width="14.125" style="37" customWidth="1"/>
    <col min="10727" max="10728" width="14.875" style="37" customWidth="1"/>
    <col min="10729" max="10729" width="35.625" style="37" customWidth="1"/>
    <col min="10730" max="10730" width="15.875" style="37" customWidth="1"/>
    <col min="10731" max="10731" width="10.5" style="37" customWidth="1"/>
    <col min="10732" max="10732" width="28.375" style="37" customWidth="1"/>
    <col min="10733" max="10733" width="24.125" style="37" customWidth="1"/>
    <col min="10734" max="10734" width="40.125" style="37" customWidth="1"/>
    <col min="10735" max="10735" width="9.75" style="37" customWidth="1"/>
    <col min="10736" max="10741" width="9" style="37"/>
    <col min="10742" max="10742" width="8.875" style="37" bestFit="1" customWidth="1"/>
    <col min="10743" max="10981" width="9" style="37"/>
    <col min="10982" max="10982" width="14.125" style="37" customWidth="1"/>
    <col min="10983" max="10984" width="14.875" style="37" customWidth="1"/>
    <col min="10985" max="10985" width="35.625" style="37" customWidth="1"/>
    <col min="10986" max="10986" width="15.875" style="37" customWidth="1"/>
    <col min="10987" max="10987" width="10.5" style="37" customWidth="1"/>
    <col min="10988" max="10988" width="28.375" style="37" customWidth="1"/>
    <col min="10989" max="10989" width="24.125" style="37" customWidth="1"/>
    <col min="10990" max="10990" width="40.125" style="37" customWidth="1"/>
    <col min="10991" max="10991" width="9.75" style="37" customWidth="1"/>
    <col min="10992" max="10997" width="9" style="37"/>
    <col min="10998" max="10998" width="8.875" style="37" bestFit="1" customWidth="1"/>
    <col min="10999" max="11237" width="9" style="37"/>
    <col min="11238" max="11238" width="14.125" style="37" customWidth="1"/>
    <col min="11239" max="11240" width="14.875" style="37" customWidth="1"/>
    <col min="11241" max="11241" width="35.625" style="37" customWidth="1"/>
    <col min="11242" max="11242" width="15.875" style="37" customWidth="1"/>
    <col min="11243" max="11243" width="10.5" style="37" customWidth="1"/>
    <col min="11244" max="11244" width="28.375" style="37" customWidth="1"/>
    <col min="11245" max="11245" width="24.125" style="37" customWidth="1"/>
    <col min="11246" max="11246" width="40.125" style="37" customWidth="1"/>
    <col min="11247" max="11247" width="9.75" style="37" customWidth="1"/>
    <col min="11248" max="11253" width="9" style="37"/>
    <col min="11254" max="11254" width="8.875" style="37" bestFit="1" customWidth="1"/>
    <col min="11255" max="11493" width="9" style="37"/>
    <col min="11494" max="11494" width="14.125" style="37" customWidth="1"/>
    <col min="11495" max="11496" width="14.875" style="37" customWidth="1"/>
    <col min="11497" max="11497" width="35.625" style="37" customWidth="1"/>
    <col min="11498" max="11498" width="15.875" style="37" customWidth="1"/>
    <col min="11499" max="11499" width="10.5" style="37" customWidth="1"/>
    <col min="11500" max="11500" width="28.375" style="37" customWidth="1"/>
    <col min="11501" max="11501" width="24.125" style="37" customWidth="1"/>
    <col min="11502" max="11502" width="40.125" style="37" customWidth="1"/>
    <col min="11503" max="11503" width="9.75" style="37" customWidth="1"/>
    <col min="11504" max="11509" width="9" style="37"/>
    <col min="11510" max="11510" width="8.875" style="37" bestFit="1" customWidth="1"/>
    <col min="11511" max="11749" width="9" style="37"/>
    <col min="11750" max="11750" width="14.125" style="37" customWidth="1"/>
    <col min="11751" max="11752" width="14.875" style="37" customWidth="1"/>
    <col min="11753" max="11753" width="35.625" style="37" customWidth="1"/>
    <col min="11754" max="11754" width="15.875" style="37" customWidth="1"/>
    <col min="11755" max="11755" width="10.5" style="37" customWidth="1"/>
    <col min="11756" max="11756" width="28.375" style="37" customWidth="1"/>
    <col min="11757" max="11757" width="24.125" style="37" customWidth="1"/>
    <col min="11758" max="11758" width="40.125" style="37" customWidth="1"/>
    <col min="11759" max="11759" width="9.75" style="37" customWidth="1"/>
    <col min="11760" max="11765" width="9" style="37"/>
    <col min="11766" max="11766" width="8.875" style="37" bestFit="1" customWidth="1"/>
    <col min="11767" max="12005" width="9" style="37"/>
    <col min="12006" max="12006" width="14.125" style="37" customWidth="1"/>
    <col min="12007" max="12008" width="14.875" style="37" customWidth="1"/>
    <col min="12009" max="12009" width="35.625" style="37" customWidth="1"/>
    <col min="12010" max="12010" width="15.875" style="37" customWidth="1"/>
    <col min="12011" max="12011" width="10.5" style="37" customWidth="1"/>
    <col min="12012" max="12012" width="28.375" style="37" customWidth="1"/>
    <col min="12013" max="12013" width="24.125" style="37" customWidth="1"/>
    <col min="12014" max="12014" width="40.125" style="37" customWidth="1"/>
    <col min="12015" max="12015" width="9.75" style="37" customWidth="1"/>
    <col min="12016" max="12021" width="9" style="37"/>
    <col min="12022" max="12022" width="8.875" style="37" bestFit="1" customWidth="1"/>
    <col min="12023" max="12261" width="9" style="37"/>
    <col min="12262" max="12262" width="14.125" style="37" customWidth="1"/>
    <col min="12263" max="12264" width="14.875" style="37" customWidth="1"/>
    <col min="12265" max="12265" width="35.625" style="37" customWidth="1"/>
    <col min="12266" max="12266" width="15.875" style="37" customWidth="1"/>
    <col min="12267" max="12267" width="10.5" style="37" customWidth="1"/>
    <col min="12268" max="12268" width="28.375" style="37" customWidth="1"/>
    <col min="12269" max="12269" width="24.125" style="37" customWidth="1"/>
    <col min="12270" max="12270" width="40.125" style="37" customWidth="1"/>
    <col min="12271" max="12271" width="9.75" style="37" customWidth="1"/>
    <col min="12272" max="12277" width="9" style="37"/>
    <col min="12278" max="12278" width="8.875" style="37" bestFit="1" customWidth="1"/>
    <col min="12279" max="12517" width="9" style="37"/>
    <col min="12518" max="12518" width="14.125" style="37" customWidth="1"/>
    <col min="12519" max="12520" width="14.875" style="37" customWidth="1"/>
    <col min="12521" max="12521" width="35.625" style="37" customWidth="1"/>
    <col min="12522" max="12522" width="15.875" style="37" customWidth="1"/>
    <col min="12523" max="12523" width="10.5" style="37" customWidth="1"/>
    <col min="12524" max="12524" width="28.375" style="37" customWidth="1"/>
    <col min="12525" max="12525" width="24.125" style="37" customWidth="1"/>
    <col min="12526" max="12526" width="40.125" style="37" customWidth="1"/>
    <col min="12527" max="12527" width="9.75" style="37" customWidth="1"/>
    <col min="12528" max="12533" width="9" style="37"/>
    <col min="12534" max="12534" width="8.875" style="37" bestFit="1" customWidth="1"/>
    <col min="12535" max="12773" width="9" style="37"/>
    <col min="12774" max="12774" width="14.125" style="37" customWidth="1"/>
    <col min="12775" max="12776" width="14.875" style="37" customWidth="1"/>
    <col min="12777" max="12777" width="35.625" style="37" customWidth="1"/>
    <col min="12778" max="12778" width="15.875" style="37" customWidth="1"/>
    <col min="12779" max="12779" width="10.5" style="37" customWidth="1"/>
    <col min="12780" max="12780" width="28.375" style="37" customWidth="1"/>
    <col min="12781" max="12781" width="24.125" style="37" customWidth="1"/>
    <col min="12782" max="12782" width="40.125" style="37" customWidth="1"/>
    <col min="12783" max="12783" width="9.75" style="37" customWidth="1"/>
    <col min="12784" max="12789" width="9" style="37"/>
    <col min="12790" max="12790" width="8.875" style="37" bestFit="1" customWidth="1"/>
    <col min="12791" max="13029" width="9" style="37"/>
    <col min="13030" max="13030" width="14.125" style="37" customWidth="1"/>
    <col min="13031" max="13032" width="14.875" style="37" customWidth="1"/>
    <col min="13033" max="13033" width="35.625" style="37" customWidth="1"/>
    <col min="13034" max="13034" width="15.875" style="37" customWidth="1"/>
    <col min="13035" max="13035" width="10.5" style="37" customWidth="1"/>
    <col min="13036" max="13036" width="28.375" style="37" customWidth="1"/>
    <col min="13037" max="13037" width="24.125" style="37" customWidth="1"/>
    <col min="13038" max="13038" width="40.125" style="37" customWidth="1"/>
    <col min="13039" max="13039" width="9.75" style="37" customWidth="1"/>
    <col min="13040" max="13045" width="9" style="37"/>
    <col min="13046" max="13046" width="8.875" style="37" bestFit="1" customWidth="1"/>
    <col min="13047" max="13285" width="9" style="37"/>
    <col min="13286" max="13286" width="14.125" style="37" customWidth="1"/>
    <col min="13287" max="13288" width="14.875" style="37" customWidth="1"/>
    <col min="13289" max="13289" width="35.625" style="37" customWidth="1"/>
    <col min="13290" max="13290" width="15.875" style="37" customWidth="1"/>
    <col min="13291" max="13291" width="10.5" style="37" customWidth="1"/>
    <col min="13292" max="13292" width="28.375" style="37" customWidth="1"/>
    <col min="13293" max="13293" width="24.125" style="37" customWidth="1"/>
    <col min="13294" max="13294" width="40.125" style="37" customWidth="1"/>
    <col min="13295" max="13295" width="9.75" style="37" customWidth="1"/>
    <col min="13296" max="13301" width="9" style="37"/>
    <col min="13302" max="13302" width="8.875" style="37" bestFit="1" customWidth="1"/>
    <col min="13303" max="13541" width="9" style="37"/>
    <col min="13542" max="13542" width="14.125" style="37" customWidth="1"/>
    <col min="13543" max="13544" width="14.875" style="37" customWidth="1"/>
    <col min="13545" max="13545" width="35.625" style="37" customWidth="1"/>
    <col min="13546" max="13546" width="15.875" style="37" customWidth="1"/>
    <col min="13547" max="13547" width="10.5" style="37" customWidth="1"/>
    <col min="13548" max="13548" width="28.375" style="37" customWidth="1"/>
    <col min="13549" max="13549" width="24.125" style="37" customWidth="1"/>
    <col min="13550" max="13550" width="40.125" style="37" customWidth="1"/>
    <col min="13551" max="13551" width="9.75" style="37" customWidth="1"/>
    <col min="13552" max="13557" width="9" style="37"/>
    <col min="13558" max="13558" width="8.875" style="37" bestFit="1" customWidth="1"/>
    <col min="13559" max="13797" width="9" style="37"/>
    <col min="13798" max="13798" width="14.125" style="37" customWidth="1"/>
    <col min="13799" max="13800" width="14.875" style="37" customWidth="1"/>
    <col min="13801" max="13801" width="35.625" style="37" customWidth="1"/>
    <col min="13802" max="13802" width="15.875" style="37" customWidth="1"/>
    <col min="13803" max="13803" width="10.5" style="37" customWidth="1"/>
    <col min="13804" max="13804" width="28.375" style="37" customWidth="1"/>
    <col min="13805" max="13805" width="24.125" style="37" customWidth="1"/>
    <col min="13806" max="13806" width="40.125" style="37" customWidth="1"/>
    <col min="13807" max="13807" width="9.75" style="37" customWidth="1"/>
    <col min="13808" max="13813" width="9" style="37"/>
    <col min="13814" max="13814" width="8.875" style="37" bestFit="1" customWidth="1"/>
    <col min="13815" max="14053" width="9" style="37"/>
    <col min="14054" max="14054" width="14.125" style="37" customWidth="1"/>
    <col min="14055" max="14056" width="14.875" style="37" customWidth="1"/>
    <col min="14057" max="14057" width="35.625" style="37" customWidth="1"/>
    <col min="14058" max="14058" width="15.875" style="37" customWidth="1"/>
    <col min="14059" max="14059" width="10.5" style="37" customWidth="1"/>
    <col min="14060" max="14060" width="28.375" style="37" customWidth="1"/>
    <col min="14061" max="14061" width="24.125" style="37" customWidth="1"/>
    <col min="14062" max="14062" width="40.125" style="37" customWidth="1"/>
    <col min="14063" max="14063" width="9.75" style="37" customWidth="1"/>
    <col min="14064" max="14069" width="9" style="37"/>
    <col min="14070" max="14070" width="8.875" style="37" bestFit="1" customWidth="1"/>
    <col min="14071" max="14309" width="9" style="37"/>
    <col min="14310" max="14310" width="14.125" style="37" customWidth="1"/>
    <col min="14311" max="14312" width="14.875" style="37" customWidth="1"/>
    <col min="14313" max="14313" width="35.625" style="37" customWidth="1"/>
    <col min="14314" max="14314" width="15.875" style="37" customWidth="1"/>
    <col min="14315" max="14315" width="10.5" style="37" customWidth="1"/>
    <col min="14316" max="14316" width="28.375" style="37" customWidth="1"/>
    <col min="14317" max="14317" width="24.125" style="37" customWidth="1"/>
    <col min="14318" max="14318" width="40.125" style="37" customWidth="1"/>
    <col min="14319" max="14319" width="9.75" style="37" customWidth="1"/>
    <col min="14320" max="14325" width="9" style="37"/>
    <col min="14326" max="14326" width="8.875" style="37" bestFit="1" customWidth="1"/>
    <col min="14327" max="14565" width="9" style="37"/>
    <col min="14566" max="14566" width="14.125" style="37" customWidth="1"/>
    <col min="14567" max="14568" width="14.875" style="37" customWidth="1"/>
    <col min="14569" max="14569" width="35.625" style="37" customWidth="1"/>
    <col min="14570" max="14570" width="15.875" style="37" customWidth="1"/>
    <col min="14571" max="14571" width="10.5" style="37" customWidth="1"/>
    <col min="14572" max="14572" width="28.375" style="37" customWidth="1"/>
    <col min="14573" max="14573" width="24.125" style="37" customWidth="1"/>
    <col min="14574" max="14574" width="40.125" style="37" customWidth="1"/>
    <col min="14575" max="14575" width="9.75" style="37" customWidth="1"/>
    <col min="14576" max="14581" width="9" style="37"/>
    <col min="14582" max="14582" width="8.875" style="37" bestFit="1" customWidth="1"/>
    <col min="14583" max="14821" width="9" style="37"/>
    <col min="14822" max="14822" width="14.125" style="37" customWidth="1"/>
    <col min="14823" max="14824" width="14.875" style="37" customWidth="1"/>
    <col min="14825" max="14825" width="35.625" style="37" customWidth="1"/>
    <col min="14826" max="14826" width="15.875" style="37" customWidth="1"/>
    <col min="14827" max="14827" width="10.5" style="37" customWidth="1"/>
    <col min="14828" max="14828" width="28.375" style="37" customWidth="1"/>
    <col min="14829" max="14829" width="24.125" style="37" customWidth="1"/>
    <col min="14830" max="14830" width="40.125" style="37" customWidth="1"/>
    <col min="14831" max="14831" width="9.75" style="37" customWidth="1"/>
    <col min="14832" max="14837" width="9" style="37"/>
    <col min="14838" max="14838" width="8.875" style="37" bestFit="1" customWidth="1"/>
    <col min="14839" max="15077" width="9" style="37"/>
    <col min="15078" max="15078" width="14.125" style="37" customWidth="1"/>
    <col min="15079" max="15080" width="14.875" style="37" customWidth="1"/>
    <col min="15081" max="15081" width="35.625" style="37" customWidth="1"/>
    <col min="15082" max="15082" width="15.875" style="37" customWidth="1"/>
    <col min="15083" max="15083" width="10.5" style="37" customWidth="1"/>
    <col min="15084" max="15084" width="28.375" style="37" customWidth="1"/>
    <col min="15085" max="15085" width="24.125" style="37" customWidth="1"/>
    <col min="15086" max="15086" width="40.125" style="37" customWidth="1"/>
    <col min="15087" max="15087" width="9.75" style="37" customWidth="1"/>
    <col min="15088" max="15093" width="9" style="37"/>
    <col min="15094" max="15094" width="8.875" style="37" bestFit="1" customWidth="1"/>
    <col min="15095" max="15333" width="9" style="37"/>
    <col min="15334" max="15334" width="14.125" style="37" customWidth="1"/>
    <col min="15335" max="15336" width="14.875" style="37" customWidth="1"/>
    <col min="15337" max="15337" width="35.625" style="37" customWidth="1"/>
    <col min="15338" max="15338" width="15.875" style="37" customWidth="1"/>
    <col min="15339" max="15339" width="10.5" style="37" customWidth="1"/>
    <col min="15340" max="15340" width="28.375" style="37" customWidth="1"/>
    <col min="15341" max="15341" width="24.125" style="37" customWidth="1"/>
    <col min="15342" max="15342" width="40.125" style="37" customWidth="1"/>
    <col min="15343" max="15343" width="9.75" style="37" customWidth="1"/>
    <col min="15344" max="15349" width="9" style="37"/>
    <col min="15350" max="15350" width="8.875" style="37" bestFit="1" customWidth="1"/>
    <col min="15351" max="15589" width="9" style="37"/>
    <col min="15590" max="15590" width="14.125" style="37" customWidth="1"/>
    <col min="15591" max="15592" width="14.875" style="37" customWidth="1"/>
    <col min="15593" max="15593" width="35.625" style="37" customWidth="1"/>
    <col min="15594" max="15594" width="15.875" style="37" customWidth="1"/>
    <col min="15595" max="15595" width="10.5" style="37" customWidth="1"/>
    <col min="15596" max="15596" width="28.375" style="37" customWidth="1"/>
    <col min="15597" max="15597" width="24.125" style="37" customWidth="1"/>
    <col min="15598" max="15598" width="40.125" style="37" customWidth="1"/>
    <col min="15599" max="15599" width="9.75" style="37" customWidth="1"/>
    <col min="15600" max="15605" width="9" style="37"/>
    <col min="15606" max="15606" width="8.875" style="37" bestFit="1" customWidth="1"/>
    <col min="15607" max="15845" width="9" style="37"/>
    <col min="15846" max="15846" width="14.125" style="37" customWidth="1"/>
    <col min="15847" max="15848" width="14.875" style="37" customWidth="1"/>
    <col min="15849" max="15849" width="35.625" style="37" customWidth="1"/>
    <col min="15850" max="15850" width="15.875" style="37" customWidth="1"/>
    <col min="15851" max="15851" width="10.5" style="37" customWidth="1"/>
    <col min="15852" max="15852" width="28.375" style="37" customWidth="1"/>
    <col min="15853" max="15853" width="24.125" style="37" customWidth="1"/>
    <col min="15854" max="15854" width="40.125" style="37" customWidth="1"/>
    <col min="15855" max="15855" width="9.75" style="37" customWidth="1"/>
    <col min="15856" max="15861" width="9" style="37"/>
    <col min="15862" max="15862" width="8.875" style="37" bestFit="1" customWidth="1"/>
    <col min="15863" max="16101" width="9" style="37"/>
    <col min="16102" max="16102" width="14.125" style="37" customWidth="1"/>
    <col min="16103" max="16104" width="14.875" style="37" customWidth="1"/>
    <col min="16105" max="16105" width="35.625" style="37" customWidth="1"/>
    <col min="16106" max="16106" width="15.875" style="37" customWidth="1"/>
    <col min="16107" max="16107" width="10.5" style="37" customWidth="1"/>
    <col min="16108" max="16108" width="28.375" style="37" customWidth="1"/>
    <col min="16109" max="16109" width="24.125" style="37" customWidth="1"/>
    <col min="16110" max="16110" width="40.125" style="37" customWidth="1"/>
    <col min="16111" max="16111" width="9.75" style="37" customWidth="1"/>
    <col min="16112" max="16117" width="9" style="37"/>
    <col min="16118" max="16118" width="8.875" style="37" bestFit="1" customWidth="1"/>
    <col min="16119" max="16384" width="9" style="37"/>
  </cols>
  <sheetData>
    <row r="1" spans="1:12" x14ac:dyDescent="0.15">
      <c r="A1" s="35" t="s">
        <v>37</v>
      </c>
      <c r="B1" s="35" t="s">
        <v>38</v>
      </c>
      <c r="C1" s="36" t="s">
        <v>39</v>
      </c>
      <c r="D1" s="35" t="s">
        <v>40</v>
      </c>
      <c r="E1" s="35" t="s">
        <v>41</v>
      </c>
      <c r="F1" s="35" t="s">
        <v>42</v>
      </c>
      <c r="G1" s="35" t="s">
        <v>43</v>
      </c>
      <c r="H1" s="35" t="s">
        <v>44</v>
      </c>
      <c r="I1" s="35" t="s">
        <v>45</v>
      </c>
      <c r="J1" s="35" t="s">
        <v>46</v>
      </c>
      <c r="K1" s="35" t="s">
        <v>47</v>
      </c>
      <c r="L1" s="35" t="s">
        <v>48</v>
      </c>
    </row>
    <row r="2" spans="1:12" s="38" customFormat="1" x14ac:dyDescent="0.15">
      <c r="A2" s="39"/>
      <c r="B2" s="40"/>
      <c r="C2" s="41"/>
      <c r="D2" s="42"/>
      <c r="E2" s="43"/>
      <c r="F2" s="39"/>
      <c r="G2" s="39"/>
      <c r="H2" s="44"/>
      <c r="I2" s="39"/>
      <c r="J2" s="39"/>
      <c r="K2" s="39"/>
      <c r="L2" s="39"/>
    </row>
    <row r="3" spans="1:12" s="38" customFormat="1" x14ac:dyDescent="0.15">
      <c r="A3" s="39"/>
      <c r="B3" s="45"/>
      <c r="C3" s="41"/>
      <c r="D3" s="42"/>
      <c r="E3" s="43"/>
      <c r="F3" s="39"/>
      <c r="G3" s="39"/>
      <c r="H3" s="44"/>
      <c r="I3" s="39"/>
      <c r="J3" s="39"/>
      <c r="K3" s="39"/>
      <c r="L3" s="39"/>
    </row>
    <row r="4" spans="1:12" s="38" customFormat="1" x14ac:dyDescent="0.15">
      <c r="A4" s="39"/>
      <c r="B4" s="46"/>
      <c r="C4" s="41"/>
      <c r="D4" s="42"/>
      <c r="E4" s="43"/>
      <c r="F4" s="39"/>
      <c r="G4" s="39"/>
      <c r="H4" s="44"/>
      <c r="I4" s="39"/>
      <c r="J4" s="39"/>
      <c r="K4" s="39"/>
      <c r="L4" s="39"/>
    </row>
    <row r="5" spans="1:12" s="38" customFormat="1" x14ac:dyDescent="0.15">
      <c r="A5" s="39"/>
      <c r="B5" s="46"/>
      <c r="C5" s="41"/>
      <c r="D5" s="42"/>
      <c r="E5" s="43"/>
      <c r="F5" s="39"/>
      <c r="G5" s="39"/>
      <c r="H5" s="44"/>
      <c r="I5" s="39"/>
      <c r="J5" s="39"/>
      <c r="K5" s="39"/>
      <c r="L5" s="39"/>
    </row>
    <row r="6" spans="1:12" s="38" customFormat="1" ht="12" x14ac:dyDescent="0.15">
      <c r="C6" s="47"/>
      <c r="E6" s="48"/>
      <c r="H6" s="49"/>
    </row>
    <row r="7" spans="1:12" s="38" customFormat="1" ht="12" x14ac:dyDescent="0.15">
      <c r="C7" s="47"/>
      <c r="E7" s="48"/>
      <c r="H7" s="49"/>
    </row>
    <row r="8" spans="1:12" s="38" customFormat="1" ht="12" x14ac:dyDescent="0.15">
      <c r="C8" s="47"/>
      <c r="E8" s="48"/>
      <c r="H8" s="49"/>
    </row>
    <row r="9" spans="1:12" s="38" customFormat="1" ht="12" x14ac:dyDescent="0.15">
      <c r="C9" s="47"/>
      <c r="E9" s="48"/>
      <c r="H9" s="49"/>
    </row>
    <row r="10" spans="1:12" s="38" customFormat="1" ht="12" x14ac:dyDescent="0.15">
      <c r="C10" s="47"/>
      <c r="E10" s="48"/>
      <c r="H10" s="49"/>
    </row>
    <row r="11" spans="1:12" s="38" customFormat="1" ht="12" x14ac:dyDescent="0.15">
      <c r="C11" s="47"/>
      <c r="E11" s="48"/>
      <c r="H11" s="49"/>
    </row>
    <row r="12" spans="1:12" s="38" customFormat="1" ht="12" x14ac:dyDescent="0.15">
      <c r="C12" s="47"/>
      <c r="E12" s="48"/>
      <c r="H12" s="49"/>
    </row>
    <row r="13" spans="1:12" s="38" customFormat="1" ht="12" x14ac:dyDescent="0.15">
      <c r="C13" s="47"/>
      <c r="E13" s="48"/>
      <c r="H13" s="49"/>
    </row>
    <row r="14" spans="1:12" s="38" customFormat="1" ht="12" x14ac:dyDescent="0.15">
      <c r="C14" s="47"/>
      <c r="E14" s="48"/>
      <c r="H14" s="49"/>
    </row>
    <row r="15" spans="1:12" s="38" customFormat="1" ht="12" x14ac:dyDescent="0.15">
      <c r="C15" s="47"/>
      <c r="E15" s="48"/>
      <c r="H15" s="49"/>
    </row>
    <row r="16" spans="1:12" s="38" customFormat="1" ht="12" x14ac:dyDescent="0.15">
      <c r="C16" s="47"/>
      <c r="E16" s="48"/>
      <c r="H16" s="49"/>
    </row>
    <row r="17" spans="3:8" s="38" customFormat="1" ht="12" x14ac:dyDescent="0.15">
      <c r="C17" s="47"/>
      <c r="E17" s="48"/>
      <c r="H17" s="49"/>
    </row>
    <row r="18" spans="3:8" s="38" customFormat="1" ht="12" x14ac:dyDescent="0.15">
      <c r="C18" s="47"/>
      <c r="E18" s="48"/>
      <c r="H18" s="49"/>
    </row>
    <row r="19" spans="3:8" s="38" customFormat="1" ht="12" x14ac:dyDescent="0.15">
      <c r="C19" s="47"/>
      <c r="E19" s="48"/>
      <c r="H19" s="49"/>
    </row>
    <row r="20" spans="3:8" s="38" customFormat="1" ht="12" x14ac:dyDescent="0.15">
      <c r="C20" s="47"/>
      <c r="E20" s="48"/>
      <c r="H20" s="49"/>
    </row>
    <row r="21" spans="3:8" s="38" customFormat="1" ht="12" x14ac:dyDescent="0.15">
      <c r="C21" s="47"/>
      <c r="E21" s="48"/>
      <c r="H21" s="49"/>
    </row>
    <row r="22" spans="3:8" s="38" customFormat="1" ht="12" x14ac:dyDescent="0.15">
      <c r="C22" s="47"/>
      <c r="E22" s="48"/>
      <c r="H22" s="49"/>
    </row>
    <row r="23" spans="3:8" s="38" customFormat="1" ht="12" x14ac:dyDescent="0.15">
      <c r="C23" s="47"/>
      <c r="E23" s="48"/>
      <c r="H23" s="49"/>
    </row>
    <row r="24" spans="3:8" s="38" customFormat="1" ht="12" x14ac:dyDescent="0.15">
      <c r="C24" s="47"/>
      <c r="E24" s="48"/>
      <c r="H24" s="49"/>
    </row>
    <row r="25" spans="3:8" s="38" customFormat="1" ht="12" x14ac:dyDescent="0.15">
      <c r="C25" s="47"/>
      <c r="E25" s="48"/>
      <c r="H25" s="49"/>
    </row>
    <row r="26" spans="3:8" s="38" customFormat="1" ht="12" x14ac:dyDescent="0.15">
      <c r="C26" s="47"/>
      <c r="E26" s="48"/>
      <c r="H26" s="49"/>
    </row>
    <row r="27" spans="3:8" s="38" customFormat="1" ht="12" x14ac:dyDescent="0.15">
      <c r="C27" s="47"/>
      <c r="E27" s="48"/>
      <c r="H27" s="49"/>
    </row>
    <row r="28" spans="3:8" s="38" customFormat="1" ht="12" x14ac:dyDescent="0.15">
      <c r="C28" s="47"/>
      <c r="E28" s="48"/>
      <c r="H28" s="49"/>
    </row>
    <row r="29" spans="3:8" s="38" customFormat="1" ht="12" x14ac:dyDescent="0.15">
      <c r="C29" s="47"/>
      <c r="E29" s="48"/>
      <c r="H29" s="49"/>
    </row>
    <row r="30" spans="3:8" s="38" customFormat="1" ht="12" x14ac:dyDescent="0.15">
      <c r="C30" s="47"/>
      <c r="E30" s="48"/>
      <c r="H30" s="49"/>
    </row>
    <row r="31" spans="3:8" s="38" customFormat="1" ht="12" x14ac:dyDescent="0.15">
      <c r="C31" s="47"/>
      <c r="E31" s="48"/>
      <c r="H31" s="49"/>
    </row>
    <row r="32" spans="3:8" s="38" customFormat="1" ht="12" x14ac:dyDescent="0.15">
      <c r="C32" s="47"/>
      <c r="E32" s="48"/>
      <c r="H32" s="49"/>
    </row>
    <row r="33" spans="3:8" s="38" customFormat="1" ht="12" x14ac:dyDescent="0.15">
      <c r="C33" s="47"/>
      <c r="E33" s="48"/>
      <c r="H33" s="49"/>
    </row>
    <row r="34" spans="3:8" s="38" customFormat="1" ht="12" x14ac:dyDescent="0.15">
      <c r="C34" s="47"/>
      <c r="E34" s="48"/>
      <c r="H34" s="49"/>
    </row>
    <row r="35" spans="3:8" s="38" customFormat="1" ht="12" x14ac:dyDescent="0.15">
      <c r="C35" s="47"/>
      <c r="E35" s="48"/>
      <c r="H35" s="49"/>
    </row>
    <row r="36" spans="3:8" s="38" customFormat="1" ht="12" x14ac:dyDescent="0.15">
      <c r="C36" s="47"/>
      <c r="E36" s="48"/>
      <c r="H36" s="49"/>
    </row>
    <row r="37" spans="3:8" s="38" customFormat="1" ht="12" x14ac:dyDescent="0.15">
      <c r="C37" s="47"/>
      <c r="E37" s="48"/>
      <c r="H37" s="49"/>
    </row>
    <row r="38" spans="3:8" s="38" customFormat="1" ht="12" x14ac:dyDescent="0.15">
      <c r="C38" s="47"/>
      <c r="E38" s="48"/>
      <c r="H38" s="49"/>
    </row>
    <row r="39" spans="3:8" s="38" customFormat="1" ht="12" x14ac:dyDescent="0.15">
      <c r="C39" s="47"/>
      <c r="E39" s="48"/>
      <c r="H39" s="49"/>
    </row>
    <row r="40" spans="3:8" s="38" customFormat="1" ht="12" x14ac:dyDescent="0.15">
      <c r="C40" s="47"/>
      <c r="E40" s="48"/>
      <c r="H40" s="49"/>
    </row>
    <row r="41" spans="3:8" s="38" customFormat="1" ht="12" x14ac:dyDescent="0.15">
      <c r="C41" s="47"/>
      <c r="E41" s="48"/>
      <c r="H41" s="49"/>
    </row>
    <row r="42" spans="3:8" s="38" customFormat="1" ht="12" x14ac:dyDescent="0.15">
      <c r="C42" s="47"/>
      <c r="E42" s="48"/>
      <c r="H42" s="49"/>
    </row>
    <row r="43" spans="3:8" s="38" customFormat="1" ht="12" x14ac:dyDescent="0.15">
      <c r="C43" s="47"/>
      <c r="E43" s="48"/>
      <c r="H43" s="49"/>
    </row>
    <row r="44" spans="3:8" s="38" customFormat="1" ht="12" x14ac:dyDescent="0.15">
      <c r="C44" s="47"/>
      <c r="E44" s="48"/>
      <c r="H44" s="49"/>
    </row>
    <row r="45" spans="3:8" s="38" customFormat="1" ht="12" x14ac:dyDescent="0.15">
      <c r="C45" s="47"/>
      <c r="E45" s="48"/>
      <c r="H45" s="49"/>
    </row>
    <row r="46" spans="3:8" s="38" customFormat="1" ht="12" x14ac:dyDescent="0.15">
      <c r="C46" s="47"/>
      <c r="E46" s="48"/>
      <c r="H46" s="49"/>
    </row>
    <row r="47" spans="3:8" s="38" customFormat="1" ht="12" x14ac:dyDescent="0.15">
      <c r="C47" s="47"/>
      <c r="E47" s="48"/>
      <c r="H47" s="49"/>
    </row>
    <row r="48" spans="3:8" s="38" customFormat="1" ht="12" x14ac:dyDescent="0.15">
      <c r="C48" s="47"/>
      <c r="E48" s="48"/>
      <c r="H48" s="49"/>
    </row>
    <row r="49" spans="3:8" s="38" customFormat="1" ht="12" x14ac:dyDescent="0.15">
      <c r="C49" s="47"/>
      <c r="E49" s="48"/>
      <c r="H49" s="49"/>
    </row>
    <row r="50" spans="3:8" s="38" customFormat="1" ht="12" x14ac:dyDescent="0.15">
      <c r="C50" s="47"/>
      <c r="E50" s="48"/>
      <c r="H50" s="49"/>
    </row>
    <row r="51" spans="3:8" s="38" customFormat="1" ht="12" x14ac:dyDescent="0.15">
      <c r="C51" s="47"/>
      <c r="E51" s="48"/>
      <c r="H51" s="49"/>
    </row>
    <row r="52" spans="3:8" s="38" customFormat="1" ht="12" x14ac:dyDescent="0.15">
      <c r="C52" s="47"/>
      <c r="E52" s="48"/>
      <c r="H52" s="49"/>
    </row>
    <row r="53" spans="3:8" s="38" customFormat="1" ht="12" x14ac:dyDescent="0.15">
      <c r="C53" s="47"/>
      <c r="E53" s="48"/>
      <c r="H53" s="49"/>
    </row>
    <row r="54" spans="3:8" s="38" customFormat="1" ht="12" x14ac:dyDescent="0.15">
      <c r="C54" s="47"/>
      <c r="E54" s="48"/>
      <c r="H54" s="49"/>
    </row>
    <row r="55" spans="3:8" s="38" customFormat="1" ht="12" x14ac:dyDescent="0.15">
      <c r="C55" s="47"/>
      <c r="E55" s="48"/>
      <c r="H55" s="49"/>
    </row>
    <row r="56" spans="3:8" s="38" customFormat="1" ht="12" x14ac:dyDescent="0.15">
      <c r="C56" s="47"/>
      <c r="E56" s="48"/>
      <c r="H56" s="49"/>
    </row>
    <row r="57" spans="3:8" s="38" customFormat="1" ht="12" x14ac:dyDescent="0.15">
      <c r="C57" s="47"/>
      <c r="E57" s="48"/>
      <c r="H57" s="49"/>
    </row>
    <row r="58" spans="3:8" s="38" customFormat="1" ht="12" x14ac:dyDescent="0.15">
      <c r="C58" s="47"/>
      <c r="E58" s="48"/>
      <c r="H58" s="49"/>
    </row>
    <row r="59" spans="3:8" s="38" customFormat="1" ht="12" x14ac:dyDescent="0.15">
      <c r="C59" s="47"/>
      <c r="E59" s="48"/>
      <c r="H59" s="49"/>
    </row>
    <row r="60" spans="3:8" s="38" customFormat="1" ht="12" x14ac:dyDescent="0.15">
      <c r="C60" s="47"/>
      <c r="E60" s="48"/>
      <c r="H60" s="49"/>
    </row>
    <row r="61" spans="3:8" s="38" customFormat="1" ht="12" x14ac:dyDescent="0.15">
      <c r="C61" s="47"/>
      <c r="E61" s="48"/>
      <c r="H61" s="49"/>
    </row>
    <row r="62" spans="3:8" s="38" customFormat="1" ht="12" x14ac:dyDescent="0.15">
      <c r="C62" s="47"/>
      <c r="E62" s="48"/>
      <c r="H62" s="49"/>
    </row>
    <row r="63" spans="3:8" s="38" customFormat="1" ht="12" x14ac:dyDescent="0.15">
      <c r="C63" s="47"/>
      <c r="E63" s="48"/>
      <c r="H63" s="49"/>
    </row>
    <row r="64" spans="3:8" s="38" customFormat="1" ht="12" x14ac:dyDescent="0.15">
      <c r="C64" s="47"/>
      <c r="E64" s="48"/>
      <c r="H64" s="49"/>
    </row>
    <row r="65" spans="3:8" s="38" customFormat="1" ht="12" x14ac:dyDescent="0.15">
      <c r="C65" s="47"/>
      <c r="E65" s="48"/>
      <c r="H65" s="49"/>
    </row>
    <row r="66" spans="3:8" s="38" customFormat="1" ht="12" x14ac:dyDescent="0.15">
      <c r="C66" s="47"/>
      <c r="E66" s="48"/>
      <c r="H66" s="49"/>
    </row>
    <row r="67" spans="3:8" s="38" customFormat="1" ht="12" x14ac:dyDescent="0.15">
      <c r="C67" s="47"/>
      <c r="E67" s="48"/>
      <c r="H67" s="49"/>
    </row>
    <row r="68" spans="3:8" s="38" customFormat="1" ht="12" x14ac:dyDescent="0.15">
      <c r="C68" s="47"/>
      <c r="E68" s="48"/>
      <c r="H68" s="49"/>
    </row>
    <row r="69" spans="3:8" s="38" customFormat="1" ht="12" x14ac:dyDescent="0.15">
      <c r="C69" s="47"/>
      <c r="E69" s="48"/>
      <c r="H69" s="49"/>
    </row>
    <row r="70" spans="3:8" s="38" customFormat="1" ht="12" x14ac:dyDescent="0.15">
      <c r="C70" s="47"/>
      <c r="E70" s="48"/>
      <c r="H70" s="49"/>
    </row>
    <row r="71" spans="3:8" s="38" customFormat="1" ht="12" x14ac:dyDescent="0.15">
      <c r="C71" s="47"/>
      <c r="E71" s="48"/>
      <c r="H71" s="49"/>
    </row>
    <row r="72" spans="3:8" s="38" customFormat="1" ht="12" x14ac:dyDescent="0.15">
      <c r="C72" s="47"/>
      <c r="E72" s="48"/>
      <c r="H72" s="49"/>
    </row>
    <row r="73" spans="3:8" s="38" customFormat="1" ht="12" x14ac:dyDescent="0.15">
      <c r="C73" s="47"/>
      <c r="E73" s="48"/>
      <c r="H73" s="49"/>
    </row>
    <row r="74" spans="3:8" s="38" customFormat="1" ht="12" x14ac:dyDescent="0.15">
      <c r="C74" s="47"/>
      <c r="E74" s="48"/>
      <c r="H74" s="49"/>
    </row>
    <row r="75" spans="3:8" s="38" customFormat="1" ht="12" x14ac:dyDescent="0.15">
      <c r="C75" s="47"/>
      <c r="E75" s="48"/>
      <c r="H75" s="49"/>
    </row>
    <row r="76" spans="3:8" s="38" customFormat="1" ht="12" x14ac:dyDescent="0.15">
      <c r="C76" s="47"/>
      <c r="E76" s="48"/>
      <c r="H76" s="49"/>
    </row>
    <row r="77" spans="3:8" s="38" customFormat="1" ht="12" x14ac:dyDescent="0.15">
      <c r="C77" s="47"/>
      <c r="E77" s="48"/>
      <c r="H77" s="49"/>
    </row>
    <row r="78" spans="3:8" s="38" customFormat="1" ht="12" x14ac:dyDescent="0.15">
      <c r="C78" s="47"/>
      <c r="E78" s="48"/>
      <c r="H78" s="49"/>
    </row>
    <row r="79" spans="3:8" s="38" customFormat="1" ht="12" x14ac:dyDescent="0.15">
      <c r="C79" s="47"/>
      <c r="E79" s="48"/>
      <c r="H79" s="49"/>
    </row>
    <row r="80" spans="3:8" s="38" customFormat="1" ht="12" x14ac:dyDescent="0.15">
      <c r="C80" s="47"/>
      <c r="E80" s="48"/>
      <c r="H80" s="49"/>
    </row>
    <row r="81" spans="3:8" s="38" customFormat="1" ht="12" x14ac:dyDescent="0.15">
      <c r="C81" s="47"/>
      <c r="E81" s="48"/>
      <c r="H81" s="49"/>
    </row>
    <row r="82" spans="3:8" s="38" customFormat="1" ht="12" x14ac:dyDescent="0.15">
      <c r="C82" s="47"/>
      <c r="E82" s="48"/>
      <c r="H82" s="49"/>
    </row>
    <row r="83" spans="3:8" s="38" customFormat="1" ht="12" x14ac:dyDescent="0.15">
      <c r="C83" s="47"/>
      <c r="E83" s="48"/>
      <c r="H83" s="49"/>
    </row>
    <row r="84" spans="3:8" s="38" customFormat="1" ht="12" x14ac:dyDescent="0.15">
      <c r="C84" s="47"/>
      <c r="E84" s="48"/>
      <c r="H84" s="49"/>
    </row>
    <row r="85" spans="3:8" s="38" customFormat="1" ht="12" x14ac:dyDescent="0.15">
      <c r="C85" s="47"/>
      <c r="E85" s="48"/>
      <c r="H85" s="49"/>
    </row>
    <row r="86" spans="3:8" s="38" customFormat="1" ht="12" x14ac:dyDescent="0.15">
      <c r="C86" s="47"/>
      <c r="E86" s="48"/>
      <c r="H86" s="49"/>
    </row>
    <row r="87" spans="3:8" s="38" customFormat="1" ht="12" x14ac:dyDescent="0.15">
      <c r="C87" s="47"/>
      <c r="E87" s="48"/>
      <c r="H87" s="49"/>
    </row>
    <row r="88" spans="3:8" s="38" customFormat="1" ht="12" x14ac:dyDescent="0.15">
      <c r="C88" s="47"/>
      <c r="E88" s="48"/>
      <c r="H88" s="49"/>
    </row>
    <row r="89" spans="3:8" s="38" customFormat="1" ht="12" x14ac:dyDescent="0.15">
      <c r="C89" s="47"/>
      <c r="E89" s="48"/>
      <c r="H89" s="49"/>
    </row>
    <row r="90" spans="3:8" s="38" customFormat="1" ht="12" x14ac:dyDescent="0.15">
      <c r="C90" s="47"/>
      <c r="E90" s="48"/>
      <c r="H90" s="49"/>
    </row>
    <row r="91" spans="3:8" s="38" customFormat="1" ht="12" x14ac:dyDescent="0.15">
      <c r="C91" s="47"/>
      <c r="E91" s="48"/>
      <c r="H91" s="49"/>
    </row>
    <row r="92" spans="3:8" s="38" customFormat="1" ht="12" x14ac:dyDescent="0.15">
      <c r="C92" s="47"/>
      <c r="E92" s="48"/>
      <c r="H92" s="49"/>
    </row>
    <row r="93" spans="3:8" s="38" customFormat="1" ht="12" x14ac:dyDescent="0.15">
      <c r="C93" s="47"/>
      <c r="E93" s="48"/>
      <c r="H93" s="49"/>
    </row>
    <row r="94" spans="3:8" s="38" customFormat="1" ht="12" x14ac:dyDescent="0.15">
      <c r="C94" s="47"/>
      <c r="E94" s="48"/>
      <c r="H94" s="49"/>
    </row>
    <row r="95" spans="3:8" s="38" customFormat="1" ht="12" x14ac:dyDescent="0.15">
      <c r="C95" s="47"/>
      <c r="E95" s="48"/>
      <c r="H95" s="49"/>
    </row>
    <row r="96" spans="3:8" s="38" customFormat="1" ht="12" x14ac:dyDescent="0.15">
      <c r="C96" s="47"/>
      <c r="E96" s="48"/>
      <c r="H96" s="49"/>
    </row>
    <row r="97" spans="3:8" s="38" customFormat="1" ht="12" x14ac:dyDescent="0.15">
      <c r="C97" s="47"/>
      <c r="E97" s="48"/>
      <c r="H97" s="49"/>
    </row>
    <row r="98" spans="3:8" s="38" customFormat="1" ht="12" x14ac:dyDescent="0.15">
      <c r="C98" s="47"/>
      <c r="E98" s="48"/>
      <c r="H98" s="49"/>
    </row>
    <row r="99" spans="3:8" s="38" customFormat="1" ht="12" x14ac:dyDescent="0.15">
      <c r="C99" s="47"/>
      <c r="E99" s="48"/>
      <c r="H99" s="49"/>
    </row>
    <row r="100" spans="3:8" s="38" customFormat="1" ht="12" x14ac:dyDescent="0.15">
      <c r="C100" s="47"/>
      <c r="E100" s="48"/>
      <c r="H100" s="49"/>
    </row>
    <row r="101" spans="3:8" s="38" customFormat="1" ht="12" x14ac:dyDescent="0.15">
      <c r="C101" s="47"/>
      <c r="E101" s="48"/>
      <c r="H101" s="49"/>
    </row>
    <row r="102" spans="3:8" s="38" customFormat="1" ht="12" x14ac:dyDescent="0.15">
      <c r="C102" s="47"/>
      <c r="E102" s="48"/>
      <c r="H102" s="49"/>
    </row>
    <row r="103" spans="3:8" s="38" customFormat="1" ht="12" x14ac:dyDescent="0.15">
      <c r="C103" s="47"/>
      <c r="E103" s="48"/>
      <c r="H103" s="49"/>
    </row>
    <row r="104" spans="3:8" s="38" customFormat="1" ht="12" x14ac:dyDescent="0.15">
      <c r="C104" s="47"/>
      <c r="E104" s="48"/>
      <c r="H104" s="49"/>
    </row>
    <row r="105" spans="3:8" s="38" customFormat="1" ht="12" x14ac:dyDescent="0.15">
      <c r="C105" s="47"/>
      <c r="E105" s="48"/>
      <c r="H105" s="49"/>
    </row>
    <row r="106" spans="3:8" s="38" customFormat="1" ht="12" x14ac:dyDescent="0.15">
      <c r="C106" s="47"/>
      <c r="E106" s="48"/>
      <c r="H106" s="49"/>
    </row>
    <row r="107" spans="3:8" s="38" customFormat="1" ht="12" x14ac:dyDescent="0.15">
      <c r="C107" s="47"/>
      <c r="E107" s="48"/>
      <c r="H107" s="49"/>
    </row>
    <row r="108" spans="3:8" s="38" customFormat="1" ht="12" x14ac:dyDescent="0.15">
      <c r="C108" s="47"/>
      <c r="E108" s="48"/>
      <c r="H108" s="49"/>
    </row>
    <row r="109" spans="3:8" s="38" customFormat="1" ht="12" x14ac:dyDescent="0.15">
      <c r="C109" s="47"/>
      <c r="E109" s="48"/>
      <c r="H109" s="49"/>
    </row>
    <row r="110" spans="3:8" s="38" customFormat="1" ht="12" x14ac:dyDescent="0.15">
      <c r="C110" s="47"/>
      <c r="E110" s="48"/>
      <c r="H110" s="49"/>
    </row>
    <row r="111" spans="3:8" s="38" customFormat="1" ht="12" x14ac:dyDescent="0.15">
      <c r="C111" s="47"/>
      <c r="E111" s="48"/>
      <c r="H111" s="49"/>
    </row>
    <row r="112" spans="3:8" s="38" customFormat="1" ht="12" x14ac:dyDescent="0.15">
      <c r="C112" s="47"/>
      <c r="E112" s="48"/>
      <c r="H112" s="49"/>
    </row>
    <row r="113" spans="3:8" s="38" customFormat="1" ht="12" x14ac:dyDescent="0.15">
      <c r="C113" s="47"/>
      <c r="E113" s="48"/>
      <c r="H113" s="49"/>
    </row>
    <row r="114" spans="3:8" s="38" customFormat="1" ht="12" x14ac:dyDescent="0.15">
      <c r="C114" s="47"/>
      <c r="E114" s="48"/>
      <c r="H114" s="49"/>
    </row>
    <row r="115" spans="3:8" s="38" customFormat="1" ht="12" x14ac:dyDescent="0.15">
      <c r="C115" s="47"/>
      <c r="E115" s="48"/>
      <c r="H115" s="49"/>
    </row>
    <row r="116" spans="3:8" s="38" customFormat="1" ht="12" x14ac:dyDescent="0.15">
      <c r="C116" s="47"/>
      <c r="E116" s="48"/>
      <c r="H116" s="49"/>
    </row>
    <row r="117" spans="3:8" s="38" customFormat="1" ht="12" x14ac:dyDescent="0.15">
      <c r="C117" s="47"/>
      <c r="E117" s="48"/>
      <c r="H117" s="49"/>
    </row>
    <row r="118" spans="3:8" s="38" customFormat="1" ht="12" x14ac:dyDescent="0.15">
      <c r="C118" s="47"/>
      <c r="E118" s="48"/>
      <c r="H118" s="49"/>
    </row>
    <row r="119" spans="3:8" s="38" customFormat="1" ht="12" x14ac:dyDescent="0.15">
      <c r="C119" s="47"/>
      <c r="E119" s="48"/>
      <c r="H119" s="49"/>
    </row>
    <row r="120" spans="3:8" s="38" customFormat="1" ht="12" x14ac:dyDescent="0.15">
      <c r="C120" s="47"/>
      <c r="E120" s="48"/>
      <c r="H120" s="49"/>
    </row>
    <row r="121" spans="3:8" s="38" customFormat="1" ht="12" x14ac:dyDescent="0.15">
      <c r="C121" s="47"/>
      <c r="E121" s="48"/>
      <c r="H121" s="49"/>
    </row>
    <row r="122" spans="3:8" s="38" customFormat="1" ht="12" x14ac:dyDescent="0.15">
      <c r="C122" s="47"/>
      <c r="E122" s="48"/>
      <c r="H122" s="49"/>
    </row>
    <row r="123" spans="3:8" s="38" customFormat="1" ht="12" x14ac:dyDescent="0.15">
      <c r="C123" s="47"/>
      <c r="E123" s="48"/>
      <c r="H123" s="49"/>
    </row>
    <row r="124" spans="3:8" s="38" customFormat="1" ht="12" x14ac:dyDescent="0.15">
      <c r="C124" s="47"/>
      <c r="E124" s="48"/>
      <c r="H124" s="49"/>
    </row>
    <row r="125" spans="3:8" s="38" customFormat="1" ht="12" x14ac:dyDescent="0.15">
      <c r="C125" s="47"/>
      <c r="E125" s="48"/>
      <c r="H125" s="49"/>
    </row>
    <row r="126" spans="3:8" s="38" customFormat="1" ht="12" x14ac:dyDescent="0.15">
      <c r="C126" s="47"/>
      <c r="E126" s="48"/>
      <c r="H126" s="49"/>
    </row>
    <row r="127" spans="3:8" s="38" customFormat="1" ht="12" x14ac:dyDescent="0.15">
      <c r="C127" s="47"/>
      <c r="E127" s="48"/>
      <c r="H127" s="49"/>
    </row>
    <row r="128" spans="3:8" s="38" customFormat="1" ht="12" x14ac:dyDescent="0.15">
      <c r="C128" s="47"/>
      <c r="E128" s="48"/>
      <c r="H128" s="49"/>
    </row>
    <row r="129" spans="2:8" s="38" customFormat="1" ht="12" x14ac:dyDescent="0.15">
      <c r="C129" s="47"/>
      <c r="E129" s="48"/>
      <c r="H129" s="49"/>
    </row>
    <row r="130" spans="2:8" s="38" customFormat="1" ht="12" x14ac:dyDescent="0.15">
      <c r="C130" s="47"/>
      <c r="E130" s="48"/>
      <c r="H130" s="49"/>
    </row>
    <row r="131" spans="2:8" s="38" customFormat="1" ht="12" x14ac:dyDescent="0.15">
      <c r="C131" s="47"/>
      <c r="E131" s="48"/>
      <c r="H131" s="49"/>
    </row>
    <row r="132" spans="2:8" s="38" customFormat="1" ht="12" x14ac:dyDescent="0.15">
      <c r="C132" s="47"/>
      <c r="E132" s="48"/>
      <c r="H132" s="49"/>
    </row>
    <row r="133" spans="2:8" s="38" customFormat="1" ht="12" x14ac:dyDescent="0.15">
      <c r="C133" s="47"/>
      <c r="E133" s="48"/>
      <c r="H133" s="49"/>
    </row>
    <row r="134" spans="2:8" s="38" customFormat="1" ht="12" x14ac:dyDescent="0.15">
      <c r="C134" s="47"/>
      <c r="E134" s="48"/>
      <c r="H134" s="49"/>
    </row>
    <row r="135" spans="2:8" s="38" customFormat="1" ht="12" x14ac:dyDescent="0.15">
      <c r="C135" s="47"/>
      <c r="E135" s="48"/>
      <c r="H135" s="49"/>
    </row>
    <row r="136" spans="2:8" s="38" customFormat="1" x14ac:dyDescent="0.15">
      <c r="B136" s="37"/>
      <c r="C136" s="47"/>
      <c r="E136" s="48"/>
      <c r="H136" s="49"/>
    </row>
  </sheetData>
  <autoFilter ref="A1:L5"/>
  <phoneticPr fontId="1" type="noConversion"/>
  <dataValidations count="6">
    <dataValidation type="list" allowBlank="1" showInputMessage="1" showErrorMessage="1" sqref="WUY982837:WVT982954 IM65333:JH65450 SI65333:TD65450 ACE65333:ACZ65450 AMA65333:AMV65450 AVW65333:AWR65450 BFS65333:BGN65450 BPO65333:BQJ65450 BZK65333:CAF65450 CJG65333:CKB65450 CTC65333:CTX65450 DCY65333:DDT65450 DMU65333:DNP65450 DWQ65333:DXL65450 EGM65333:EHH65450 EQI65333:ERD65450 FAE65333:FAZ65450 FKA65333:FKV65450 FTW65333:FUR65450 GDS65333:GEN65450 GNO65333:GOJ65450 GXK65333:GYF65450 HHG65333:HIB65450 HRC65333:HRX65450 IAY65333:IBT65450 IKU65333:ILP65450 IUQ65333:IVL65450 JEM65333:JFH65450 JOI65333:JPD65450 JYE65333:JYZ65450 KIA65333:KIV65450 KRW65333:KSR65450 LBS65333:LCN65450 LLO65333:LMJ65450 LVK65333:LWF65450 MFG65333:MGB65450 MPC65333:MPX65450 MYY65333:MZT65450 NIU65333:NJP65450 NSQ65333:NTL65450 OCM65333:ODH65450 OMI65333:OND65450 OWE65333:OWZ65450 PGA65333:PGV65450 PPW65333:PQR65450 PZS65333:QAN65450 QJO65333:QKJ65450 QTK65333:QUF65450 RDG65333:REB65450 RNC65333:RNX65450 RWY65333:RXT65450 SGU65333:SHP65450 SQQ65333:SRL65450 TAM65333:TBH65450 TKI65333:TLD65450 TUE65333:TUZ65450 UEA65333:UEV65450 UNW65333:UOR65450 UXS65333:UYN65450 VHO65333:VIJ65450 VRK65333:VSF65450 WBG65333:WCB65450 WLC65333:WLX65450 WUY65333:WVT65450 IM130869:JH130986 SI130869:TD130986 ACE130869:ACZ130986 AMA130869:AMV130986 AVW130869:AWR130986 BFS130869:BGN130986 BPO130869:BQJ130986 BZK130869:CAF130986 CJG130869:CKB130986 CTC130869:CTX130986 DCY130869:DDT130986 DMU130869:DNP130986 DWQ130869:DXL130986 EGM130869:EHH130986 EQI130869:ERD130986 FAE130869:FAZ130986 FKA130869:FKV130986 FTW130869:FUR130986 GDS130869:GEN130986 GNO130869:GOJ130986 GXK130869:GYF130986 HHG130869:HIB130986 HRC130869:HRX130986 IAY130869:IBT130986 IKU130869:ILP130986 IUQ130869:IVL130986 JEM130869:JFH130986 JOI130869:JPD130986 JYE130869:JYZ130986 KIA130869:KIV130986 KRW130869:KSR130986 LBS130869:LCN130986 LLO130869:LMJ130986 LVK130869:LWF130986 MFG130869:MGB130986 MPC130869:MPX130986 MYY130869:MZT130986 NIU130869:NJP130986 NSQ130869:NTL130986 OCM130869:ODH130986 OMI130869:OND130986 OWE130869:OWZ130986 PGA130869:PGV130986 PPW130869:PQR130986 PZS130869:QAN130986 QJO130869:QKJ130986 QTK130869:QUF130986 RDG130869:REB130986 RNC130869:RNX130986 RWY130869:RXT130986 SGU130869:SHP130986 SQQ130869:SRL130986 TAM130869:TBH130986 TKI130869:TLD130986 TUE130869:TUZ130986 UEA130869:UEV130986 UNW130869:UOR130986 UXS130869:UYN130986 VHO130869:VIJ130986 VRK130869:VSF130986 WBG130869:WCB130986 WLC130869:WLX130986 WUY130869:WVT130986 IM196405:JH196522 SI196405:TD196522 ACE196405:ACZ196522 AMA196405:AMV196522 AVW196405:AWR196522 BFS196405:BGN196522 BPO196405:BQJ196522 BZK196405:CAF196522 CJG196405:CKB196522 CTC196405:CTX196522 DCY196405:DDT196522 DMU196405:DNP196522 DWQ196405:DXL196522 EGM196405:EHH196522 EQI196405:ERD196522 FAE196405:FAZ196522 FKA196405:FKV196522 FTW196405:FUR196522 GDS196405:GEN196522 GNO196405:GOJ196522 GXK196405:GYF196522 HHG196405:HIB196522 HRC196405:HRX196522 IAY196405:IBT196522 IKU196405:ILP196522 IUQ196405:IVL196522 JEM196405:JFH196522 JOI196405:JPD196522 JYE196405:JYZ196522 KIA196405:KIV196522 KRW196405:KSR196522 LBS196405:LCN196522 LLO196405:LMJ196522 LVK196405:LWF196522 MFG196405:MGB196522 MPC196405:MPX196522 MYY196405:MZT196522 NIU196405:NJP196522 NSQ196405:NTL196522 OCM196405:ODH196522 OMI196405:OND196522 OWE196405:OWZ196522 PGA196405:PGV196522 PPW196405:PQR196522 PZS196405:QAN196522 QJO196405:QKJ196522 QTK196405:QUF196522 RDG196405:REB196522 RNC196405:RNX196522 RWY196405:RXT196522 SGU196405:SHP196522 SQQ196405:SRL196522 TAM196405:TBH196522 TKI196405:TLD196522 TUE196405:TUZ196522 UEA196405:UEV196522 UNW196405:UOR196522 UXS196405:UYN196522 VHO196405:VIJ196522 VRK196405:VSF196522 WBG196405:WCB196522 WLC196405:WLX196522 WUY196405:WVT196522 IM261941:JH262058 SI261941:TD262058 ACE261941:ACZ262058 AMA261941:AMV262058 AVW261941:AWR262058 BFS261941:BGN262058 BPO261941:BQJ262058 BZK261941:CAF262058 CJG261941:CKB262058 CTC261941:CTX262058 DCY261941:DDT262058 DMU261941:DNP262058 DWQ261941:DXL262058 EGM261941:EHH262058 EQI261941:ERD262058 FAE261941:FAZ262058 FKA261941:FKV262058 FTW261941:FUR262058 GDS261941:GEN262058 GNO261941:GOJ262058 GXK261941:GYF262058 HHG261941:HIB262058 HRC261941:HRX262058 IAY261941:IBT262058 IKU261941:ILP262058 IUQ261941:IVL262058 JEM261941:JFH262058 JOI261941:JPD262058 JYE261941:JYZ262058 KIA261941:KIV262058 KRW261941:KSR262058 LBS261941:LCN262058 LLO261941:LMJ262058 LVK261941:LWF262058 MFG261941:MGB262058 MPC261941:MPX262058 MYY261941:MZT262058 NIU261941:NJP262058 NSQ261941:NTL262058 OCM261941:ODH262058 OMI261941:OND262058 OWE261941:OWZ262058 PGA261941:PGV262058 PPW261941:PQR262058 PZS261941:QAN262058 QJO261941:QKJ262058 QTK261941:QUF262058 RDG261941:REB262058 RNC261941:RNX262058 RWY261941:RXT262058 SGU261941:SHP262058 SQQ261941:SRL262058 TAM261941:TBH262058 TKI261941:TLD262058 TUE261941:TUZ262058 UEA261941:UEV262058 UNW261941:UOR262058 UXS261941:UYN262058 VHO261941:VIJ262058 VRK261941:VSF262058 WBG261941:WCB262058 WLC261941:WLX262058 WUY261941:WVT262058 IM327477:JH327594 SI327477:TD327594 ACE327477:ACZ327594 AMA327477:AMV327594 AVW327477:AWR327594 BFS327477:BGN327594 BPO327477:BQJ327594 BZK327477:CAF327594 CJG327477:CKB327594 CTC327477:CTX327594 DCY327477:DDT327594 DMU327477:DNP327594 DWQ327477:DXL327594 EGM327477:EHH327594 EQI327477:ERD327594 FAE327477:FAZ327594 FKA327477:FKV327594 FTW327477:FUR327594 GDS327477:GEN327594 GNO327477:GOJ327594 GXK327477:GYF327594 HHG327477:HIB327594 HRC327477:HRX327594 IAY327477:IBT327594 IKU327477:ILP327594 IUQ327477:IVL327594 JEM327477:JFH327594 JOI327477:JPD327594 JYE327477:JYZ327594 KIA327477:KIV327594 KRW327477:KSR327594 LBS327477:LCN327594 LLO327477:LMJ327594 LVK327477:LWF327594 MFG327477:MGB327594 MPC327477:MPX327594 MYY327477:MZT327594 NIU327477:NJP327594 NSQ327477:NTL327594 OCM327477:ODH327594 OMI327477:OND327594 OWE327477:OWZ327594 PGA327477:PGV327594 PPW327477:PQR327594 PZS327477:QAN327594 QJO327477:QKJ327594 QTK327477:QUF327594 RDG327477:REB327594 RNC327477:RNX327594 RWY327477:RXT327594 SGU327477:SHP327594 SQQ327477:SRL327594 TAM327477:TBH327594 TKI327477:TLD327594 TUE327477:TUZ327594 UEA327477:UEV327594 UNW327477:UOR327594 UXS327477:UYN327594 VHO327477:VIJ327594 VRK327477:VSF327594 WBG327477:WCB327594 WLC327477:WLX327594 WUY327477:WVT327594 IM393013:JH393130 SI393013:TD393130 ACE393013:ACZ393130 AMA393013:AMV393130 AVW393013:AWR393130 BFS393013:BGN393130 BPO393013:BQJ393130 BZK393013:CAF393130 CJG393013:CKB393130 CTC393013:CTX393130 DCY393013:DDT393130 DMU393013:DNP393130 DWQ393013:DXL393130 EGM393013:EHH393130 EQI393013:ERD393130 FAE393013:FAZ393130 FKA393013:FKV393130 FTW393013:FUR393130 GDS393013:GEN393130 GNO393013:GOJ393130 GXK393013:GYF393130 HHG393013:HIB393130 HRC393013:HRX393130 IAY393013:IBT393130 IKU393013:ILP393130 IUQ393013:IVL393130 JEM393013:JFH393130 JOI393013:JPD393130 JYE393013:JYZ393130 KIA393013:KIV393130 KRW393013:KSR393130 LBS393013:LCN393130 LLO393013:LMJ393130 LVK393013:LWF393130 MFG393013:MGB393130 MPC393013:MPX393130 MYY393013:MZT393130 NIU393013:NJP393130 NSQ393013:NTL393130 OCM393013:ODH393130 OMI393013:OND393130 OWE393013:OWZ393130 PGA393013:PGV393130 PPW393013:PQR393130 PZS393013:QAN393130 QJO393013:QKJ393130 QTK393013:QUF393130 RDG393013:REB393130 RNC393013:RNX393130 RWY393013:RXT393130 SGU393013:SHP393130 SQQ393013:SRL393130 TAM393013:TBH393130 TKI393013:TLD393130 TUE393013:TUZ393130 UEA393013:UEV393130 UNW393013:UOR393130 UXS393013:UYN393130 VHO393013:VIJ393130 VRK393013:VSF393130 WBG393013:WCB393130 WLC393013:WLX393130 WUY393013:WVT393130 IM458549:JH458666 SI458549:TD458666 ACE458549:ACZ458666 AMA458549:AMV458666 AVW458549:AWR458666 BFS458549:BGN458666 BPO458549:BQJ458666 BZK458549:CAF458666 CJG458549:CKB458666 CTC458549:CTX458666 DCY458549:DDT458666 DMU458549:DNP458666 DWQ458549:DXL458666 EGM458549:EHH458666 EQI458549:ERD458666 FAE458549:FAZ458666 FKA458549:FKV458666 FTW458549:FUR458666 GDS458549:GEN458666 GNO458549:GOJ458666 GXK458549:GYF458666 HHG458549:HIB458666 HRC458549:HRX458666 IAY458549:IBT458666 IKU458549:ILP458666 IUQ458549:IVL458666 JEM458549:JFH458666 JOI458549:JPD458666 JYE458549:JYZ458666 KIA458549:KIV458666 KRW458549:KSR458666 LBS458549:LCN458666 LLO458549:LMJ458666 LVK458549:LWF458666 MFG458549:MGB458666 MPC458549:MPX458666 MYY458549:MZT458666 NIU458549:NJP458666 NSQ458549:NTL458666 OCM458549:ODH458666 OMI458549:OND458666 OWE458549:OWZ458666 PGA458549:PGV458666 PPW458549:PQR458666 PZS458549:QAN458666 QJO458549:QKJ458666 QTK458549:QUF458666 RDG458549:REB458666 RNC458549:RNX458666 RWY458549:RXT458666 SGU458549:SHP458666 SQQ458549:SRL458666 TAM458549:TBH458666 TKI458549:TLD458666 TUE458549:TUZ458666 UEA458549:UEV458666 UNW458549:UOR458666 UXS458549:UYN458666 VHO458549:VIJ458666 VRK458549:VSF458666 WBG458549:WCB458666 WLC458549:WLX458666 WUY458549:WVT458666 IM524085:JH524202 SI524085:TD524202 ACE524085:ACZ524202 AMA524085:AMV524202 AVW524085:AWR524202 BFS524085:BGN524202 BPO524085:BQJ524202 BZK524085:CAF524202 CJG524085:CKB524202 CTC524085:CTX524202 DCY524085:DDT524202 DMU524085:DNP524202 DWQ524085:DXL524202 EGM524085:EHH524202 EQI524085:ERD524202 FAE524085:FAZ524202 FKA524085:FKV524202 FTW524085:FUR524202 GDS524085:GEN524202 GNO524085:GOJ524202 GXK524085:GYF524202 HHG524085:HIB524202 HRC524085:HRX524202 IAY524085:IBT524202 IKU524085:ILP524202 IUQ524085:IVL524202 JEM524085:JFH524202 JOI524085:JPD524202 JYE524085:JYZ524202 KIA524085:KIV524202 KRW524085:KSR524202 LBS524085:LCN524202 LLO524085:LMJ524202 LVK524085:LWF524202 MFG524085:MGB524202 MPC524085:MPX524202 MYY524085:MZT524202 NIU524085:NJP524202 NSQ524085:NTL524202 OCM524085:ODH524202 OMI524085:OND524202 OWE524085:OWZ524202 PGA524085:PGV524202 PPW524085:PQR524202 PZS524085:QAN524202 QJO524085:QKJ524202 QTK524085:QUF524202 RDG524085:REB524202 RNC524085:RNX524202 RWY524085:RXT524202 SGU524085:SHP524202 SQQ524085:SRL524202 TAM524085:TBH524202 TKI524085:TLD524202 TUE524085:TUZ524202 UEA524085:UEV524202 UNW524085:UOR524202 UXS524085:UYN524202 VHO524085:VIJ524202 VRK524085:VSF524202 WBG524085:WCB524202 WLC524085:WLX524202 WUY524085:WVT524202 IM589621:JH589738 SI589621:TD589738 ACE589621:ACZ589738 AMA589621:AMV589738 AVW589621:AWR589738 BFS589621:BGN589738 BPO589621:BQJ589738 BZK589621:CAF589738 CJG589621:CKB589738 CTC589621:CTX589738 DCY589621:DDT589738 DMU589621:DNP589738 DWQ589621:DXL589738 EGM589621:EHH589738 EQI589621:ERD589738 FAE589621:FAZ589738 FKA589621:FKV589738 FTW589621:FUR589738 GDS589621:GEN589738 GNO589621:GOJ589738 GXK589621:GYF589738 HHG589621:HIB589738 HRC589621:HRX589738 IAY589621:IBT589738 IKU589621:ILP589738 IUQ589621:IVL589738 JEM589621:JFH589738 JOI589621:JPD589738 JYE589621:JYZ589738 KIA589621:KIV589738 KRW589621:KSR589738 LBS589621:LCN589738 LLO589621:LMJ589738 LVK589621:LWF589738 MFG589621:MGB589738 MPC589621:MPX589738 MYY589621:MZT589738 NIU589621:NJP589738 NSQ589621:NTL589738 OCM589621:ODH589738 OMI589621:OND589738 OWE589621:OWZ589738 PGA589621:PGV589738 PPW589621:PQR589738 PZS589621:QAN589738 QJO589621:QKJ589738 QTK589621:QUF589738 RDG589621:REB589738 RNC589621:RNX589738 RWY589621:RXT589738 SGU589621:SHP589738 SQQ589621:SRL589738 TAM589621:TBH589738 TKI589621:TLD589738 TUE589621:TUZ589738 UEA589621:UEV589738 UNW589621:UOR589738 UXS589621:UYN589738 VHO589621:VIJ589738 VRK589621:VSF589738 WBG589621:WCB589738 WLC589621:WLX589738 WUY589621:WVT589738 IM655157:JH655274 SI655157:TD655274 ACE655157:ACZ655274 AMA655157:AMV655274 AVW655157:AWR655274 BFS655157:BGN655274 BPO655157:BQJ655274 BZK655157:CAF655274 CJG655157:CKB655274 CTC655157:CTX655274 DCY655157:DDT655274 DMU655157:DNP655274 DWQ655157:DXL655274 EGM655157:EHH655274 EQI655157:ERD655274 FAE655157:FAZ655274 FKA655157:FKV655274 FTW655157:FUR655274 GDS655157:GEN655274 GNO655157:GOJ655274 GXK655157:GYF655274 HHG655157:HIB655274 HRC655157:HRX655274 IAY655157:IBT655274 IKU655157:ILP655274 IUQ655157:IVL655274 JEM655157:JFH655274 JOI655157:JPD655274 JYE655157:JYZ655274 KIA655157:KIV655274 KRW655157:KSR655274 LBS655157:LCN655274 LLO655157:LMJ655274 LVK655157:LWF655274 MFG655157:MGB655274 MPC655157:MPX655274 MYY655157:MZT655274 NIU655157:NJP655274 NSQ655157:NTL655274 OCM655157:ODH655274 OMI655157:OND655274 OWE655157:OWZ655274 PGA655157:PGV655274 PPW655157:PQR655274 PZS655157:QAN655274 QJO655157:QKJ655274 QTK655157:QUF655274 RDG655157:REB655274 RNC655157:RNX655274 RWY655157:RXT655274 SGU655157:SHP655274 SQQ655157:SRL655274 TAM655157:TBH655274 TKI655157:TLD655274 TUE655157:TUZ655274 UEA655157:UEV655274 UNW655157:UOR655274 UXS655157:UYN655274 VHO655157:VIJ655274 VRK655157:VSF655274 WBG655157:WCB655274 WLC655157:WLX655274 WUY655157:WVT655274 IM720693:JH720810 SI720693:TD720810 ACE720693:ACZ720810 AMA720693:AMV720810 AVW720693:AWR720810 BFS720693:BGN720810 BPO720693:BQJ720810 BZK720693:CAF720810 CJG720693:CKB720810 CTC720693:CTX720810 DCY720693:DDT720810 DMU720693:DNP720810 DWQ720693:DXL720810 EGM720693:EHH720810 EQI720693:ERD720810 FAE720693:FAZ720810 FKA720693:FKV720810 FTW720693:FUR720810 GDS720693:GEN720810 GNO720693:GOJ720810 GXK720693:GYF720810 HHG720693:HIB720810 HRC720693:HRX720810 IAY720693:IBT720810 IKU720693:ILP720810 IUQ720693:IVL720810 JEM720693:JFH720810 JOI720693:JPD720810 JYE720693:JYZ720810 KIA720693:KIV720810 KRW720693:KSR720810 LBS720693:LCN720810 LLO720693:LMJ720810 LVK720693:LWF720810 MFG720693:MGB720810 MPC720693:MPX720810 MYY720693:MZT720810 NIU720693:NJP720810 NSQ720693:NTL720810 OCM720693:ODH720810 OMI720693:OND720810 OWE720693:OWZ720810 PGA720693:PGV720810 PPW720693:PQR720810 PZS720693:QAN720810 QJO720693:QKJ720810 QTK720693:QUF720810 RDG720693:REB720810 RNC720693:RNX720810 RWY720693:RXT720810 SGU720693:SHP720810 SQQ720693:SRL720810 TAM720693:TBH720810 TKI720693:TLD720810 TUE720693:TUZ720810 UEA720693:UEV720810 UNW720693:UOR720810 UXS720693:UYN720810 VHO720693:VIJ720810 VRK720693:VSF720810 WBG720693:WCB720810 WLC720693:WLX720810 WUY720693:WVT720810 IM786229:JH786346 SI786229:TD786346 ACE786229:ACZ786346 AMA786229:AMV786346 AVW786229:AWR786346 BFS786229:BGN786346 BPO786229:BQJ786346 BZK786229:CAF786346 CJG786229:CKB786346 CTC786229:CTX786346 DCY786229:DDT786346 DMU786229:DNP786346 DWQ786229:DXL786346 EGM786229:EHH786346 EQI786229:ERD786346 FAE786229:FAZ786346 FKA786229:FKV786346 FTW786229:FUR786346 GDS786229:GEN786346 GNO786229:GOJ786346 GXK786229:GYF786346 HHG786229:HIB786346 HRC786229:HRX786346 IAY786229:IBT786346 IKU786229:ILP786346 IUQ786229:IVL786346 JEM786229:JFH786346 JOI786229:JPD786346 JYE786229:JYZ786346 KIA786229:KIV786346 KRW786229:KSR786346 LBS786229:LCN786346 LLO786229:LMJ786346 LVK786229:LWF786346 MFG786229:MGB786346 MPC786229:MPX786346 MYY786229:MZT786346 NIU786229:NJP786346 NSQ786229:NTL786346 OCM786229:ODH786346 OMI786229:OND786346 OWE786229:OWZ786346 PGA786229:PGV786346 PPW786229:PQR786346 PZS786229:QAN786346 QJO786229:QKJ786346 QTK786229:QUF786346 RDG786229:REB786346 RNC786229:RNX786346 RWY786229:RXT786346 SGU786229:SHP786346 SQQ786229:SRL786346 TAM786229:TBH786346 TKI786229:TLD786346 TUE786229:TUZ786346 UEA786229:UEV786346 UNW786229:UOR786346 UXS786229:UYN786346 VHO786229:VIJ786346 VRK786229:VSF786346 WBG786229:WCB786346 WLC786229:WLX786346 WUY786229:WVT786346 IM851765:JH851882 SI851765:TD851882 ACE851765:ACZ851882 AMA851765:AMV851882 AVW851765:AWR851882 BFS851765:BGN851882 BPO851765:BQJ851882 BZK851765:CAF851882 CJG851765:CKB851882 CTC851765:CTX851882 DCY851765:DDT851882 DMU851765:DNP851882 DWQ851765:DXL851882 EGM851765:EHH851882 EQI851765:ERD851882 FAE851765:FAZ851882 FKA851765:FKV851882 FTW851765:FUR851882 GDS851765:GEN851882 GNO851765:GOJ851882 GXK851765:GYF851882 HHG851765:HIB851882 HRC851765:HRX851882 IAY851765:IBT851882 IKU851765:ILP851882 IUQ851765:IVL851882 JEM851765:JFH851882 JOI851765:JPD851882 JYE851765:JYZ851882 KIA851765:KIV851882 KRW851765:KSR851882 LBS851765:LCN851882 LLO851765:LMJ851882 LVK851765:LWF851882 MFG851765:MGB851882 MPC851765:MPX851882 MYY851765:MZT851882 NIU851765:NJP851882 NSQ851765:NTL851882 OCM851765:ODH851882 OMI851765:OND851882 OWE851765:OWZ851882 PGA851765:PGV851882 PPW851765:PQR851882 PZS851765:QAN851882 QJO851765:QKJ851882 QTK851765:QUF851882 RDG851765:REB851882 RNC851765:RNX851882 RWY851765:RXT851882 SGU851765:SHP851882 SQQ851765:SRL851882 TAM851765:TBH851882 TKI851765:TLD851882 TUE851765:TUZ851882 UEA851765:UEV851882 UNW851765:UOR851882 UXS851765:UYN851882 VHO851765:VIJ851882 VRK851765:VSF851882 WBG851765:WCB851882 WLC851765:WLX851882 WUY851765:WVT851882 IM917301:JH917418 SI917301:TD917418 ACE917301:ACZ917418 AMA917301:AMV917418 AVW917301:AWR917418 BFS917301:BGN917418 BPO917301:BQJ917418 BZK917301:CAF917418 CJG917301:CKB917418 CTC917301:CTX917418 DCY917301:DDT917418 DMU917301:DNP917418 DWQ917301:DXL917418 EGM917301:EHH917418 EQI917301:ERD917418 FAE917301:FAZ917418 FKA917301:FKV917418 FTW917301:FUR917418 GDS917301:GEN917418 GNO917301:GOJ917418 GXK917301:GYF917418 HHG917301:HIB917418 HRC917301:HRX917418 IAY917301:IBT917418 IKU917301:ILP917418 IUQ917301:IVL917418 JEM917301:JFH917418 JOI917301:JPD917418 JYE917301:JYZ917418 KIA917301:KIV917418 KRW917301:KSR917418 LBS917301:LCN917418 LLO917301:LMJ917418 LVK917301:LWF917418 MFG917301:MGB917418 MPC917301:MPX917418 MYY917301:MZT917418 NIU917301:NJP917418 NSQ917301:NTL917418 OCM917301:ODH917418 OMI917301:OND917418 OWE917301:OWZ917418 PGA917301:PGV917418 PPW917301:PQR917418 PZS917301:QAN917418 QJO917301:QKJ917418 QTK917301:QUF917418 RDG917301:REB917418 RNC917301:RNX917418 RWY917301:RXT917418 SGU917301:SHP917418 SQQ917301:SRL917418 TAM917301:TBH917418 TKI917301:TLD917418 TUE917301:TUZ917418 UEA917301:UEV917418 UNW917301:UOR917418 UXS917301:UYN917418 VHO917301:VIJ917418 VRK917301:VSF917418 WBG917301:WCB917418 WLC917301:WLX917418 WUY917301:WVT917418 IM982837:JH982954 SI982837:TD982954 ACE982837:ACZ982954 AMA982837:AMV982954 AVW982837:AWR982954 BFS982837:BGN982954 BPO982837:BQJ982954 BZK982837:CAF982954 CJG982837:CKB982954 CTC982837:CTX982954 DCY982837:DDT982954 DMU982837:DNP982954 DWQ982837:DXL982954 EGM982837:EHH982954 EQI982837:ERD982954 FAE982837:FAZ982954 FKA982837:FKV982954 FTW982837:FUR982954 GDS982837:GEN982954 GNO982837:GOJ982954 GXK982837:GYF982954 HHG982837:HIB982954 HRC982837:HRX982954 IAY982837:IBT982954 IKU982837:ILP982954 IUQ982837:IVL982954 JEM982837:JFH982954 JOI982837:JPD982954 JYE982837:JYZ982954 KIA982837:KIV982954 KRW982837:KSR982954 LBS982837:LCN982954 LLO982837:LMJ982954 LVK982837:LWF982954 MFG982837:MGB982954 MPC982837:MPX982954 MYY982837:MZT982954 NIU982837:NJP982954 NSQ982837:NTL982954 OCM982837:ODH982954 OMI982837:OND982954 OWE982837:OWZ982954 PGA982837:PGV982954 PPW982837:PQR982954 PZS982837:QAN982954 QJO982837:QKJ982954 QTK982837:QUF982954 RDG982837:REB982954 RNC982837:RNX982954 RWY982837:RXT982954 SGU982837:SHP982954 SQQ982837:SRL982954 TAM982837:TBH982954 TKI982837:TLD982954 TUE982837:TUZ982954 UEA982837:UEV982954 UNW982837:UOR982954 UXS982837:UYN982954 VHO982837:VIJ982954 VRK982837:VSF982954 WBG982837:WCB982954 WLC982837:WLX982954 I2:L5 I982837:L982954 I917301:L917418 I851765:L851882 I786229:L786346 I720693:L720810 I655157:L655274 I589621:L589738 I524085:L524202 I458549:L458666 I393013:L393130 I327477:L327594 I261941:L262058 I196405:L196522 I130869:L130986 I65333:L65450">
      <formula1>"Y,N"</formula1>
    </dataValidation>
    <dataValidation type="list" allowBlank="1" showInputMessage="1" showErrorMessage="1" sqref="RCY982837:RCY982954 RMU982837:RMU982954 IE65333:IE65450 SA65333:SA65450 ABW65333:ABW65450 ALS65333:ALS65450 AVO65333:AVO65450 BFK65333:BFK65450 BPG65333:BPG65450 BZC65333:BZC65450 CIY65333:CIY65450 CSU65333:CSU65450 DCQ65333:DCQ65450 DMM65333:DMM65450 DWI65333:DWI65450 EGE65333:EGE65450 EQA65333:EQA65450 EZW65333:EZW65450 FJS65333:FJS65450 FTO65333:FTO65450 GDK65333:GDK65450 GNG65333:GNG65450 GXC65333:GXC65450 HGY65333:HGY65450 HQU65333:HQU65450 IAQ65333:IAQ65450 IKM65333:IKM65450 IUI65333:IUI65450 JEE65333:JEE65450 JOA65333:JOA65450 JXW65333:JXW65450 KHS65333:KHS65450 KRO65333:KRO65450 LBK65333:LBK65450 LLG65333:LLG65450 LVC65333:LVC65450 MEY65333:MEY65450 MOU65333:MOU65450 MYQ65333:MYQ65450 NIM65333:NIM65450 NSI65333:NSI65450 OCE65333:OCE65450 OMA65333:OMA65450 OVW65333:OVW65450 PFS65333:PFS65450 PPO65333:PPO65450 PZK65333:PZK65450 QJG65333:QJG65450 QTC65333:QTC65450 RCY65333:RCY65450 RMU65333:RMU65450 RWQ65333:RWQ65450 SGM65333:SGM65450 SQI65333:SQI65450 TAE65333:TAE65450 TKA65333:TKA65450 TTW65333:TTW65450 UDS65333:UDS65450 UNO65333:UNO65450 UXK65333:UXK65450 VHG65333:VHG65450 VRC65333:VRC65450 WAY65333:WAY65450 WKU65333:WKU65450 WUQ65333:WUQ65450 RWQ982837:RWQ982954 IE130869:IE130986 SA130869:SA130986 ABW130869:ABW130986 ALS130869:ALS130986 AVO130869:AVO130986 BFK130869:BFK130986 BPG130869:BPG130986 BZC130869:BZC130986 CIY130869:CIY130986 CSU130869:CSU130986 DCQ130869:DCQ130986 DMM130869:DMM130986 DWI130869:DWI130986 EGE130869:EGE130986 EQA130869:EQA130986 EZW130869:EZW130986 FJS130869:FJS130986 FTO130869:FTO130986 GDK130869:GDK130986 GNG130869:GNG130986 GXC130869:GXC130986 HGY130869:HGY130986 HQU130869:HQU130986 IAQ130869:IAQ130986 IKM130869:IKM130986 IUI130869:IUI130986 JEE130869:JEE130986 JOA130869:JOA130986 JXW130869:JXW130986 KHS130869:KHS130986 KRO130869:KRO130986 LBK130869:LBK130986 LLG130869:LLG130986 LVC130869:LVC130986 MEY130869:MEY130986 MOU130869:MOU130986 MYQ130869:MYQ130986 NIM130869:NIM130986 NSI130869:NSI130986 OCE130869:OCE130986 OMA130869:OMA130986 OVW130869:OVW130986 PFS130869:PFS130986 PPO130869:PPO130986 PZK130869:PZK130986 QJG130869:QJG130986 QTC130869:QTC130986 RCY130869:RCY130986 RMU130869:RMU130986 RWQ130869:RWQ130986 SGM130869:SGM130986 SQI130869:SQI130986 TAE130869:TAE130986 TKA130869:TKA130986 TTW130869:TTW130986 UDS130869:UDS130986 UNO130869:UNO130986 UXK130869:UXK130986 VHG130869:VHG130986 VRC130869:VRC130986 WAY130869:WAY130986 WKU130869:WKU130986 WUQ130869:WUQ130986 SGM982837:SGM982954 IE196405:IE196522 SA196405:SA196522 ABW196405:ABW196522 ALS196405:ALS196522 AVO196405:AVO196522 BFK196405:BFK196522 BPG196405:BPG196522 BZC196405:BZC196522 CIY196405:CIY196522 CSU196405:CSU196522 DCQ196405:DCQ196522 DMM196405:DMM196522 DWI196405:DWI196522 EGE196405:EGE196522 EQA196405:EQA196522 EZW196405:EZW196522 FJS196405:FJS196522 FTO196405:FTO196522 GDK196405:GDK196522 GNG196405:GNG196522 GXC196405:GXC196522 HGY196405:HGY196522 HQU196405:HQU196522 IAQ196405:IAQ196522 IKM196405:IKM196522 IUI196405:IUI196522 JEE196405:JEE196522 JOA196405:JOA196522 JXW196405:JXW196522 KHS196405:KHS196522 KRO196405:KRO196522 LBK196405:LBK196522 LLG196405:LLG196522 LVC196405:LVC196522 MEY196405:MEY196522 MOU196405:MOU196522 MYQ196405:MYQ196522 NIM196405:NIM196522 NSI196405:NSI196522 OCE196405:OCE196522 OMA196405:OMA196522 OVW196405:OVW196522 PFS196405:PFS196522 PPO196405:PPO196522 PZK196405:PZK196522 QJG196405:QJG196522 QTC196405:QTC196522 RCY196405:RCY196522 RMU196405:RMU196522 RWQ196405:RWQ196522 SGM196405:SGM196522 SQI196405:SQI196522 TAE196405:TAE196522 TKA196405:TKA196522 TTW196405:TTW196522 UDS196405:UDS196522 UNO196405:UNO196522 UXK196405:UXK196522 VHG196405:VHG196522 VRC196405:VRC196522 WAY196405:WAY196522 WKU196405:WKU196522 WUQ196405:WUQ196522 SQI982837:SQI982954 IE261941:IE262058 SA261941:SA262058 ABW261941:ABW262058 ALS261941:ALS262058 AVO261941:AVO262058 BFK261941:BFK262058 BPG261941:BPG262058 BZC261941:BZC262058 CIY261941:CIY262058 CSU261941:CSU262058 DCQ261941:DCQ262058 DMM261941:DMM262058 DWI261941:DWI262058 EGE261941:EGE262058 EQA261941:EQA262058 EZW261941:EZW262058 FJS261941:FJS262058 FTO261941:FTO262058 GDK261941:GDK262058 GNG261941:GNG262058 GXC261941:GXC262058 HGY261941:HGY262058 HQU261941:HQU262058 IAQ261941:IAQ262058 IKM261941:IKM262058 IUI261941:IUI262058 JEE261941:JEE262058 JOA261941:JOA262058 JXW261941:JXW262058 KHS261941:KHS262058 KRO261941:KRO262058 LBK261941:LBK262058 LLG261941:LLG262058 LVC261941:LVC262058 MEY261941:MEY262058 MOU261941:MOU262058 MYQ261941:MYQ262058 NIM261941:NIM262058 NSI261941:NSI262058 OCE261941:OCE262058 OMA261941:OMA262058 OVW261941:OVW262058 PFS261941:PFS262058 PPO261941:PPO262058 PZK261941:PZK262058 QJG261941:QJG262058 QTC261941:QTC262058 RCY261941:RCY262058 RMU261941:RMU262058 RWQ261941:RWQ262058 SGM261941:SGM262058 SQI261941:SQI262058 TAE261941:TAE262058 TKA261941:TKA262058 TTW261941:TTW262058 UDS261941:UDS262058 UNO261941:UNO262058 UXK261941:UXK262058 VHG261941:VHG262058 VRC261941:VRC262058 WAY261941:WAY262058 WKU261941:WKU262058 WUQ261941:WUQ262058 TAE982837:TAE982954 IE327477:IE327594 SA327477:SA327594 ABW327477:ABW327594 ALS327477:ALS327594 AVO327477:AVO327594 BFK327477:BFK327594 BPG327477:BPG327594 BZC327477:BZC327594 CIY327477:CIY327594 CSU327477:CSU327594 DCQ327477:DCQ327594 DMM327477:DMM327594 DWI327477:DWI327594 EGE327477:EGE327594 EQA327477:EQA327594 EZW327477:EZW327594 FJS327477:FJS327594 FTO327477:FTO327594 GDK327477:GDK327594 GNG327477:GNG327594 GXC327477:GXC327594 HGY327477:HGY327594 HQU327477:HQU327594 IAQ327477:IAQ327594 IKM327477:IKM327594 IUI327477:IUI327594 JEE327477:JEE327594 JOA327477:JOA327594 JXW327477:JXW327594 KHS327477:KHS327594 KRO327477:KRO327594 LBK327477:LBK327594 LLG327477:LLG327594 LVC327477:LVC327594 MEY327477:MEY327594 MOU327477:MOU327594 MYQ327477:MYQ327594 NIM327477:NIM327594 NSI327477:NSI327594 OCE327477:OCE327594 OMA327477:OMA327594 OVW327477:OVW327594 PFS327477:PFS327594 PPO327477:PPO327594 PZK327477:PZK327594 QJG327477:QJG327594 QTC327477:QTC327594 RCY327477:RCY327594 RMU327477:RMU327594 RWQ327477:RWQ327594 SGM327477:SGM327594 SQI327477:SQI327594 TAE327477:TAE327594 TKA327477:TKA327594 TTW327477:TTW327594 UDS327477:UDS327594 UNO327477:UNO327594 UXK327477:UXK327594 VHG327477:VHG327594 VRC327477:VRC327594 WAY327477:WAY327594 WKU327477:WKU327594 WUQ327477:WUQ327594 TKA982837:TKA982954 IE393013:IE393130 SA393013:SA393130 ABW393013:ABW393130 ALS393013:ALS393130 AVO393013:AVO393130 BFK393013:BFK393130 BPG393013:BPG393130 BZC393013:BZC393130 CIY393013:CIY393130 CSU393013:CSU393130 DCQ393013:DCQ393130 DMM393013:DMM393130 DWI393013:DWI393130 EGE393013:EGE393130 EQA393013:EQA393130 EZW393013:EZW393130 FJS393013:FJS393130 FTO393013:FTO393130 GDK393013:GDK393130 GNG393013:GNG393130 GXC393013:GXC393130 HGY393013:HGY393130 HQU393013:HQU393130 IAQ393013:IAQ393130 IKM393013:IKM393130 IUI393013:IUI393130 JEE393013:JEE393130 JOA393013:JOA393130 JXW393013:JXW393130 KHS393013:KHS393130 KRO393013:KRO393130 LBK393013:LBK393130 LLG393013:LLG393130 LVC393013:LVC393130 MEY393013:MEY393130 MOU393013:MOU393130 MYQ393013:MYQ393130 NIM393013:NIM393130 NSI393013:NSI393130 OCE393013:OCE393130 OMA393013:OMA393130 OVW393013:OVW393130 PFS393013:PFS393130 PPO393013:PPO393130 PZK393013:PZK393130 QJG393013:QJG393130 QTC393013:QTC393130 RCY393013:RCY393130 RMU393013:RMU393130 RWQ393013:RWQ393130 SGM393013:SGM393130 SQI393013:SQI393130 TAE393013:TAE393130 TKA393013:TKA393130 TTW393013:TTW393130 UDS393013:UDS393130 UNO393013:UNO393130 UXK393013:UXK393130 VHG393013:VHG393130 VRC393013:VRC393130 WAY393013:WAY393130 WKU393013:WKU393130 WUQ393013:WUQ393130 TTW982837:TTW982954 IE458549:IE458666 SA458549:SA458666 ABW458549:ABW458666 ALS458549:ALS458666 AVO458549:AVO458666 BFK458549:BFK458666 BPG458549:BPG458666 BZC458549:BZC458666 CIY458549:CIY458666 CSU458549:CSU458666 DCQ458549:DCQ458666 DMM458549:DMM458666 DWI458549:DWI458666 EGE458549:EGE458666 EQA458549:EQA458666 EZW458549:EZW458666 FJS458549:FJS458666 FTO458549:FTO458666 GDK458549:GDK458666 GNG458549:GNG458666 GXC458549:GXC458666 HGY458549:HGY458666 HQU458549:HQU458666 IAQ458549:IAQ458666 IKM458549:IKM458666 IUI458549:IUI458666 JEE458549:JEE458666 JOA458549:JOA458666 JXW458549:JXW458666 KHS458549:KHS458666 KRO458549:KRO458666 LBK458549:LBK458666 LLG458549:LLG458666 LVC458549:LVC458666 MEY458549:MEY458666 MOU458549:MOU458666 MYQ458549:MYQ458666 NIM458549:NIM458666 NSI458549:NSI458666 OCE458549:OCE458666 OMA458549:OMA458666 OVW458549:OVW458666 PFS458549:PFS458666 PPO458549:PPO458666 PZK458549:PZK458666 QJG458549:QJG458666 QTC458549:QTC458666 RCY458549:RCY458666 RMU458549:RMU458666 RWQ458549:RWQ458666 SGM458549:SGM458666 SQI458549:SQI458666 TAE458549:TAE458666 TKA458549:TKA458666 TTW458549:TTW458666 UDS458549:UDS458666 UNO458549:UNO458666 UXK458549:UXK458666 VHG458549:VHG458666 VRC458549:VRC458666 WAY458549:WAY458666 WKU458549:WKU458666 WUQ458549:WUQ458666 UDS982837:UDS982954 IE524085:IE524202 SA524085:SA524202 ABW524085:ABW524202 ALS524085:ALS524202 AVO524085:AVO524202 BFK524085:BFK524202 BPG524085:BPG524202 BZC524085:BZC524202 CIY524085:CIY524202 CSU524085:CSU524202 DCQ524085:DCQ524202 DMM524085:DMM524202 DWI524085:DWI524202 EGE524085:EGE524202 EQA524085:EQA524202 EZW524085:EZW524202 FJS524085:FJS524202 FTO524085:FTO524202 GDK524085:GDK524202 GNG524085:GNG524202 GXC524085:GXC524202 HGY524085:HGY524202 HQU524085:HQU524202 IAQ524085:IAQ524202 IKM524085:IKM524202 IUI524085:IUI524202 JEE524085:JEE524202 JOA524085:JOA524202 JXW524085:JXW524202 KHS524085:KHS524202 KRO524085:KRO524202 LBK524085:LBK524202 LLG524085:LLG524202 LVC524085:LVC524202 MEY524085:MEY524202 MOU524085:MOU524202 MYQ524085:MYQ524202 NIM524085:NIM524202 NSI524085:NSI524202 OCE524085:OCE524202 OMA524085:OMA524202 OVW524085:OVW524202 PFS524085:PFS524202 PPO524085:PPO524202 PZK524085:PZK524202 QJG524085:QJG524202 QTC524085:QTC524202 RCY524085:RCY524202 RMU524085:RMU524202 RWQ524085:RWQ524202 SGM524085:SGM524202 SQI524085:SQI524202 TAE524085:TAE524202 TKA524085:TKA524202 TTW524085:TTW524202 UDS524085:UDS524202 UNO524085:UNO524202 UXK524085:UXK524202 VHG524085:VHG524202 VRC524085:VRC524202 WAY524085:WAY524202 WKU524085:WKU524202 WUQ524085:WUQ524202 UNO982837:UNO982954 IE589621:IE589738 SA589621:SA589738 ABW589621:ABW589738 ALS589621:ALS589738 AVO589621:AVO589738 BFK589621:BFK589738 BPG589621:BPG589738 BZC589621:BZC589738 CIY589621:CIY589738 CSU589621:CSU589738 DCQ589621:DCQ589738 DMM589621:DMM589738 DWI589621:DWI589738 EGE589621:EGE589738 EQA589621:EQA589738 EZW589621:EZW589738 FJS589621:FJS589738 FTO589621:FTO589738 GDK589621:GDK589738 GNG589621:GNG589738 GXC589621:GXC589738 HGY589621:HGY589738 HQU589621:HQU589738 IAQ589621:IAQ589738 IKM589621:IKM589738 IUI589621:IUI589738 JEE589621:JEE589738 JOA589621:JOA589738 JXW589621:JXW589738 KHS589621:KHS589738 KRO589621:KRO589738 LBK589621:LBK589738 LLG589621:LLG589738 LVC589621:LVC589738 MEY589621:MEY589738 MOU589621:MOU589738 MYQ589621:MYQ589738 NIM589621:NIM589738 NSI589621:NSI589738 OCE589621:OCE589738 OMA589621:OMA589738 OVW589621:OVW589738 PFS589621:PFS589738 PPO589621:PPO589738 PZK589621:PZK589738 QJG589621:QJG589738 QTC589621:QTC589738 RCY589621:RCY589738 RMU589621:RMU589738 RWQ589621:RWQ589738 SGM589621:SGM589738 SQI589621:SQI589738 TAE589621:TAE589738 TKA589621:TKA589738 TTW589621:TTW589738 UDS589621:UDS589738 UNO589621:UNO589738 UXK589621:UXK589738 VHG589621:VHG589738 VRC589621:VRC589738 WAY589621:WAY589738 WKU589621:WKU589738 WUQ589621:WUQ589738 UXK982837:UXK982954 IE655157:IE655274 SA655157:SA655274 ABW655157:ABW655274 ALS655157:ALS655274 AVO655157:AVO655274 BFK655157:BFK655274 BPG655157:BPG655274 BZC655157:BZC655274 CIY655157:CIY655274 CSU655157:CSU655274 DCQ655157:DCQ655274 DMM655157:DMM655274 DWI655157:DWI655274 EGE655157:EGE655274 EQA655157:EQA655274 EZW655157:EZW655274 FJS655157:FJS655274 FTO655157:FTO655274 GDK655157:GDK655274 GNG655157:GNG655274 GXC655157:GXC655274 HGY655157:HGY655274 HQU655157:HQU655274 IAQ655157:IAQ655274 IKM655157:IKM655274 IUI655157:IUI655274 JEE655157:JEE655274 JOA655157:JOA655274 JXW655157:JXW655274 KHS655157:KHS655274 KRO655157:KRO655274 LBK655157:LBK655274 LLG655157:LLG655274 LVC655157:LVC655274 MEY655157:MEY655274 MOU655157:MOU655274 MYQ655157:MYQ655274 NIM655157:NIM655274 NSI655157:NSI655274 OCE655157:OCE655274 OMA655157:OMA655274 OVW655157:OVW655274 PFS655157:PFS655274 PPO655157:PPO655274 PZK655157:PZK655274 QJG655157:QJG655274 QTC655157:QTC655274 RCY655157:RCY655274 RMU655157:RMU655274 RWQ655157:RWQ655274 SGM655157:SGM655274 SQI655157:SQI655274 TAE655157:TAE655274 TKA655157:TKA655274 TTW655157:TTW655274 UDS655157:UDS655274 UNO655157:UNO655274 UXK655157:UXK655274 VHG655157:VHG655274 VRC655157:VRC655274 WAY655157:WAY655274 WKU655157:WKU655274 WUQ655157:WUQ655274 VHG982837:VHG982954 IE720693:IE720810 SA720693:SA720810 ABW720693:ABW720810 ALS720693:ALS720810 AVO720693:AVO720810 BFK720693:BFK720810 BPG720693:BPG720810 BZC720693:BZC720810 CIY720693:CIY720810 CSU720693:CSU720810 DCQ720693:DCQ720810 DMM720693:DMM720810 DWI720693:DWI720810 EGE720693:EGE720810 EQA720693:EQA720810 EZW720693:EZW720810 FJS720693:FJS720810 FTO720693:FTO720810 GDK720693:GDK720810 GNG720693:GNG720810 GXC720693:GXC720810 HGY720693:HGY720810 HQU720693:HQU720810 IAQ720693:IAQ720810 IKM720693:IKM720810 IUI720693:IUI720810 JEE720693:JEE720810 JOA720693:JOA720810 JXW720693:JXW720810 KHS720693:KHS720810 KRO720693:KRO720810 LBK720693:LBK720810 LLG720693:LLG720810 LVC720693:LVC720810 MEY720693:MEY720810 MOU720693:MOU720810 MYQ720693:MYQ720810 NIM720693:NIM720810 NSI720693:NSI720810 OCE720693:OCE720810 OMA720693:OMA720810 OVW720693:OVW720810 PFS720693:PFS720810 PPO720693:PPO720810 PZK720693:PZK720810 QJG720693:QJG720810 QTC720693:QTC720810 RCY720693:RCY720810 RMU720693:RMU720810 RWQ720693:RWQ720810 SGM720693:SGM720810 SQI720693:SQI720810 TAE720693:TAE720810 TKA720693:TKA720810 TTW720693:TTW720810 UDS720693:UDS720810 UNO720693:UNO720810 UXK720693:UXK720810 VHG720693:VHG720810 VRC720693:VRC720810 WAY720693:WAY720810 WKU720693:WKU720810 WUQ720693:WUQ720810 VRC982837:VRC982954 IE786229:IE786346 SA786229:SA786346 ABW786229:ABW786346 ALS786229:ALS786346 AVO786229:AVO786346 BFK786229:BFK786346 BPG786229:BPG786346 BZC786229:BZC786346 CIY786229:CIY786346 CSU786229:CSU786346 DCQ786229:DCQ786346 DMM786229:DMM786346 DWI786229:DWI786346 EGE786229:EGE786346 EQA786229:EQA786346 EZW786229:EZW786346 FJS786229:FJS786346 FTO786229:FTO786346 GDK786229:GDK786346 GNG786229:GNG786346 GXC786229:GXC786346 HGY786229:HGY786346 HQU786229:HQU786346 IAQ786229:IAQ786346 IKM786229:IKM786346 IUI786229:IUI786346 JEE786229:JEE786346 JOA786229:JOA786346 JXW786229:JXW786346 KHS786229:KHS786346 KRO786229:KRO786346 LBK786229:LBK786346 LLG786229:LLG786346 LVC786229:LVC786346 MEY786229:MEY786346 MOU786229:MOU786346 MYQ786229:MYQ786346 NIM786229:NIM786346 NSI786229:NSI786346 OCE786229:OCE786346 OMA786229:OMA786346 OVW786229:OVW786346 PFS786229:PFS786346 PPO786229:PPO786346 PZK786229:PZK786346 QJG786229:QJG786346 QTC786229:QTC786346 RCY786229:RCY786346 RMU786229:RMU786346 RWQ786229:RWQ786346 SGM786229:SGM786346 SQI786229:SQI786346 TAE786229:TAE786346 TKA786229:TKA786346 TTW786229:TTW786346 UDS786229:UDS786346 UNO786229:UNO786346 UXK786229:UXK786346 VHG786229:VHG786346 VRC786229:VRC786346 WAY786229:WAY786346 WKU786229:WKU786346 WUQ786229:WUQ786346 WAY982837:WAY982954 IE851765:IE851882 SA851765:SA851882 ABW851765:ABW851882 ALS851765:ALS851882 AVO851765:AVO851882 BFK851765:BFK851882 BPG851765:BPG851882 BZC851765:BZC851882 CIY851765:CIY851882 CSU851765:CSU851882 DCQ851765:DCQ851882 DMM851765:DMM851882 DWI851765:DWI851882 EGE851765:EGE851882 EQA851765:EQA851882 EZW851765:EZW851882 FJS851765:FJS851882 FTO851765:FTO851882 GDK851765:GDK851882 GNG851765:GNG851882 GXC851765:GXC851882 HGY851765:HGY851882 HQU851765:HQU851882 IAQ851765:IAQ851882 IKM851765:IKM851882 IUI851765:IUI851882 JEE851765:JEE851882 JOA851765:JOA851882 JXW851765:JXW851882 KHS851765:KHS851882 KRO851765:KRO851882 LBK851765:LBK851882 LLG851765:LLG851882 LVC851765:LVC851882 MEY851765:MEY851882 MOU851765:MOU851882 MYQ851765:MYQ851882 NIM851765:NIM851882 NSI851765:NSI851882 OCE851765:OCE851882 OMA851765:OMA851882 OVW851765:OVW851882 PFS851765:PFS851882 PPO851765:PPO851882 PZK851765:PZK851882 QJG851765:QJG851882 QTC851765:QTC851882 RCY851765:RCY851882 RMU851765:RMU851882 RWQ851765:RWQ851882 SGM851765:SGM851882 SQI851765:SQI851882 TAE851765:TAE851882 TKA851765:TKA851882 TTW851765:TTW851882 UDS851765:UDS851882 UNO851765:UNO851882 UXK851765:UXK851882 VHG851765:VHG851882 VRC851765:VRC851882 WAY851765:WAY851882 WKU851765:WKU851882 WUQ851765:WUQ851882 WKU982837:WKU982954 IE917301:IE917418 SA917301:SA917418 ABW917301:ABW917418 ALS917301:ALS917418 AVO917301:AVO917418 BFK917301:BFK917418 BPG917301:BPG917418 BZC917301:BZC917418 CIY917301:CIY917418 CSU917301:CSU917418 DCQ917301:DCQ917418 DMM917301:DMM917418 DWI917301:DWI917418 EGE917301:EGE917418 EQA917301:EQA917418 EZW917301:EZW917418 FJS917301:FJS917418 FTO917301:FTO917418 GDK917301:GDK917418 GNG917301:GNG917418 GXC917301:GXC917418 HGY917301:HGY917418 HQU917301:HQU917418 IAQ917301:IAQ917418 IKM917301:IKM917418 IUI917301:IUI917418 JEE917301:JEE917418 JOA917301:JOA917418 JXW917301:JXW917418 KHS917301:KHS917418 KRO917301:KRO917418 LBK917301:LBK917418 LLG917301:LLG917418 LVC917301:LVC917418 MEY917301:MEY917418 MOU917301:MOU917418 MYQ917301:MYQ917418 NIM917301:NIM917418 NSI917301:NSI917418 OCE917301:OCE917418 OMA917301:OMA917418 OVW917301:OVW917418 PFS917301:PFS917418 PPO917301:PPO917418 PZK917301:PZK917418 QJG917301:QJG917418 QTC917301:QTC917418 RCY917301:RCY917418 RMU917301:RMU917418 RWQ917301:RWQ917418 SGM917301:SGM917418 SQI917301:SQI917418 TAE917301:TAE917418 TKA917301:TKA917418 TTW917301:TTW917418 UDS917301:UDS917418 UNO917301:UNO917418 UXK917301:UXK917418 VHG917301:VHG917418 VRC917301:VRC917418 WAY917301:WAY917418 WKU917301:WKU917418 WUQ917301:WUQ917418 WUQ982837:WUQ982954 IE982837:IE982954 SA982837:SA982954 ABW982837:ABW982954 ALS982837:ALS982954 AVO982837:AVO982954 BFK982837:BFK982954 BPG982837:BPG982954 BZC982837:BZC982954 CIY982837:CIY982954 CSU982837:CSU982954 DCQ982837:DCQ982954 DMM982837:DMM982954 DWI982837:DWI982954 EGE982837:EGE982954 EQA982837:EQA982954 EZW982837:EZW982954 FJS982837:FJS982954 FTO982837:FTO982954 GDK982837:GDK982954 GNG982837:GNG982954 GXC982837:GXC982954 HGY982837:HGY982954 HQU982837:HQU982954 IAQ982837:IAQ982954 IKM982837:IKM982954 IUI982837:IUI982954 JEE982837:JEE982954 JOA982837:JOA982954 JXW982837:JXW982954 KHS982837:KHS982954 KRO982837:KRO982954 LBK982837:LBK982954 LLG982837:LLG982954 LVC982837:LVC982954 MEY982837:MEY982954 MOU982837:MOU982954 MYQ982837:MYQ982954 NIM982837:NIM982954 NSI982837:NSI982954 OCE982837:OCE982954 OMA982837:OMA982954 OVW982837:OVW982954 PFS982837:PFS982954 PPO982837:PPO982954 PZK982837:PZK982954 QJG982837:QJG982954 QTC982837:QTC982954">
      <formula1>"0,1,2,3"</formula1>
    </dataValidation>
    <dataValidation type="list" allowBlank="1" showInputMessage="1" showErrorMessage="1" sqref="RCZ982837:RCZ982954 RMV982837:RMV982954 IF65333:IF65450 SB65333:SB65450 ABX65333:ABX65450 ALT65333:ALT65450 AVP65333:AVP65450 BFL65333:BFL65450 BPH65333:BPH65450 BZD65333:BZD65450 CIZ65333:CIZ65450 CSV65333:CSV65450 DCR65333:DCR65450 DMN65333:DMN65450 DWJ65333:DWJ65450 EGF65333:EGF65450 EQB65333:EQB65450 EZX65333:EZX65450 FJT65333:FJT65450 FTP65333:FTP65450 GDL65333:GDL65450 GNH65333:GNH65450 GXD65333:GXD65450 HGZ65333:HGZ65450 HQV65333:HQV65450 IAR65333:IAR65450 IKN65333:IKN65450 IUJ65333:IUJ65450 JEF65333:JEF65450 JOB65333:JOB65450 JXX65333:JXX65450 KHT65333:KHT65450 KRP65333:KRP65450 LBL65333:LBL65450 LLH65333:LLH65450 LVD65333:LVD65450 MEZ65333:MEZ65450 MOV65333:MOV65450 MYR65333:MYR65450 NIN65333:NIN65450 NSJ65333:NSJ65450 OCF65333:OCF65450 OMB65333:OMB65450 OVX65333:OVX65450 PFT65333:PFT65450 PPP65333:PPP65450 PZL65333:PZL65450 QJH65333:QJH65450 QTD65333:QTD65450 RCZ65333:RCZ65450 RMV65333:RMV65450 RWR65333:RWR65450 SGN65333:SGN65450 SQJ65333:SQJ65450 TAF65333:TAF65450 TKB65333:TKB65450 TTX65333:TTX65450 UDT65333:UDT65450 UNP65333:UNP65450 UXL65333:UXL65450 VHH65333:VHH65450 VRD65333:VRD65450 WAZ65333:WAZ65450 WKV65333:WKV65450 WUR65333:WUR65450 RWR982837:RWR982954 IF130869:IF130986 SB130869:SB130986 ABX130869:ABX130986 ALT130869:ALT130986 AVP130869:AVP130986 BFL130869:BFL130986 BPH130869:BPH130986 BZD130869:BZD130986 CIZ130869:CIZ130986 CSV130869:CSV130986 DCR130869:DCR130986 DMN130869:DMN130986 DWJ130869:DWJ130986 EGF130869:EGF130986 EQB130869:EQB130986 EZX130869:EZX130986 FJT130869:FJT130986 FTP130869:FTP130986 GDL130869:GDL130986 GNH130869:GNH130986 GXD130869:GXD130986 HGZ130869:HGZ130986 HQV130869:HQV130986 IAR130869:IAR130986 IKN130869:IKN130986 IUJ130869:IUJ130986 JEF130869:JEF130986 JOB130869:JOB130986 JXX130869:JXX130986 KHT130869:KHT130986 KRP130869:KRP130986 LBL130869:LBL130986 LLH130869:LLH130986 LVD130869:LVD130986 MEZ130869:MEZ130986 MOV130869:MOV130986 MYR130869:MYR130986 NIN130869:NIN130986 NSJ130869:NSJ130986 OCF130869:OCF130986 OMB130869:OMB130986 OVX130869:OVX130986 PFT130869:PFT130986 PPP130869:PPP130986 PZL130869:PZL130986 QJH130869:QJH130986 QTD130869:QTD130986 RCZ130869:RCZ130986 RMV130869:RMV130986 RWR130869:RWR130986 SGN130869:SGN130986 SQJ130869:SQJ130986 TAF130869:TAF130986 TKB130869:TKB130986 TTX130869:TTX130986 UDT130869:UDT130986 UNP130869:UNP130986 UXL130869:UXL130986 VHH130869:VHH130986 VRD130869:VRD130986 WAZ130869:WAZ130986 WKV130869:WKV130986 WUR130869:WUR130986 SGN982837:SGN982954 IF196405:IF196522 SB196405:SB196522 ABX196405:ABX196522 ALT196405:ALT196522 AVP196405:AVP196522 BFL196405:BFL196522 BPH196405:BPH196522 BZD196405:BZD196522 CIZ196405:CIZ196522 CSV196405:CSV196522 DCR196405:DCR196522 DMN196405:DMN196522 DWJ196405:DWJ196522 EGF196405:EGF196522 EQB196405:EQB196522 EZX196405:EZX196522 FJT196405:FJT196522 FTP196405:FTP196522 GDL196405:GDL196522 GNH196405:GNH196522 GXD196405:GXD196522 HGZ196405:HGZ196522 HQV196405:HQV196522 IAR196405:IAR196522 IKN196405:IKN196522 IUJ196405:IUJ196522 JEF196405:JEF196522 JOB196405:JOB196522 JXX196405:JXX196522 KHT196405:KHT196522 KRP196405:KRP196522 LBL196405:LBL196522 LLH196405:LLH196522 LVD196405:LVD196522 MEZ196405:MEZ196522 MOV196405:MOV196522 MYR196405:MYR196522 NIN196405:NIN196522 NSJ196405:NSJ196522 OCF196405:OCF196522 OMB196405:OMB196522 OVX196405:OVX196522 PFT196405:PFT196522 PPP196405:PPP196522 PZL196405:PZL196522 QJH196405:QJH196522 QTD196405:QTD196522 RCZ196405:RCZ196522 RMV196405:RMV196522 RWR196405:RWR196522 SGN196405:SGN196522 SQJ196405:SQJ196522 TAF196405:TAF196522 TKB196405:TKB196522 TTX196405:TTX196522 UDT196405:UDT196522 UNP196405:UNP196522 UXL196405:UXL196522 VHH196405:VHH196522 VRD196405:VRD196522 WAZ196405:WAZ196522 WKV196405:WKV196522 WUR196405:WUR196522 SQJ982837:SQJ982954 IF261941:IF262058 SB261941:SB262058 ABX261941:ABX262058 ALT261941:ALT262058 AVP261941:AVP262058 BFL261941:BFL262058 BPH261941:BPH262058 BZD261941:BZD262058 CIZ261941:CIZ262058 CSV261941:CSV262058 DCR261941:DCR262058 DMN261941:DMN262058 DWJ261941:DWJ262058 EGF261941:EGF262058 EQB261941:EQB262058 EZX261941:EZX262058 FJT261941:FJT262058 FTP261941:FTP262058 GDL261941:GDL262058 GNH261941:GNH262058 GXD261941:GXD262058 HGZ261941:HGZ262058 HQV261941:HQV262058 IAR261941:IAR262058 IKN261941:IKN262058 IUJ261941:IUJ262058 JEF261941:JEF262058 JOB261941:JOB262058 JXX261941:JXX262058 KHT261941:KHT262058 KRP261941:KRP262058 LBL261941:LBL262058 LLH261941:LLH262058 LVD261941:LVD262058 MEZ261941:MEZ262058 MOV261941:MOV262058 MYR261941:MYR262058 NIN261941:NIN262058 NSJ261941:NSJ262058 OCF261941:OCF262058 OMB261941:OMB262058 OVX261941:OVX262058 PFT261941:PFT262058 PPP261941:PPP262058 PZL261941:PZL262058 QJH261941:QJH262058 QTD261941:QTD262058 RCZ261941:RCZ262058 RMV261941:RMV262058 RWR261941:RWR262058 SGN261941:SGN262058 SQJ261941:SQJ262058 TAF261941:TAF262058 TKB261941:TKB262058 TTX261941:TTX262058 UDT261941:UDT262058 UNP261941:UNP262058 UXL261941:UXL262058 VHH261941:VHH262058 VRD261941:VRD262058 WAZ261941:WAZ262058 WKV261941:WKV262058 WUR261941:WUR262058 TAF982837:TAF982954 IF327477:IF327594 SB327477:SB327594 ABX327477:ABX327594 ALT327477:ALT327594 AVP327477:AVP327594 BFL327477:BFL327594 BPH327477:BPH327594 BZD327477:BZD327594 CIZ327477:CIZ327594 CSV327477:CSV327594 DCR327477:DCR327594 DMN327477:DMN327594 DWJ327477:DWJ327594 EGF327477:EGF327594 EQB327477:EQB327594 EZX327477:EZX327594 FJT327477:FJT327594 FTP327477:FTP327594 GDL327477:GDL327594 GNH327477:GNH327594 GXD327477:GXD327594 HGZ327477:HGZ327594 HQV327477:HQV327594 IAR327477:IAR327594 IKN327477:IKN327594 IUJ327477:IUJ327594 JEF327477:JEF327594 JOB327477:JOB327594 JXX327477:JXX327594 KHT327477:KHT327594 KRP327477:KRP327594 LBL327477:LBL327594 LLH327477:LLH327594 LVD327477:LVD327594 MEZ327477:MEZ327594 MOV327477:MOV327594 MYR327477:MYR327594 NIN327477:NIN327594 NSJ327477:NSJ327594 OCF327477:OCF327594 OMB327477:OMB327594 OVX327477:OVX327594 PFT327477:PFT327594 PPP327477:PPP327594 PZL327477:PZL327594 QJH327477:QJH327594 QTD327477:QTD327594 RCZ327477:RCZ327594 RMV327477:RMV327594 RWR327477:RWR327594 SGN327477:SGN327594 SQJ327477:SQJ327594 TAF327477:TAF327594 TKB327477:TKB327594 TTX327477:TTX327594 UDT327477:UDT327594 UNP327477:UNP327594 UXL327477:UXL327594 VHH327477:VHH327594 VRD327477:VRD327594 WAZ327477:WAZ327594 WKV327477:WKV327594 WUR327477:WUR327594 TKB982837:TKB982954 IF393013:IF393130 SB393013:SB393130 ABX393013:ABX393130 ALT393013:ALT393130 AVP393013:AVP393130 BFL393013:BFL393130 BPH393013:BPH393130 BZD393013:BZD393130 CIZ393013:CIZ393130 CSV393013:CSV393130 DCR393013:DCR393130 DMN393013:DMN393130 DWJ393013:DWJ393130 EGF393013:EGF393130 EQB393013:EQB393130 EZX393013:EZX393130 FJT393013:FJT393130 FTP393013:FTP393130 GDL393013:GDL393130 GNH393013:GNH393130 GXD393013:GXD393130 HGZ393013:HGZ393130 HQV393013:HQV393130 IAR393013:IAR393130 IKN393013:IKN393130 IUJ393013:IUJ393130 JEF393013:JEF393130 JOB393013:JOB393130 JXX393013:JXX393130 KHT393013:KHT393130 KRP393013:KRP393130 LBL393013:LBL393130 LLH393013:LLH393130 LVD393013:LVD393130 MEZ393013:MEZ393130 MOV393013:MOV393130 MYR393013:MYR393130 NIN393013:NIN393130 NSJ393013:NSJ393130 OCF393013:OCF393130 OMB393013:OMB393130 OVX393013:OVX393130 PFT393013:PFT393130 PPP393013:PPP393130 PZL393013:PZL393130 QJH393013:QJH393130 QTD393013:QTD393130 RCZ393013:RCZ393130 RMV393013:RMV393130 RWR393013:RWR393130 SGN393013:SGN393130 SQJ393013:SQJ393130 TAF393013:TAF393130 TKB393013:TKB393130 TTX393013:TTX393130 UDT393013:UDT393130 UNP393013:UNP393130 UXL393013:UXL393130 VHH393013:VHH393130 VRD393013:VRD393130 WAZ393013:WAZ393130 WKV393013:WKV393130 WUR393013:WUR393130 TTX982837:TTX982954 IF458549:IF458666 SB458549:SB458666 ABX458549:ABX458666 ALT458549:ALT458666 AVP458549:AVP458666 BFL458549:BFL458666 BPH458549:BPH458666 BZD458549:BZD458666 CIZ458549:CIZ458666 CSV458549:CSV458666 DCR458549:DCR458666 DMN458549:DMN458666 DWJ458549:DWJ458666 EGF458549:EGF458666 EQB458549:EQB458666 EZX458549:EZX458666 FJT458549:FJT458666 FTP458549:FTP458666 GDL458549:GDL458666 GNH458549:GNH458666 GXD458549:GXD458666 HGZ458549:HGZ458666 HQV458549:HQV458666 IAR458549:IAR458666 IKN458549:IKN458666 IUJ458549:IUJ458666 JEF458549:JEF458666 JOB458549:JOB458666 JXX458549:JXX458666 KHT458549:KHT458666 KRP458549:KRP458666 LBL458549:LBL458666 LLH458549:LLH458666 LVD458549:LVD458666 MEZ458549:MEZ458666 MOV458549:MOV458666 MYR458549:MYR458666 NIN458549:NIN458666 NSJ458549:NSJ458666 OCF458549:OCF458666 OMB458549:OMB458666 OVX458549:OVX458666 PFT458549:PFT458666 PPP458549:PPP458666 PZL458549:PZL458666 QJH458549:QJH458666 QTD458549:QTD458666 RCZ458549:RCZ458666 RMV458549:RMV458666 RWR458549:RWR458666 SGN458549:SGN458666 SQJ458549:SQJ458666 TAF458549:TAF458666 TKB458549:TKB458666 TTX458549:TTX458666 UDT458549:UDT458666 UNP458549:UNP458666 UXL458549:UXL458666 VHH458549:VHH458666 VRD458549:VRD458666 WAZ458549:WAZ458666 WKV458549:WKV458666 WUR458549:WUR458666 UDT982837:UDT982954 IF524085:IF524202 SB524085:SB524202 ABX524085:ABX524202 ALT524085:ALT524202 AVP524085:AVP524202 BFL524085:BFL524202 BPH524085:BPH524202 BZD524085:BZD524202 CIZ524085:CIZ524202 CSV524085:CSV524202 DCR524085:DCR524202 DMN524085:DMN524202 DWJ524085:DWJ524202 EGF524085:EGF524202 EQB524085:EQB524202 EZX524085:EZX524202 FJT524085:FJT524202 FTP524085:FTP524202 GDL524085:GDL524202 GNH524085:GNH524202 GXD524085:GXD524202 HGZ524085:HGZ524202 HQV524085:HQV524202 IAR524085:IAR524202 IKN524085:IKN524202 IUJ524085:IUJ524202 JEF524085:JEF524202 JOB524085:JOB524202 JXX524085:JXX524202 KHT524085:KHT524202 KRP524085:KRP524202 LBL524085:LBL524202 LLH524085:LLH524202 LVD524085:LVD524202 MEZ524085:MEZ524202 MOV524085:MOV524202 MYR524085:MYR524202 NIN524085:NIN524202 NSJ524085:NSJ524202 OCF524085:OCF524202 OMB524085:OMB524202 OVX524085:OVX524202 PFT524085:PFT524202 PPP524085:PPP524202 PZL524085:PZL524202 QJH524085:QJH524202 QTD524085:QTD524202 RCZ524085:RCZ524202 RMV524085:RMV524202 RWR524085:RWR524202 SGN524085:SGN524202 SQJ524085:SQJ524202 TAF524085:TAF524202 TKB524085:TKB524202 TTX524085:TTX524202 UDT524085:UDT524202 UNP524085:UNP524202 UXL524085:UXL524202 VHH524085:VHH524202 VRD524085:VRD524202 WAZ524085:WAZ524202 WKV524085:WKV524202 WUR524085:WUR524202 UNP982837:UNP982954 IF589621:IF589738 SB589621:SB589738 ABX589621:ABX589738 ALT589621:ALT589738 AVP589621:AVP589738 BFL589621:BFL589738 BPH589621:BPH589738 BZD589621:BZD589738 CIZ589621:CIZ589738 CSV589621:CSV589738 DCR589621:DCR589738 DMN589621:DMN589738 DWJ589621:DWJ589738 EGF589621:EGF589738 EQB589621:EQB589738 EZX589621:EZX589738 FJT589621:FJT589738 FTP589621:FTP589738 GDL589621:GDL589738 GNH589621:GNH589738 GXD589621:GXD589738 HGZ589621:HGZ589738 HQV589621:HQV589738 IAR589621:IAR589738 IKN589621:IKN589738 IUJ589621:IUJ589738 JEF589621:JEF589738 JOB589621:JOB589738 JXX589621:JXX589738 KHT589621:KHT589738 KRP589621:KRP589738 LBL589621:LBL589738 LLH589621:LLH589738 LVD589621:LVD589738 MEZ589621:MEZ589738 MOV589621:MOV589738 MYR589621:MYR589738 NIN589621:NIN589738 NSJ589621:NSJ589738 OCF589621:OCF589738 OMB589621:OMB589738 OVX589621:OVX589738 PFT589621:PFT589738 PPP589621:PPP589738 PZL589621:PZL589738 QJH589621:QJH589738 QTD589621:QTD589738 RCZ589621:RCZ589738 RMV589621:RMV589738 RWR589621:RWR589738 SGN589621:SGN589738 SQJ589621:SQJ589738 TAF589621:TAF589738 TKB589621:TKB589738 TTX589621:TTX589738 UDT589621:UDT589738 UNP589621:UNP589738 UXL589621:UXL589738 VHH589621:VHH589738 VRD589621:VRD589738 WAZ589621:WAZ589738 WKV589621:WKV589738 WUR589621:WUR589738 UXL982837:UXL982954 IF655157:IF655274 SB655157:SB655274 ABX655157:ABX655274 ALT655157:ALT655274 AVP655157:AVP655274 BFL655157:BFL655274 BPH655157:BPH655274 BZD655157:BZD655274 CIZ655157:CIZ655274 CSV655157:CSV655274 DCR655157:DCR655274 DMN655157:DMN655274 DWJ655157:DWJ655274 EGF655157:EGF655274 EQB655157:EQB655274 EZX655157:EZX655274 FJT655157:FJT655274 FTP655157:FTP655274 GDL655157:GDL655274 GNH655157:GNH655274 GXD655157:GXD655274 HGZ655157:HGZ655274 HQV655157:HQV655274 IAR655157:IAR655274 IKN655157:IKN655274 IUJ655157:IUJ655274 JEF655157:JEF655274 JOB655157:JOB655274 JXX655157:JXX655274 KHT655157:KHT655274 KRP655157:KRP655274 LBL655157:LBL655274 LLH655157:LLH655274 LVD655157:LVD655274 MEZ655157:MEZ655274 MOV655157:MOV655274 MYR655157:MYR655274 NIN655157:NIN655274 NSJ655157:NSJ655274 OCF655157:OCF655274 OMB655157:OMB655274 OVX655157:OVX655274 PFT655157:PFT655274 PPP655157:PPP655274 PZL655157:PZL655274 QJH655157:QJH655274 QTD655157:QTD655274 RCZ655157:RCZ655274 RMV655157:RMV655274 RWR655157:RWR655274 SGN655157:SGN655274 SQJ655157:SQJ655274 TAF655157:TAF655274 TKB655157:TKB655274 TTX655157:TTX655274 UDT655157:UDT655274 UNP655157:UNP655274 UXL655157:UXL655274 VHH655157:VHH655274 VRD655157:VRD655274 WAZ655157:WAZ655274 WKV655157:WKV655274 WUR655157:WUR655274 VHH982837:VHH982954 IF720693:IF720810 SB720693:SB720810 ABX720693:ABX720810 ALT720693:ALT720810 AVP720693:AVP720810 BFL720693:BFL720810 BPH720693:BPH720810 BZD720693:BZD720810 CIZ720693:CIZ720810 CSV720693:CSV720810 DCR720693:DCR720810 DMN720693:DMN720810 DWJ720693:DWJ720810 EGF720693:EGF720810 EQB720693:EQB720810 EZX720693:EZX720810 FJT720693:FJT720810 FTP720693:FTP720810 GDL720693:GDL720810 GNH720693:GNH720810 GXD720693:GXD720810 HGZ720693:HGZ720810 HQV720693:HQV720810 IAR720693:IAR720810 IKN720693:IKN720810 IUJ720693:IUJ720810 JEF720693:JEF720810 JOB720693:JOB720810 JXX720693:JXX720810 KHT720693:KHT720810 KRP720693:KRP720810 LBL720693:LBL720810 LLH720693:LLH720810 LVD720693:LVD720810 MEZ720693:MEZ720810 MOV720693:MOV720810 MYR720693:MYR720810 NIN720693:NIN720810 NSJ720693:NSJ720810 OCF720693:OCF720810 OMB720693:OMB720810 OVX720693:OVX720810 PFT720693:PFT720810 PPP720693:PPP720810 PZL720693:PZL720810 QJH720693:QJH720810 QTD720693:QTD720810 RCZ720693:RCZ720810 RMV720693:RMV720810 RWR720693:RWR720810 SGN720693:SGN720810 SQJ720693:SQJ720810 TAF720693:TAF720810 TKB720693:TKB720810 TTX720693:TTX720810 UDT720693:UDT720810 UNP720693:UNP720810 UXL720693:UXL720810 VHH720693:VHH720810 VRD720693:VRD720810 WAZ720693:WAZ720810 WKV720693:WKV720810 WUR720693:WUR720810 VRD982837:VRD982954 IF786229:IF786346 SB786229:SB786346 ABX786229:ABX786346 ALT786229:ALT786346 AVP786229:AVP786346 BFL786229:BFL786346 BPH786229:BPH786346 BZD786229:BZD786346 CIZ786229:CIZ786346 CSV786229:CSV786346 DCR786229:DCR786346 DMN786229:DMN786346 DWJ786229:DWJ786346 EGF786229:EGF786346 EQB786229:EQB786346 EZX786229:EZX786346 FJT786229:FJT786346 FTP786229:FTP786346 GDL786229:GDL786346 GNH786229:GNH786346 GXD786229:GXD786346 HGZ786229:HGZ786346 HQV786229:HQV786346 IAR786229:IAR786346 IKN786229:IKN786346 IUJ786229:IUJ786346 JEF786229:JEF786346 JOB786229:JOB786346 JXX786229:JXX786346 KHT786229:KHT786346 KRP786229:KRP786346 LBL786229:LBL786346 LLH786229:LLH786346 LVD786229:LVD786346 MEZ786229:MEZ786346 MOV786229:MOV786346 MYR786229:MYR786346 NIN786229:NIN786346 NSJ786229:NSJ786346 OCF786229:OCF786346 OMB786229:OMB786346 OVX786229:OVX786346 PFT786229:PFT786346 PPP786229:PPP786346 PZL786229:PZL786346 QJH786229:QJH786346 QTD786229:QTD786346 RCZ786229:RCZ786346 RMV786229:RMV786346 RWR786229:RWR786346 SGN786229:SGN786346 SQJ786229:SQJ786346 TAF786229:TAF786346 TKB786229:TKB786346 TTX786229:TTX786346 UDT786229:UDT786346 UNP786229:UNP786346 UXL786229:UXL786346 VHH786229:VHH786346 VRD786229:VRD786346 WAZ786229:WAZ786346 WKV786229:WKV786346 WUR786229:WUR786346 WAZ982837:WAZ982954 IF851765:IF851882 SB851765:SB851882 ABX851765:ABX851882 ALT851765:ALT851882 AVP851765:AVP851882 BFL851765:BFL851882 BPH851765:BPH851882 BZD851765:BZD851882 CIZ851765:CIZ851882 CSV851765:CSV851882 DCR851765:DCR851882 DMN851765:DMN851882 DWJ851765:DWJ851882 EGF851765:EGF851882 EQB851765:EQB851882 EZX851765:EZX851882 FJT851765:FJT851882 FTP851765:FTP851882 GDL851765:GDL851882 GNH851765:GNH851882 GXD851765:GXD851882 HGZ851765:HGZ851882 HQV851765:HQV851882 IAR851765:IAR851882 IKN851765:IKN851882 IUJ851765:IUJ851882 JEF851765:JEF851882 JOB851765:JOB851882 JXX851765:JXX851882 KHT851765:KHT851882 KRP851765:KRP851882 LBL851765:LBL851882 LLH851765:LLH851882 LVD851765:LVD851882 MEZ851765:MEZ851882 MOV851765:MOV851882 MYR851765:MYR851882 NIN851765:NIN851882 NSJ851765:NSJ851882 OCF851765:OCF851882 OMB851765:OMB851882 OVX851765:OVX851882 PFT851765:PFT851882 PPP851765:PPP851882 PZL851765:PZL851882 QJH851765:QJH851882 QTD851765:QTD851882 RCZ851765:RCZ851882 RMV851765:RMV851882 RWR851765:RWR851882 SGN851765:SGN851882 SQJ851765:SQJ851882 TAF851765:TAF851882 TKB851765:TKB851882 TTX851765:TTX851882 UDT851765:UDT851882 UNP851765:UNP851882 UXL851765:UXL851882 VHH851765:VHH851882 VRD851765:VRD851882 WAZ851765:WAZ851882 WKV851765:WKV851882 WUR851765:WUR851882 WKV982837:WKV982954 IF917301:IF917418 SB917301:SB917418 ABX917301:ABX917418 ALT917301:ALT917418 AVP917301:AVP917418 BFL917301:BFL917418 BPH917301:BPH917418 BZD917301:BZD917418 CIZ917301:CIZ917418 CSV917301:CSV917418 DCR917301:DCR917418 DMN917301:DMN917418 DWJ917301:DWJ917418 EGF917301:EGF917418 EQB917301:EQB917418 EZX917301:EZX917418 FJT917301:FJT917418 FTP917301:FTP917418 GDL917301:GDL917418 GNH917301:GNH917418 GXD917301:GXD917418 HGZ917301:HGZ917418 HQV917301:HQV917418 IAR917301:IAR917418 IKN917301:IKN917418 IUJ917301:IUJ917418 JEF917301:JEF917418 JOB917301:JOB917418 JXX917301:JXX917418 KHT917301:KHT917418 KRP917301:KRP917418 LBL917301:LBL917418 LLH917301:LLH917418 LVD917301:LVD917418 MEZ917301:MEZ917418 MOV917301:MOV917418 MYR917301:MYR917418 NIN917301:NIN917418 NSJ917301:NSJ917418 OCF917301:OCF917418 OMB917301:OMB917418 OVX917301:OVX917418 PFT917301:PFT917418 PPP917301:PPP917418 PZL917301:PZL917418 QJH917301:QJH917418 QTD917301:QTD917418 RCZ917301:RCZ917418 RMV917301:RMV917418 RWR917301:RWR917418 SGN917301:SGN917418 SQJ917301:SQJ917418 TAF917301:TAF917418 TKB917301:TKB917418 TTX917301:TTX917418 UDT917301:UDT917418 UNP917301:UNP917418 UXL917301:UXL917418 VHH917301:VHH917418 VRD917301:VRD917418 WAZ917301:WAZ917418 WKV917301:WKV917418 WUR917301:WUR917418 WUR982837:WUR982954 IF982837:IF982954 SB982837:SB982954 ABX982837:ABX982954 ALT982837:ALT982954 AVP982837:AVP982954 BFL982837:BFL982954 BPH982837:BPH982954 BZD982837:BZD982954 CIZ982837:CIZ982954 CSV982837:CSV982954 DCR982837:DCR982954 DMN982837:DMN982954 DWJ982837:DWJ982954 EGF982837:EGF982954 EQB982837:EQB982954 EZX982837:EZX982954 FJT982837:FJT982954 FTP982837:FTP982954 GDL982837:GDL982954 GNH982837:GNH982954 GXD982837:GXD982954 HGZ982837:HGZ982954 HQV982837:HQV982954 IAR982837:IAR982954 IKN982837:IKN982954 IUJ982837:IUJ982954 JEF982837:JEF982954 JOB982837:JOB982954 JXX982837:JXX982954 KHT982837:KHT982954 KRP982837:KRP982954 LBL982837:LBL982954 LLH982837:LLH982954 LVD982837:LVD982954 MEZ982837:MEZ982954 MOV982837:MOV982954 MYR982837:MYR982954 NIN982837:NIN982954 NSJ982837:NSJ982954 OCF982837:OCF982954 OMB982837:OMB982954 OVX982837:OVX982954 PFT982837:PFT982954 PPP982837:PPP982954 PZL982837:PZL982954 QJH982837:QJH982954 QTD982837:QTD982954">
      <formula1>"手工,SAT,PAT"</formula1>
    </dataValidation>
    <dataValidation type="list" allowBlank="1" showInputMessage="1" showErrorMessage="1" sqref="H1:H1048576">
      <formula1>"基本功能,UI检查,功能入口,异常测试,大数据量测试,性能测试,负载测试,稳定性测试,维护测试,安全性测试,升级测试,数据检查,日志检查,接口测试"</formula1>
    </dataValidation>
    <dataValidation type="list" allowBlank="1" showInputMessage="1" showErrorMessage="1" sqref="G1:G1048576">
      <formula1>"手工,自动化,脚本+手工,loadrunner"</formula1>
    </dataValidation>
    <dataValidation type="list" allowBlank="1" showInputMessage="1" showErrorMessage="1" sqref="F1:F1048576">
      <formula1>"1,2,3"</formula1>
    </dataValidation>
  </dataValidations>
  <pageMargins left="0.75" right="0.75" top="1" bottom="1" header="0.5" footer="0.5"/>
  <pageSetup paperSize="9" orientation="portrait" horizontalDpi="180" verticalDpi="18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C28" sqref="C28"/>
    </sheetView>
  </sheetViews>
  <sheetFormatPr defaultRowHeight="13.5" x14ac:dyDescent="0.15"/>
  <cols>
    <col min="1" max="2" width="17.5" customWidth="1"/>
    <col min="3" max="3" width="63.375" customWidth="1"/>
    <col min="4" max="4" width="13.625" customWidth="1"/>
    <col min="5" max="5" width="14" customWidth="1"/>
    <col min="6" max="6" width="54.25" customWidth="1"/>
  </cols>
  <sheetData>
    <row r="1" spans="1:6" x14ac:dyDescent="0.15">
      <c r="A1" s="200" t="s">
        <v>104</v>
      </c>
      <c r="B1" s="200"/>
      <c r="C1" s="201"/>
      <c r="D1" s="202" t="s">
        <v>105</v>
      </c>
      <c r="E1" s="202"/>
      <c r="F1" s="202"/>
    </row>
    <row r="2" spans="1:6" x14ac:dyDescent="0.15">
      <c r="A2" s="94" t="s">
        <v>106</v>
      </c>
      <c r="B2" s="94" t="s">
        <v>111</v>
      </c>
      <c r="C2" s="95" t="s">
        <v>107</v>
      </c>
      <c r="D2" s="94" t="s">
        <v>108</v>
      </c>
      <c r="E2" s="94" t="s">
        <v>109</v>
      </c>
      <c r="F2" s="94" t="s">
        <v>110</v>
      </c>
    </row>
    <row r="3" spans="1:6" x14ac:dyDescent="0.15">
      <c r="A3" s="203"/>
      <c r="B3" s="100"/>
      <c r="C3" s="96"/>
      <c r="D3" s="97"/>
      <c r="E3" s="98"/>
      <c r="F3" s="99"/>
    </row>
    <row r="4" spans="1:6" x14ac:dyDescent="0.15">
      <c r="A4" s="204"/>
      <c r="B4" s="100"/>
      <c r="C4" s="96"/>
      <c r="D4" s="97"/>
      <c r="E4" s="98"/>
      <c r="F4" s="99"/>
    </row>
    <row r="5" spans="1:6" x14ac:dyDescent="0.15">
      <c r="A5" s="204"/>
      <c r="B5" s="100"/>
      <c r="C5" s="96"/>
      <c r="D5" s="97"/>
      <c r="E5" s="98"/>
      <c r="F5" s="99"/>
    </row>
    <row r="6" spans="1:6" x14ac:dyDescent="0.15">
      <c r="A6" s="204"/>
      <c r="B6" s="100"/>
      <c r="C6" s="96"/>
      <c r="D6" s="97"/>
      <c r="E6" s="98"/>
      <c r="F6" s="99"/>
    </row>
    <row r="7" spans="1:6" x14ac:dyDescent="0.15">
      <c r="A7" s="204"/>
      <c r="B7" s="100"/>
      <c r="C7" s="96"/>
      <c r="D7" s="97"/>
      <c r="E7" s="98"/>
      <c r="F7" s="99"/>
    </row>
    <row r="8" spans="1:6" x14ac:dyDescent="0.15">
      <c r="A8" s="205"/>
      <c r="B8" s="100"/>
      <c r="C8" s="96"/>
      <c r="D8" s="97"/>
      <c r="E8" s="98"/>
      <c r="F8" s="99"/>
    </row>
  </sheetData>
  <mergeCells count="3">
    <mergeCell ref="A1:C1"/>
    <mergeCell ref="D1:F1"/>
    <mergeCell ref="A3:A8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zoomScaleSheetLayoutView="100" workbookViewId="0">
      <selection activeCell="A4" sqref="A4:F6"/>
    </sheetView>
  </sheetViews>
  <sheetFormatPr defaultColWidth="9" defaultRowHeight="14.25" x14ac:dyDescent="0.15"/>
  <cols>
    <col min="1" max="1" width="21" style="9" customWidth="1"/>
    <col min="2" max="2" width="23.75" style="9" customWidth="1"/>
    <col min="3" max="3" width="14.125" style="9" customWidth="1"/>
    <col min="4" max="4" width="17" style="9" customWidth="1"/>
    <col min="5" max="5" width="11" style="9" customWidth="1"/>
    <col min="6" max="6" width="29.125" style="9" customWidth="1"/>
    <col min="7" max="16384" width="9" style="9"/>
  </cols>
  <sheetData>
    <row r="1" spans="1:6" ht="21.75" customHeight="1" x14ac:dyDescent="0.15">
      <c r="A1" s="207" t="s">
        <v>103</v>
      </c>
      <c r="B1" s="208"/>
      <c r="C1" s="208"/>
      <c r="D1" s="208"/>
      <c r="E1" s="208"/>
      <c r="F1" s="209"/>
    </row>
    <row r="2" spans="1:6" ht="28.5" customHeight="1" x14ac:dyDescent="0.15">
      <c r="A2" s="210"/>
      <c r="B2" s="211"/>
      <c r="C2" s="211"/>
      <c r="D2" s="211"/>
      <c r="E2" s="211"/>
      <c r="F2" s="212"/>
    </row>
    <row r="3" spans="1:6" ht="16.5" customHeight="1" x14ac:dyDescent="0.15">
      <c r="A3" s="213" t="s">
        <v>11</v>
      </c>
      <c r="B3" s="213"/>
      <c r="C3" s="213"/>
      <c r="D3" s="213"/>
      <c r="E3" s="213"/>
      <c r="F3" s="213"/>
    </row>
    <row r="4" spans="1:6" ht="31.5" customHeight="1" x14ac:dyDescent="0.15">
      <c r="A4" s="214" t="s">
        <v>19</v>
      </c>
      <c r="B4" s="215"/>
      <c r="C4" s="215"/>
      <c r="D4" s="215"/>
      <c r="E4" s="215"/>
      <c r="F4" s="216"/>
    </row>
    <row r="5" spans="1:6" ht="16.5" customHeight="1" x14ac:dyDescent="0.15">
      <c r="A5" s="217"/>
      <c r="B5" s="218"/>
      <c r="C5" s="218"/>
      <c r="D5" s="218"/>
      <c r="E5" s="218"/>
      <c r="F5" s="219"/>
    </row>
    <row r="6" spans="1:6" ht="34.5" customHeight="1" x14ac:dyDescent="0.15">
      <c r="A6" s="220"/>
      <c r="B6" s="221"/>
      <c r="C6" s="221"/>
      <c r="D6" s="221"/>
      <c r="E6" s="221"/>
      <c r="F6" s="222"/>
    </row>
    <row r="7" spans="1:6" ht="16.5" customHeight="1" x14ac:dyDescent="0.15">
      <c r="A7" s="206" t="s">
        <v>12</v>
      </c>
      <c r="B7" s="206"/>
      <c r="C7" s="206"/>
      <c r="D7" s="206"/>
      <c r="E7" s="206"/>
      <c r="F7" s="206"/>
    </row>
    <row r="8" spans="1:6" ht="16.5" customHeight="1" x14ac:dyDescent="0.15">
      <c r="A8" s="223"/>
      <c r="B8" s="224"/>
      <c r="C8" s="224"/>
      <c r="D8" s="224"/>
      <c r="E8" s="224"/>
      <c r="F8" s="225"/>
    </row>
    <row r="9" spans="1:6" ht="16.5" customHeight="1" x14ac:dyDescent="0.15">
      <c r="A9" s="226"/>
      <c r="B9" s="227"/>
      <c r="C9" s="227"/>
      <c r="D9" s="227"/>
      <c r="E9" s="227"/>
      <c r="F9" s="228"/>
    </row>
    <row r="10" spans="1:6" ht="16.5" customHeight="1" x14ac:dyDescent="0.15">
      <c r="A10" s="226"/>
      <c r="B10" s="227"/>
      <c r="C10" s="227"/>
      <c r="D10" s="227"/>
      <c r="E10" s="227"/>
      <c r="F10" s="228"/>
    </row>
    <row r="11" spans="1:6" ht="16.5" customHeight="1" x14ac:dyDescent="0.15">
      <c r="A11" s="229"/>
      <c r="B11" s="230"/>
      <c r="C11" s="230"/>
      <c r="D11" s="230"/>
      <c r="E11" s="230"/>
      <c r="F11" s="231"/>
    </row>
    <row r="12" spans="1:6" ht="16.5" customHeight="1" x14ac:dyDescent="0.15">
      <c r="A12" s="206" t="s">
        <v>13</v>
      </c>
      <c r="B12" s="206"/>
      <c r="C12" s="206"/>
      <c r="D12" s="206"/>
      <c r="E12" s="206"/>
      <c r="F12" s="206"/>
    </row>
    <row r="13" spans="1:6" ht="16.5" customHeight="1" x14ac:dyDescent="0.15">
      <c r="A13" s="223"/>
      <c r="B13" s="224"/>
      <c r="C13" s="224"/>
      <c r="D13" s="224"/>
      <c r="E13" s="224"/>
      <c r="F13" s="225"/>
    </row>
    <row r="14" spans="1:6" ht="16.5" customHeight="1" x14ac:dyDescent="0.15">
      <c r="A14" s="226"/>
      <c r="B14" s="227"/>
      <c r="C14" s="227"/>
      <c r="D14" s="227"/>
      <c r="E14" s="227"/>
      <c r="F14" s="228"/>
    </row>
    <row r="15" spans="1:6" ht="16.5" customHeight="1" x14ac:dyDescent="0.15">
      <c r="A15" s="226"/>
      <c r="B15" s="227"/>
      <c r="C15" s="227"/>
      <c r="D15" s="227"/>
      <c r="E15" s="227"/>
      <c r="F15" s="228"/>
    </row>
    <row r="16" spans="1:6" ht="30.75" customHeight="1" x14ac:dyDescent="0.15">
      <c r="A16" s="229"/>
      <c r="B16" s="230"/>
      <c r="C16" s="230"/>
      <c r="D16" s="230"/>
      <c r="E16" s="230"/>
      <c r="F16" s="231"/>
    </row>
    <row r="17" spans="1:6" ht="15" x14ac:dyDescent="0.15">
      <c r="A17" s="206" t="s">
        <v>102</v>
      </c>
      <c r="B17" s="206"/>
      <c r="C17" s="206"/>
      <c r="D17" s="206"/>
      <c r="E17" s="206"/>
      <c r="F17" s="206"/>
    </row>
    <row r="18" spans="1:6" x14ac:dyDescent="0.15">
      <c r="A18" s="12" t="s">
        <v>113</v>
      </c>
      <c r="B18" s="234" t="s">
        <v>115</v>
      </c>
      <c r="C18" s="234"/>
      <c r="D18" s="234" t="s">
        <v>116</v>
      </c>
      <c r="E18" s="234"/>
      <c r="F18" s="93" t="s">
        <v>117</v>
      </c>
    </row>
    <row r="19" spans="1:6" ht="28.5" x14ac:dyDescent="0.15">
      <c r="A19" s="10" t="s">
        <v>114</v>
      </c>
      <c r="B19" s="235"/>
      <c r="C19" s="235"/>
      <c r="D19" s="236" t="s">
        <v>118</v>
      </c>
      <c r="E19" s="236"/>
      <c r="F19" s="10" t="s">
        <v>130</v>
      </c>
    </row>
    <row r="20" spans="1:6" ht="28.5" x14ac:dyDescent="0.15">
      <c r="A20" s="10" t="s">
        <v>112</v>
      </c>
      <c r="B20" s="235"/>
      <c r="C20" s="235"/>
      <c r="D20" s="237" t="s">
        <v>119</v>
      </c>
      <c r="E20" s="238"/>
      <c r="F20" s="10" t="s">
        <v>121</v>
      </c>
    </row>
    <row r="21" spans="1:6" x14ac:dyDescent="0.15">
      <c r="A21" s="10" t="s">
        <v>120</v>
      </c>
      <c r="B21" s="237"/>
      <c r="C21" s="238"/>
      <c r="D21" s="239" t="s">
        <v>131</v>
      </c>
      <c r="E21" s="240"/>
      <c r="F21" s="10" t="s">
        <v>132</v>
      </c>
    </row>
    <row r="22" spans="1:6" x14ac:dyDescent="0.15">
      <c r="A22" s="10" t="s">
        <v>122</v>
      </c>
      <c r="B22" s="237"/>
      <c r="C22" s="238"/>
      <c r="D22" s="239" t="s">
        <v>123</v>
      </c>
      <c r="E22" s="240"/>
      <c r="F22" s="10" t="s">
        <v>124</v>
      </c>
    </row>
    <row r="23" spans="1:6" ht="16.5" customHeight="1" x14ac:dyDescent="0.15">
      <c r="A23" s="10" t="s">
        <v>125</v>
      </c>
      <c r="B23" s="235"/>
      <c r="C23" s="235"/>
      <c r="D23" s="236" t="s">
        <v>126</v>
      </c>
      <c r="E23" s="236"/>
      <c r="F23" s="10" t="s">
        <v>127</v>
      </c>
    </row>
    <row r="24" spans="1:6" ht="15" thickBot="1" x14ac:dyDescent="0.2">
      <c r="A24" s="101" t="s">
        <v>128</v>
      </c>
      <c r="B24" s="232"/>
      <c r="C24" s="232"/>
      <c r="D24" s="233" t="s">
        <v>135</v>
      </c>
      <c r="E24" s="233"/>
      <c r="F24" s="101" t="s">
        <v>133</v>
      </c>
    </row>
  </sheetData>
  <mergeCells count="22">
    <mergeCell ref="B24:C24"/>
    <mergeCell ref="D24:E24"/>
    <mergeCell ref="A13:F16"/>
    <mergeCell ref="A17:F17"/>
    <mergeCell ref="B18:C18"/>
    <mergeCell ref="B19:C19"/>
    <mergeCell ref="B20:C20"/>
    <mergeCell ref="B23:C23"/>
    <mergeCell ref="D18:E18"/>
    <mergeCell ref="D19:E19"/>
    <mergeCell ref="D20:E20"/>
    <mergeCell ref="D23:E23"/>
    <mergeCell ref="B21:C21"/>
    <mergeCell ref="B22:C22"/>
    <mergeCell ref="D21:E21"/>
    <mergeCell ref="D22:E22"/>
    <mergeCell ref="A12:F12"/>
    <mergeCell ref="A1:F2"/>
    <mergeCell ref="A3:F3"/>
    <mergeCell ref="A4:F6"/>
    <mergeCell ref="A7:F7"/>
    <mergeCell ref="A8:F11"/>
  </mergeCells>
  <phoneticPr fontId="1" type="noConversion"/>
  <pageMargins left="0.75" right="0.75" top="1" bottom="1" header="0.51180555555555551" footer="0.51180555555555551"/>
  <pageSetup paperSize="9" firstPageNumber="4294963191" orientation="portrait" horizontalDpi="30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54"/>
  <sheetViews>
    <sheetView topLeftCell="A16" zoomScaleSheetLayoutView="100" workbookViewId="0">
      <selection activeCell="B27" sqref="B27:B28"/>
    </sheetView>
  </sheetViews>
  <sheetFormatPr defaultColWidth="9" defaultRowHeight="14.25" x14ac:dyDescent="0.15"/>
  <cols>
    <col min="1" max="1" width="27.75" style="9" customWidth="1"/>
    <col min="2" max="2" width="32.375" style="9" customWidth="1"/>
    <col min="3" max="3" width="9.625" style="9" customWidth="1"/>
    <col min="4" max="4" width="23.25" style="9" customWidth="1"/>
    <col min="5" max="5" width="27.25" style="9" customWidth="1"/>
    <col min="6" max="6" width="23.75" style="9" customWidth="1"/>
    <col min="7" max="7" width="18.25" style="9" customWidth="1"/>
    <col min="8" max="8" width="14.125" style="9" customWidth="1"/>
    <col min="9" max="10" width="17" style="9" customWidth="1"/>
    <col min="11" max="11" width="17.125" style="9" customWidth="1"/>
    <col min="12" max="12" width="29.125" style="9" customWidth="1"/>
    <col min="13" max="16384" width="9" style="9"/>
  </cols>
  <sheetData>
    <row r="1" spans="1:12" ht="21.75" customHeight="1" x14ac:dyDescent="0.15">
      <c r="A1" s="207" t="s">
        <v>275</v>
      </c>
      <c r="B1" s="208"/>
      <c r="C1" s="208"/>
      <c r="D1" s="208"/>
      <c r="E1" s="208"/>
      <c r="F1" s="208"/>
      <c r="G1" s="208"/>
      <c r="H1" s="208"/>
      <c r="I1" s="208"/>
      <c r="J1" s="208"/>
      <c r="K1" s="208"/>
      <c r="L1" s="209"/>
    </row>
    <row r="2" spans="1:12" ht="28.5" customHeight="1" x14ac:dyDescent="0.15">
      <c r="A2" s="210"/>
      <c r="B2" s="211"/>
      <c r="C2" s="211"/>
      <c r="D2" s="211"/>
      <c r="E2" s="211"/>
      <c r="F2" s="211"/>
      <c r="G2" s="211"/>
      <c r="H2" s="211"/>
      <c r="I2" s="211"/>
      <c r="J2" s="211"/>
      <c r="K2" s="211"/>
      <c r="L2" s="212"/>
    </row>
    <row r="3" spans="1:12" ht="16.5" customHeight="1" x14ac:dyDescent="0.15">
      <c r="A3" s="213" t="s">
        <v>166</v>
      </c>
      <c r="B3" s="213"/>
      <c r="C3" s="213"/>
      <c r="D3" s="213"/>
      <c r="E3" s="213"/>
      <c r="F3" s="213"/>
      <c r="G3" s="213"/>
      <c r="H3" s="213"/>
      <c r="I3" s="213"/>
      <c r="J3" s="213"/>
      <c r="K3" s="213"/>
      <c r="L3" s="213"/>
    </row>
    <row r="4" spans="1:12" ht="31.5" customHeight="1" x14ac:dyDescent="0.15">
      <c r="A4" s="214" t="s">
        <v>285</v>
      </c>
      <c r="B4" s="215"/>
      <c r="C4" s="215"/>
      <c r="D4" s="215"/>
      <c r="E4" s="215"/>
      <c r="F4" s="215"/>
      <c r="G4" s="215"/>
      <c r="H4" s="215"/>
      <c r="I4" s="215"/>
      <c r="J4" s="215"/>
      <c r="K4" s="215"/>
      <c r="L4" s="216"/>
    </row>
    <row r="5" spans="1:12" ht="16.5" customHeight="1" x14ac:dyDescent="0.15">
      <c r="A5" s="217"/>
      <c r="B5" s="261"/>
      <c r="C5" s="261"/>
      <c r="D5" s="261"/>
      <c r="E5" s="218"/>
      <c r="F5" s="218"/>
      <c r="G5" s="218"/>
      <c r="H5" s="218"/>
      <c r="I5" s="218"/>
      <c r="J5" s="218"/>
      <c r="K5" s="218"/>
      <c r="L5" s="219"/>
    </row>
    <row r="6" spans="1:12" ht="34.5" customHeight="1" x14ac:dyDescent="0.15">
      <c r="A6" s="220"/>
      <c r="B6" s="221"/>
      <c r="C6" s="221"/>
      <c r="D6" s="221"/>
      <c r="E6" s="221"/>
      <c r="F6" s="221"/>
      <c r="G6" s="221"/>
      <c r="H6" s="221"/>
      <c r="I6" s="221"/>
      <c r="J6" s="221"/>
      <c r="K6" s="221"/>
      <c r="L6" s="222"/>
    </row>
    <row r="7" spans="1:12" ht="16.5" customHeight="1" x14ac:dyDescent="0.15">
      <c r="A7" s="206" t="s">
        <v>17</v>
      </c>
      <c r="B7" s="206"/>
      <c r="C7" s="206"/>
      <c r="D7" s="206"/>
      <c r="E7" s="206"/>
      <c r="F7" s="206"/>
      <c r="G7" s="206"/>
      <c r="H7" s="206"/>
      <c r="I7" s="206"/>
      <c r="J7" s="206"/>
      <c r="K7" s="206"/>
      <c r="L7" s="206"/>
    </row>
    <row r="8" spans="1:12" ht="16.5" customHeight="1" x14ac:dyDescent="0.15">
      <c r="A8" s="241" t="s">
        <v>278</v>
      </c>
      <c r="B8" s="242"/>
      <c r="C8" s="242"/>
      <c r="D8" s="242"/>
      <c r="E8" s="242"/>
      <c r="F8" s="242"/>
      <c r="G8" s="242"/>
      <c r="H8" s="242"/>
      <c r="I8" s="242"/>
      <c r="J8" s="242"/>
      <c r="K8" s="242"/>
      <c r="L8" s="243"/>
    </row>
    <row r="9" spans="1:12" ht="16.5" customHeight="1" x14ac:dyDescent="0.15">
      <c r="A9" s="244"/>
      <c r="B9" s="245"/>
      <c r="C9" s="245"/>
      <c r="D9" s="245"/>
      <c r="E9" s="245"/>
      <c r="F9" s="245"/>
      <c r="G9" s="245"/>
      <c r="H9" s="245"/>
      <c r="I9" s="245"/>
      <c r="J9" s="245"/>
      <c r="K9" s="245"/>
      <c r="L9" s="246"/>
    </row>
    <row r="10" spans="1:12" ht="16.5" customHeight="1" x14ac:dyDescent="0.15">
      <c r="A10" s="244"/>
      <c r="B10" s="245"/>
      <c r="C10" s="245"/>
      <c r="D10" s="245"/>
      <c r="E10" s="245"/>
      <c r="F10" s="245"/>
      <c r="G10" s="245"/>
      <c r="H10" s="245"/>
      <c r="I10" s="245"/>
      <c r="J10" s="245"/>
      <c r="K10" s="245"/>
      <c r="L10" s="246"/>
    </row>
    <row r="11" spans="1:12" ht="16.5" customHeight="1" x14ac:dyDescent="0.15">
      <c r="A11" s="244"/>
      <c r="B11" s="245"/>
      <c r="C11" s="245"/>
      <c r="D11" s="245"/>
      <c r="E11" s="245"/>
      <c r="F11" s="245"/>
      <c r="G11" s="245"/>
      <c r="H11" s="245"/>
      <c r="I11" s="245"/>
      <c r="J11" s="245"/>
      <c r="K11" s="245"/>
      <c r="L11" s="246"/>
    </row>
    <row r="12" spans="1:12" ht="16.5" customHeight="1" x14ac:dyDescent="0.15">
      <c r="A12" s="244"/>
      <c r="B12" s="245"/>
      <c r="C12" s="245"/>
      <c r="D12" s="245"/>
      <c r="E12" s="245"/>
      <c r="F12" s="245"/>
      <c r="G12" s="245"/>
      <c r="H12" s="245"/>
      <c r="I12" s="245"/>
      <c r="J12" s="245"/>
      <c r="K12" s="245"/>
      <c r="L12" s="246"/>
    </row>
    <row r="13" spans="1:12" ht="16.5" customHeight="1" x14ac:dyDescent="0.15">
      <c r="A13" s="247"/>
      <c r="B13" s="248"/>
      <c r="C13" s="248"/>
      <c r="D13" s="248"/>
      <c r="E13" s="248"/>
      <c r="F13" s="248"/>
      <c r="G13" s="248"/>
      <c r="H13" s="248"/>
      <c r="I13" s="248"/>
      <c r="J13" s="248"/>
      <c r="K13" s="248"/>
      <c r="L13" s="249"/>
    </row>
    <row r="14" spans="1:12" ht="16.5" customHeight="1" x14ac:dyDescent="0.15">
      <c r="A14" s="262" t="s">
        <v>18</v>
      </c>
      <c r="B14" s="262"/>
      <c r="C14" s="262"/>
      <c r="D14" s="262"/>
      <c r="E14" s="262"/>
      <c r="F14" s="262"/>
      <c r="G14" s="262"/>
      <c r="H14" s="262"/>
      <c r="I14" s="262"/>
      <c r="J14" s="262"/>
      <c r="K14" s="262"/>
      <c r="L14" s="262"/>
    </row>
    <row r="15" spans="1:12" ht="16.5" customHeight="1" x14ac:dyDescent="0.15">
      <c r="A15" s="263" t="s">
        <v>279</v>
      </c>
      <c r="B15" s="264"/>
      <c r="C15" s="264"/>
      <c r="D15" s="264"/>
      <c r="E15" s="264"/>
      <c r="F15" s="264"/>
      <c r="G15" s="264"/>
      <c r="H15" s="264"/>
      <c r="I15" s="264"/>
      <c r="J15" s="264"/>
      <c r="K15" s="264"/>
      <c r="L15" s="265"/>
    </row>
    <row r="16" spans="1:12" ht="16.5" customHeight="1" x14ac:dyDescent="0.15">
      <c r="A16" s="266"/>
      <c r="B16" s="267"/>
      <c r="C16" s="267"/>
      <c r="D16" s="267"/>
      <c r="E16" s="267"/>
      <c r="F16" s="267"/>
      <c r="G16" s="267"/>
      <c r="H16" s="267"/>
      <c r="I16" s="267"/>
      <c r="J16" s="267"/>
      <c r="K16" s="267"/>
      <c r="L16" s="268"/>
    </row>
    <row r="17" spans="1:12" ht="16.5" customHeight="1" x14ac:dyDescent="0.15">
      <c r="A17" s="266"/>
      <c r="B17" s="267"/>
      <c r="C17" s="267"/>
      <c r="D17" s="267"/>
      <c r="E17" s="267"/>
      <c r="F17" s="267"/>
      <c r="G17" s="267"/>
      <c r="H17" s="267"/>
      <c r="I17" s="267"/>
      <c r="J17" s="267"/>
      <c r="K17" s="267"/>
      <c r="L17" s="268"/>
    </row>
    <row r="18" spans="1:12" ht="16.5" customHeight="1" x14ac:dyDescent="0.15">
      <c r="A18" s="266"/>
      <c r="B18" s="267"/>
      <c r="C18" s="267"/>
      <c r="D18" s="267"/>
      <c r="E18" s="267"/>
      <c r="F18" s="267"/>
      <c r="G18" s="267"/>
      <c r="H18" s="267"/>
      <c r="I18" s="267"/>
      <c r="J18" s="267"/>
      <c r="K18" s="267"/>
      <c r="L18" s="268"/>
    </row>
    <row r="19" spans="1:12" ht="16.5" customHeight="1" x14ac:dyDescent="0.15">
      <c r="A19" s="266"/>
      <c r="B19" s="267"/>
      <c r="C19" s="267"/>
      <c r="D19" s="267"/>
      <c r="E19" s="267"/>
      <c r="F19" s="267"/>
      <c r="G19" s="267"/>
      <c r="H19" s="267"/>
      <c r="I19" s="267"/>
      <c r="J19" s="267"/>
      <c r="K19" s="267"/>
      <c r="L19" s="268"/>
    </row>
    <row r="20" spans="1:12" ht="16.5" customHeight="1" x14ac:dyDescent="0.15">
      <c r="A20" s="269"/>
      <c r="B20" s="270"/>
      <c r="C20" s="270"/>
      <c r="D20" s="270"/>
      <c r="E20" s="270"/>
      <c r="F20" s="270"/>
      <c r="G20" s="270"/>
      <c r="H20" s="270"/>
      <c r="I20" s="270"/>
      <c r="J20" s="270"/>
      <c r="K20" s="270"/>
      <c r="L20" s="271"/>
    </row>
    <row r="21" spans="1:12" ht="16.5" customHeight="1" x14ac:dyDescent="0.15">
      <c r="A21" s="206" t="s">
        <v>14</v>
      </c>
      <c r="B21" s="206"/>
      <c r="C21" s="206"/>
      <c r="D21" s="206"/>
      <c r="E21" s="206"/>
      <c r="F21" s="206"/>
      <c r="G21" s="206"/>
      <c r="H21" s="206"/>
      <c r="I21" s="206"/>
      <c r="J21" s="206"/>
      <c r="K21" s="206"/>
      <c r="L21" s="206"/>
    </row>
    <row r="22" spans="1:12" ht="16.5" customHeight="1" x14ac:dyDescent="0.15">
      <c r="A22" s="116" t="s">
        <v>138</v>
      </c>
      <c r="B22" s="105" t="s">
        <v>15</v>
      </c>
      <c r="C22" s="105" t="s">
        <v>250</v>
      </c>
      <c r="D22" s="105" t="s">
        <v>139</v>
      </c>
      <c r="E22" s="102" t="s">
        <v>140</v>
      </c>
      <c r="F22" s="102" t="s">
        <v>141</v>
      </c>
      <c r="G22" s="102" t="s">
        <v>142</v>
      </c>
      <c r="H22" s="102" t="s">
        <v>9</v>
      </c>
      <c r="I22" s="102" t="s">
        <v>10</v>
      </c>
      <c r="J22" s="117" t="s">
        <v>251</v>
      </c>
      <c r="K22" s="102" t="s">
        <v>8</v>
      </c>
      <c r="L22" s="102" t="s">
        <v>20</v>
      </c>
    </row>
    <row r="23" spans="1:12" ht="16.5" customHeight="1" x14ac:dyDescent="0.15">
      <c r="A23" s="272" t="s">
        <v>147</v>
      </c>
      <c r="B23" s="104" t="s">
        <v>145</v>
      </c>
      <c r="C23" s="104"/>
      <c r="D23" s="10" t="s">
        <v>21</v>
      </c>
      <c r="E23" s="10" t="s">
        <v>21</v>
      </c>
      <c r="F23" s="10" t="s">
        <v>21</v>
      </c>
      <c r="G23" s="10" t="s">
        <v>21</v>
      </c>
      <c r="H23" s="146">
        <v>42534</v>
      </c>
      <c r="I23" s="146">
        <v>42535</v>
      </c>
      <c r="J23" s="133">
        <v>1</v>
      </c>
      <c r="K23" s="12" t="s">
        <v>150</v>
      </c>
      <c r="L23" s="12" t="s">
        <v>171</v>
      </c>
    </row>
    <row r="24" spans="1:12" ht="16.5" customHeight="1" x14ac:dyDescent="0.15">
      <c r="A24" s="273"/>
      <c r="B24" s="104" t="s">
        <v>146</v>
      </c>
      <c r="C24" s="104"/>
      <c r="D24" s="10" t="s">
        <v>21</v>
      </c>
      <c r="E24" s="10" t="s">
        <v>21</v>
      </c>
      <c r="F24" s="10" t="s">
        <v>21</v>
      </c>
      <c r="G24" s="10" t="s">
        <v>21</v>
      </c>
      <c r="H24" s="146">
        <v>42534</v>
      </c>
      <c r="I24" s="146">
        <v>42535</v>
      </c>
      <c r="J24" s="133">
        <v>1</v>
      </c>
      <c r="K24" s="12" t="s">
        <v>151</v>
      </c>
      <c r="L24" s="12" t="s">
        <v>171</v>
      </c>
    </row>
    <row r="25" spans="1:12" ht="16.5" customHeight="1" x14ac:dyDescent="0.15">
      <c r="A25" s="273"/>
      <c r="B25" s="104" t="s">
        <v>148</v>
      </c>
      <c r="C25" s="104"/>
      <c r="D25" s="10" t="s">
        <v>21</v>
      </c>
      <c r="E25" s="10" t="s">
        <v>21</v>
      </c>
      <c r="F25" s="10" t="s">
        <v>21</v>
      </c>
      <c r="G25" s="10" t="s">
        <v>21</v>
      </c>
      <c r="H25" s="146">
        <v>42536</v>
      </c>
      <c r="I25" s="146">
        <v>42536</v>
      </c>
      <c r="J25" s="133">
        <v>1</v>
      </c>
      <c r="K25" s="12" t="s">
        <v>151</v>
      </c>
      <c r="L25" s="12" t="s">
        <v>171</v>
      </c>
    </row>
    <row r="26" spans="1:12" ht="16.5" customHeight="1" x14ac:dyDescent="0.15">
      <c r="A26" s="274"/>
      <c r="B26" s="104" t="s">
        <v>149</v>
      </c>
      <c r="C26" s="104"/>
      <c r="D26" s="10" t="s">
        <v>21</v>
      </c>
      <c r="E26" s="10" t="s">
        <v>21</v>
      </c>
      <c r="F26" s="10" t="s">
        <v>21</v>
      </c>
      <c r="G26" s="10" t="s">
        <v>162</v>
      </c>
      <c r="H26" s="146">
        <v>42536</v>
      </c>
      <c r="I26" s="146">
        <v>42536</v>
      </c>
      <c r="J26" s="133">
        <v>1</v>
      </c>
      <c r="K26" s="12" t="s">
        <v>150</v>
      </c>
      <c r="L26" s="12" t="s">
        <v>171</v>
      </c>
    </row>
    <row r="27" spans="1:12" ht="37.5" customHeight="1" x14ac:dyDescent="0.15">
      <c r="A27" s="277" t="s">
        <v>143</v>
      </c>
      <c r="B27" s="275" t="s">
        <v>197</v>
      </c>
      <c r="C27" s="143"/>
      <c r="D27" s="10" t="s">
        <v>265</v>
      </c>
      <c r="E27" s="10" t="s">
        <v>163</v>
      </c>
      <c r="F27" s="10" t="s">
        <v>183</v>
      </c>
      <c r="G27" s="10" t="s">
        <v>159</v>
      </c>
      <c r="H27" s="146">
        <v>42537</v>
      </c>
      <c r="I27" s="146">
        <v>42542</v>
      </c>
      <c r="J27" s="133">
        <v>1</v>
      </c>
      <c r="K27" s="12" t="s">
        <v>175</v>
      </c>
      <c r="L27" s="10" t="s">
        <v>164</v>
      </c>
    </row>
    <row r="28" spans="1:12" ht="37.5" customHeight="1" x14ac:dyDescent="0.15">
      <c r="A28" s="278"/>
      <c r="B28" s="276"/>
      <c r="C28" s="143"/>
      <c r="D28" s="10"/>
      <c r="E28" s="10"/>
      <c r="F28" s="10" t="s">
        <v>174</v>
      </c>
      <c r="G28" s="10"/>
      <c r="H28" s="146">
        <v>42545</v>
      </c>
      <c r="I28" s="146">
        <v>42545</v>
      </c>
      <c r="J28" s="134">
        <v>1</v>
      </c>
      <c r="K28" s="107" t="s">
        <v>175</v>
      </c>
      <c r="L28" s="10" t="s">
        <v>176</v>
      </c>
    </row>
    <row r="29" spans="1:12" ht="36.75" customHeight="1" x14ac:dyDescent="0.15">
      <c r="A29" s="278"/>
      <c r="B29" s="15" t="s">
        <v>199</v>
      </c>
      <c r="C29" s="143"/>
      <c r="D29" s="10" t="s">
        <v>152</v>
      </c>
      <c r="E29" s="10" t="s">
        <v>153</v>
      </c>
      <c r="F29" s="10" t="s">
        <v>155</v>
      </c>
      <c r="G29" s="10" t="s">
        <v>160</v>
      </c>
      <c r="H29" s="146">
        <v>42541</v>
      </c>
      <c r="I29" s="146">
        <v>42545</v>
      </c>
      <c r="J29" s="134">
        <v>1</v>
      </c>
      <c r="K29" s="107" t="s">
        <v>175</v>
      </c>
      <c r="L29" s="10" t="s">
        <v>177</v>
      </c>
    </row>
    <row r="30" spans="1:12" ht="16.5" customHeight="1" x14ac:dyDescent="0.15">
      <c r="A30" s="278"/>
      <c r="B30" s="15" t="s">
        <v>202</v>
      </c>
      <c r="C30" s="143"/>
      <c r="D30" s="10" t="s">
        <v>152</v>
      </c>
      <c r="E30" s="10" t="s">
        <v>153</v>
      </c>
      <c r="F30" s="10" t="s">
        <v>161</v>
      </c>
      <c r="G30" s="10" t="s">
        <v>181</v>
      </c>
      <c r="H30" s="146">
        <v>42548</v>
      </c>
      <c r="I30" s="146">
        <v>42549</v>
      </c>
      <c r="J30" s="134">
        <v>0</v>
      </c>
      <c r="K30" s="107" t="s">
        <v>252</v>
      </c>
      <c r="L30" s="10" t="s">
        <v>164</v>
      </c>
    </row>
    <row r="31" spans="1:12" ht="16.5" customHeight="1" x14ac:dyDescent="0.15">
      <c r="A31" s="278"/>
      <c r="B31" s="275" t="s">
        <v>200</v>
      </c>
      <c r="C31" s="143"/>
      <c r="D31" s="10" t="s">
        <v>152</v>
      </c>
      <c r="E31" s="10" t="s">
        <v>153</v>
      </c>
      <c r="F31" s="10" t="s">
        <v>173</v>
      </c>
      <c r="G31" s="10" t="s">
        <v>160</v>
      </c>
      <c r="H31" s="146">
        <v>42537</v>
      </c>
      <c r="I31" s="146">
        <v>42542</v>
      </c>
      <c r="J31" s="134">
        <v>1</v>
      </c>
      <c r="K31" s="107" t="s">
        <v>182</v>
      </c>
      <c r="L31" s="10" t="s">
        <v>164</v>
      </c>
    </row>
    <row r="32" spans="1:12" ht="16.5" customHeight="1" x14ac:dyDescent="0.15">
      <c r="A32" s="278"/>
      <c r="B32" s="276"/>
      <c r="C32" s="143"/>
      <c r="D32" s="10"/>
      <c r="E32" s="10"/>
      <c r="F32" s="10" t="s">
        <v>178</v>
      </c>
      <c r="G32" s="10"/>
      <c r="H32" s="146">
        <v>42545</v>
      </c>
      <c r="I32" s="146">
        <v>42545</v>
      </c>
      <c r="J32" s="134">
        <v>1</v>
      </c>
      <c r="K32" s="107" t="s">
        <v>182</v>
      </c>
      <c r="L32" s="10" t="s">
        <v>179</v>
      </c>
    </row>
    <row r="33" spans="1:12" ht="16.5" customHeight="1" x14ac:dyDescent="0.15">
      <c r="A33" s="278"/>
      <c r="B33" s="15" t="s">
        <v>201</v>
      </c>
      <c r="C33" s="143"/>
      <c r="D33" s="10" t="s">
        <v>152</v>
      </c>
      <c r="E33" s="10" t="s">
        <v>266</v>
      </c>
      <c r="F33" s="10" t="s">
        <v>156</v>
      </c>
      <c r="G33" s="10" t="s">
        <v>160</v>
      </c>
      <c r="H33" s="146">
        <v>42549</v>
      </c>
      <c r="I33" s="146">
        <v>42550</v>
      </c>
      <c r="J33" s="134">
        <v>0</v>
      </c>
      <c r="K33" s="107" t="s">
        <v>252</v>
      </c>
      <c r="L33" s="10" t="s">
        <v>164</v>
      </c>
    </row>
    <row r="34" spans="1:12" ht="16.5" customHeight="1" x14ac:dyDescent="0.15">
      <c r="A34" s="278"/>
      <c r="B34" s="120" t="s">
        <v>144</v>
      </c>
      <c r="C34" s="144"/>
      <c r="D34" s="121" t="s">
        <v>152</v>
      </c>
      <c r="E34" s="121" t="s">
        <v>264</v>
      </c>
      <c r="F34" s="121" t="s">
        <v>157</v>
      </c>
      <c r="G34" s="121" t="s">
        <v>160</v>
      </c>
      <c r="H34" s="147">
        <v>42542</v>
      </c>
      <c r="I34" s="147">
        <v>42544</v>
      </c>
      <c r="J34" s="131" t="s">
        <v>253</v>
      </c>
      <c r="K34" s="122" t="s">
        <v>172</v>
      </c>
      <c r="L34" s="121" t="s">
        <v>164</v>
      </c>
    </row>
    <row r="35" spans="1:12" ht="16.5" customHeight="1" x14ac:dyDescent="0.15">
      <c r="A35" s="278"/>
      <c r="B35" s="124" t="s">
        <v>180</v>
      </c>
      <c r="C35" s="145" t="s">
        <v>242</v>
      </c>
      <c r="D35" s="10" t="s">
        <v>260</v>
      </c>
      <c r="E35" s="10" t="s">
        <v>261</v>
      </c>
      <c r="F35" s="10"/>
      <c r="G35" s="10" t="s">
        <v>181</v>
      </c>
      <c r="H35" s="146"/>
      <c r="I35" s="146"/>
      <c r="J35" s="134">
        <v>1</v>
      </c>
      <c r="K35" s="107" t="s">
        <v>182</v>
      </c>
      <c r="L35" s="123"/>
    </row>
    <row r="36" spans="1:12" ht="16.5" customHeight="1" x14ac:dyDescent="0.15">
      <c r="A36" s="278"/>
      <c r="B36" s="15" t="s">
        <v>203</v>
      </c>
      <c r="C36" s="143"/>
      <c r="D36" s="10" t="s">
        <v>254</v>
      </c>
      <c r="E36" s="10" t="s">
        <v>154</v>
      </c>
      <c r="F36" s="10" t="s">
        <v>158</v>
      </c>
      <c r="G36" s="10" t="s">
        <v>189</v>
      </c>
      <c r="H36" s="146">
        <v>42544</v>
      </c>
      <c r="I36" s="146">
        <v>42549</v>
      </c>
      <c r="J36" s="134">
        <v>1</v>
      </c>
      <c r="K36" s="107" t="s">
        <v>182</v>
      </c>
      <c r="L36" s="11" t="s">
        <v>165</v>
      </c>
    </row>
    <row r="37" spans="1:12" ht="30" customHeight="1" x14ac:dyDescent="0.15">
      <c r="A37" s="279"/>
      <c r="B37" s="15" t="s">
        <v>184</v>
      </c>
      <c r="C37" s="125" t="s">
        <v>230</v>
      </c>
      <c r="D37" s="10" t="s">
        <v>186</v>
      </c>
      <c r="E37" s="10" t="s">
        <v>185</v>
      </c>
      <c r="F37" s="10" t="s">
        <v>187</v>
      </c>
      <c r="G37" s="10" t="s">
        <v>189</v>
      </c>
      <c r="H37" s="146">
        <v>42555</v>
      </c>
      <c r="I37" s="146">
        <v>42556</v>
      </c>
      <c r="J37" s="134">
        <v>1</v>
      </c>
      <c r="K37" s="107" t="s">
        <v>272</v>
      </c>
      <c r="L37" s="11" t="s">
        <v>190</v>
      </c>
    </row>
    <row r="38" spans="1:12" ht="16.5" customHeight="1" x14ac:dyDescent="0.15">
      <c r="A38" s="277" t="s">
        <v>276</v>
      </c>
      <c r="B38" s="15" t="s">
        <v>276</v>
      </c>
      <c r="C38" s="125" t="s">
        <v>229</v>
      </c>
      <c r="D38" s="10" t="s">
        <v>188</v>
      </c>
      <c r="E38" s="10" t="s">
        <v>188</v>
      </c>
      <c r="F38" s="10" t="s">
        <v>188</v>
      </c>
      <c r="G38" s="10" t="s">
        <v>189</v>
      </c>
      <c r="H38" s="146">
        <v>42551</v>
      </c>
      <c r="I38" s="146">
        <v>42555</v>
      </c>
      <c r="J38" s="134">
        <v>1</v>
      </c>
      <c r="K38" s="107" t="s">
        <v>271</v>
      </c>
      <c r="L38" s="11"/>
    </row>
    <row r="39" spans="1:12" ht="16.5" customHeight="1" x14ac:dyDescent="0.15">
      <c r="A39" s="279"/>
      <c r="B39" s="15" t="s">
        <v>280</v>
      </c>
      <c r="C39" s="125" t="s">
        <v>238</v>
      </c>
      <c r="D39" s="10" t="s">
        <v>188</v>
      </c>
      <c r="E39" s="10" t="s">
        <v>188</v>
      </c>
      <c r="F39" s="10" t="s">
        <v>188</v>
      </c>
      <c r="G39" s="10" t="s">
        <v>189</v>
      </c>
      <c r="H39" s="146">
        <v>42556</v>
      </c>
      <c r="I39" s="146">
        <v>42556</v>
      </c>
      <c r="J39" s="134">
        <v>1</v>
      </c>
      <c r="K39" s="107" t="s">
        <v>271</v>
      </c>
      <c r="L39" s="11"/>
    </row>
    <row r="40" spans="1:12" ht="16.5" customHeight="1" x14ac:dyDescent="0.15">
      <c r="A40" s="280" t="s">
        <v>277</v>
      </c>
      <c r="B40" s="15" t="s">
        <v>281</v>
      </c>
      <c r="C40" s="125" t="s">
        <v>238</v>
      </c>
      <c r="D40" s="10" t="s">
        <v>188</v>
      </c>
      <c r="E40" s="10" t="s">
        <v>188</v>
      </c>
      <c r="F40" s="10" t="s">
        <v>188</v>
      </c>
      <c r="G40" s="10" t="s">
        <v>189</v>
      </c>
      <c r="H40" s="146">
        <v>42556</v>
      </c>
      <c r="I40" s="146">
        <v>42556</v>
      </c>
      <c r="J40" s="134">
        <v>1</v>
      </c>
      <c r="K40" s="11" t="s">
        <v>271</v>
      </c>
      <c r="L40" s="11"/>
    </row>
    <row r="41" spans="1:12" ht="16.5" customHeight="1" x14ac:dyDescent="0.15">
      <c r="A41" s="281"/>
      <c r="B41" s="15" t="s">
        <v>282</v>
      </c>
      <c r="C41" s="125" t="s">
        <v>283</v>
      </c>
      <c r="D41" s="10" t="s">
        <v>188</v>
      </c>
      <c r="E41" s="10" t="s">
        <v>188</v>
      </c>
      <c r="F41" s="10" t="s">
        <v>188</v>
      </c>
      <c r="G41" s="10" t="s">
        <v>189</v>
      </c>
      <c r="H41" s="146">
        <v>42556</v>
      </c>
      <c r="I41" s="146">
        <v>42556</v>
      </c>
      <c r="J41" s="134">
        <v>1</v>
      </c>
      <c r="K41" s="11" t="s">
        <v>284</v>
      </c>
      <c r="L41" s="11"/>
    </row>
    <row r="42" spans="1:12" ht="16.5" customHeight="1" x14ac:dyDescent="0.15">
      <c r="A42" s="126"/>
      <c r="B42" s="10"/>
      <c r="C42" s="10"/>
      <c r="D42" s="10"/>
      <c r="E42" s="118"/>
      <c r="F42" s="118"/>
      <c r="G42" s="10"/>
      <c r="H42" s="13"/>
      <c r="I42" s="13"/>
      <c r="J42" s="13"/>
      <c r="K42" s="10"/>
      <c r="L42" s="10"/>
    </row>
    <row r="43" spans="1:12" ht="16.5" customHeight="1" x14ac:dyDescent="0.15">
      <c r="A43" s="126"/>
      <c r="B43" s="10"/>
      <c r="C43" s="10"/>
      <c r="D43" s="10"/>
      <c r="E43" s="118"/>
      <c r="F43" s="118"/>
      <c r="G43" s="10"/>
      <c r="H43" s="13"/>
      <c r="I43" s="13"/>
      <c r="J43" s="13"/>
      <c r="K43" s="10"/>
      <c r="L43" s="10"/>
    </row>
    <row r="44" spans="1:12" ht="16.5" customHeight="1" x14ac:dyDescent="0.15">
      <c r="A44" s="114"/>
      <c r="B44" s="10"/>
      <c r="C44" s="10"/>
      <c r="D44" s="10"/>
      <c r="E44" s="103"/>
      <c r="F44" s="103"/>
      <c r="G44" s="10"/>
      <c r="H44" s="13"/>
      <c r="I44" s="13"/>
      <c r="J44" s="13"/>
      <c r="K44" s="10"/>
      <c r="L44" s="10"/>
    </row>
    <row r="45" spans="1:12" ht="15" x14ac:dyDescent="0.15">
      <c r="A45" s="250" t="s">
        <v>16</v>
      </c>
      <c r="B45" s="250"/>
      <c r="C45" s="250"/>
      <c r="D45" s="250"/>
      <c r="E45" s="250"/>
      <c r="F45" s="250"/>
      <c r="G45" s="250"/>
      <c r="H45" s="250"/>
      <c r="I45" s="250"/>
      <c r="J45" s="250"/>
      <c r="K45" s="250"/>
      <c r="L45" s="250"/>
    </row>
    <row r="46" spans="1:12" ht="14.25" customHeight="1" x14ac:dyDescent="0.15">
      <c r="A46" s="251" t="s">
        <v>134</v>
      </c>
      <c r="B46" s="252"/>
      <c r="C46" s="252"/>
      <c r="D46" s="252"/>
      <c r="E46" s="253"/>
      <c r="F46" s="253"/>
      <c r="G46" s="253"/>
      <c r="H46" s="253"/>
      <c r="I46" s="253"/>
      <c r="J46" s="253"/>
      <c r="K46" s="253"/>
      <c r="L46" s="254"/>
    </row>
    <row r="47" spans="1:12" x14ac:dyDescent="0.15">
      <c r="A47" s="255"/>
      <c r="B47" s="256"/>
      <c r="C47" s="256"/>
      <c r="D47" s="256"/>
      <c r="E47" s="256"/>
      <c r="F47" s="256"/>
      <c r="G47" s="256"/>
      <c r="H47" s="256"/>
      <c r="I47" s="256"/>
      <c r="J47" s="256"/>
      <c r="K47" s="256"/>
      <c r="L47" s="257"/>
    </row>
    <row r="48" spans="1:12" x14ac:dyDescent="0.15">
      <c r="A48" s="255"/>
      <c r="B48" s="256"/>
      <c r="C48" s="256"/>
      <c r="D48" s="256"/>
      <c r="E48" s="256"/>
      <c r="F48" s="256"/>
      <c r="G48" s="256"/>
      <c r="H48" s="256"/>
      <c r="I48" s="256"/>
      <c r="J48" s="256"/>
      <c r="K48" s="256"/>
      <c r="L48" s="257"/>
    </row>
    <row r="49" spans="1:12" x14ac:dyDescent="0.15">
      <c r="A49" s="255"/>
      <c r="B49" s="256"/>
      <c r="C49" s="256"/>
      <c r="D49" s="256"/>
      <c r="E49" s="256"/>
      <c r="F49" s="256"/>
      <c r="G49" s="256"/>
      <c r="H49" s="256"/>
      <c r="I49" s="256"/>
      <c r="J49" s="256"/>
      <c r="K49" s="256"/>
      <c r="L49" s="257"/>
    </row>
    <row r="50" spans="1:12" x14ac:dyDescent="0.15">
      <c r="A50" s="255"/>
      <c r="B50" s="256"/>
      <c r="C50" s="256"/>
      <c r="D50" s="256"/>
      <c r="E50" s="256"/>
      <c r="F50" s="256"/>
      <c r="G50" s="256"/>
      <c r="H50" s="256"/>
      <c r="I50" s="256"/>
      <c r="J50" s="256"/>
      <c r="K50" s="256"/>
      <c r="L50" s="257"/>
    </row>
    <row r="51" spans="1:12" x14ac:dyDescent="0.15">
      <c r="A51" s="255"/>
      <c r="B51" s="256"/>
      <c r="C51" s="256"/>
      <c r="D51" s="256"/>
      <c r="E51" s="256"/>
      <c r="F51" s="256"/>
      <c r="G51" s="256"/>
      <c r="H51" s="256"/>
      <c r="I51" s="256"/>
      <c r="J51" s="256"/>
      <c r="K51" s="256"/>
      <c r="L51" s="257"/>
    </row>
    <row r="52" spans="1:12" x14ac:dyDescent="0.15">
      <c r="A52" s="255"/>
      <c r="B52" s="256"/>
      <c r="C52" s="256"/>
      <c r="D52" s="256"/>
      <c r="E52" s="256"/>
      <c r="F52" s="256"/>
      <c r="G52" s="256"/>
      <c r="H52" s="256"/>
      <c r="I52" s="256"/>
      <c r="J52" s="256"/>
      <c r="K52" s="256"/>
      <c r="L52" s="257"/>
    </row>
    <row r="53" spans="1:12" x14ac:dyDescent="0.15">
      <c r="A53" s="255"/>
      <c r="B53" s="256"/>
      <c r="C53" s="256"/>
      <c r="D53" s="256"/>
      <c r="E53" s="256"/>
      <c r="F53" s="256"/>
      <c r="G53" s="256"/>
      <c r="H53" s="256"/>
      <c r="I53" s="256"/>
      <c r="J53" s="256"/>
      <c r="K53" s="256"/>
      <c r="L53" s="257"/>
    </row>
    <row r="54" spans="1:12" x14ac:dyDescent="0.15">
      <c r="A54" s="258"/>
      <c r="B54" s="259"/>
      <c r="C54" s="259"/>
      <c r="D54" s="259"/>
      <c r="E54" s="259"/>
      <c r="F54" s="259"/>
      <c r="G54" s="259"/>
      <c r="H54" s="259"/>
      <c r="I54" s="259"/>
      <c r="J54" s="259"/>
      <c r="K54" s="259"/>
      <c r="L54" s="260"/>
    </row>
  </sheetData>
  <mergeCells count="16">
    <mergeCell ref="A1:L2"/>
    <mergeCell ref="A21:L21"/>
    <mergeCell ref="A8:L13"/>
    <mergeCell ref="A45:L45"/>
    <mergeCell ref="A46:L54"/>
    <mergeCell ref="A3:L3"/>
    <mergeCell ref="A4:L6"/>
    <mergeCell ref="A7:L7"/>
    <mergeCell ref="A14:L14"/>
    <mergeCell ref="A15:L20"/>
    <mergeCell ref="A23:A26"/>
    <mergeCell ref="B27:B28"/>
    <mergeCell ref="B31:B32"/>
    <mergeCell ref="A27:A37"/>
    <mergeCell ref="A38:A39"/>
    <mergeCell ref="A40:A41"/>
  </mergeCells>
  <phoneticPr fontId="1" type="noConversion"/>
  <pageMargins left="0.75" right="0.75" top="1" bottom="1" header="0.51180555555555551" footer="0.51180555555555551"/>
  <pageSetup paperSize="9" firstPageNumber="4294963191" orientation="portrait" horizontalDpi="300" r:id="rId1"/>
  <headerFooter alignWithMargins="0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"/>
  <sheetViews>
    <sheetView topLeftCell="A10" zoomScaleSheetLayoutView="100" workbookViewId="0">
      <selection sqref="A1:L2"/>
    </sheetView>
  </sheetViews>
  <sheetFormatPr defaultColWidth="9" defaultRowHeight="14.25" x14ac:dyDescent="0.15"/>
  <cols>
    <col min="1" max="1" width="27.75" style="9" customWidth="1"/>
    <col min="2" max="2" width="32.375" style="9" customWidth="1"/>
    <col min="3" max="3" width="10.875" style="9" customWidth="1"/>
    <col min="4" max="4" width="23.25" style="9" customWidth="1"/>
    <col min="5" max="5" width="27.25" style="9" customWidth="1"/>
    <col min="6" max="6" width="23.75" style="9" customWidth="1"/>
    <col min="7" max="7" width="18.25" style="9" customWidth="1"/>
    <col min="8" max="8" width="14.125" style="9" customWidth="1"/>
    <col min="9" max="9" width="17" style="9" customWidth="1"/>
    <col min="10" max="10" width="11" style="9" customWidth="1"/>
    <col min="11" max="11" width="17.125" style="9" customWidth="1"/>
    <col min="12" max="12" width="29.125" style="9" customWidth="1"/>
    <col min="13" max="16384" width="9" style="9"/>
  </cols>
  <sheetData>
    <row r="1" spans="1:12" ht="21.75" customHeight="1" x14ac:dyDescent="0.15">
      <c r="A1" s="207" t="s">
        <v>444</v>
      </c>
      <c r="B1" s="208"/>
      <c r="C1" s="208"/>
      <c r="D1" s="208"/>
      <c r="E1" s="208"/>
      <c r="F1" s="208"/>
      <c r="G1" s="208"/>
      <c r="H1" s="208"/>
      <c r="I1" s="208"/>
      <c r="J1" s="208"/>
      <c r="K1" s="208"/>
      <c r="L1" s="209"/>
    </row>
    <row r="2" spans="1:12" ht="28.5" customHeight="1" x14ac:dyDescent="0.15">
      <c r="A2" s="210"/>
      <c r="B2" s="211"/>
      <c r="C2" s="211"/>
      <c r="D2" s="211"/>
      <c r="E2" s="211"/>
      <c r="F2" s="211"/>
      <c r="G2" s="211"/>
      <c r="H2" s="211"/>
      <c r="I2" s="211"/>
      <c r="J2" s="211"/>
      <c r="K2" s="211"/>
      <c r="L2" s="212"/>
    </row>
    <row r="3" spans="1:12" ht="16.5" customHeight="1" x14ac:dyDescent="0.15">
      <c r="A3" s="213" t="s">
        <v>166</v>
      </c>
      <c r="B3" s="213"/>
      <c r="C3" s="213"/>
      <c r="D3" s="213"/>
      <c r="E3" s="213"/>
      <c r="F3" s="213"/>
      <c r="G3" s="213"/>
      <c r="H3" s="213"/>
      <c r="I3" s="213"/>
      <c r="J3" s="213"/>
      <c r="K3" s="213"/>
      <c r="L3" s="213"/>
    </row>
    <row r="4" spans="1:12" ht="31.5" customHeight="1" x14ac:dyDescent="0.15">
      <c r="A4" s="214" t="s">
        <v>298</v>
      </c>
      <c r="B4" s="215"/>
      <c r="C4" s="215"/>
      <c r="D4" s="215"/>
      <c r="E4" s="215"/>
      <c r="F4" s="215"/>
      <c r="G4" s="215"/>
      <c r="H4" s="215"/>
      <c r="I4" s="215"/>
      <c r="J4" s="215"/>
      <c r="K4" s="215"/>
      <c r="L4" s="216"/>
    </row>
    <row r="5" spans="1:12" ht="16.5" customHeight="1" x14ac:dyDescent="0.15">
      <c r="A5" s="217"/>
      <c r="B5" s="261"/>
      <c r="C5" s="261"/>
      <c r="D5" s="261"/>
      <c r="E5" s="218"/>
      <c r="F5" s="218"/>
      <c r="G5" s="218"/>
      <c r="H5" s="218"/>
      <c r="I5" s="218"/>
      <c r="J5" s="218"/>
      <c r="K5" s="218"/>
      <c r="L5" s="219"/>
    </row>
    <row r="6" spans="1:12" ht="34.5" customHeight="1" x14ac:dyDescent="0.15">
      <c r="A6" s="220"/>
      <c r="B6" s="221"/>
      <c r="C6" s="221"/>
      <c r="D6" s="221"/>
      <c r="E6" s="221"/>
      <c r="F6" s="221"/>
      <c r="G6" s="221"/>
      <c r="H6" s="221"/>
      <c r="I6" s="221"/>
      <c r="J6" s="221"/>
      <c r="K6" s="221"/>
      <c r="L6" s="222"/>
    </row>
    <row r="7" spans="1:12" ht="16.5" customHeight="1" x14ac:dyDescent="0.15">
      <c r="A7" s="206" t="s">
        <v>17</v>
      </c>
      <c r="B7" s="206"/>
      <c r="C7" s="206"/>
      <c r="D7" s="206"/>
      <c r="E7" s="206"/>
      <c r="F7" s="206"/>
      <c r="G7" s="206"/>
      <c r="H7" s="206"/>
      <c r="I7" s="206"/>
      <c r="J7" s="206"/>
      <c r="K7" s="206"/>
      <c r="L7" s="206"/>
    </row>
    <row r="8" spans="1:12" ht="16.5" customHeight="1" x14ac:dyDescent="0.15">
      <c r="A8" s="241" t="s">
        <v>299</v>
      </c>
      <c r="B8" s="242"/>
      <c r="C8" s="242"/>
      <c r="D8" s="242"/>
      <c r="E8" s="242"/>
      <c r="F8" s="242"/>
      <c r="G8" s="242"/>
      <c r="H8" s="242"/>
      <c r="I8" s="242"/>
      <c r="J8" s="242"/>
      <c r="K8" s="242"/>
      <c r="L8" s="243"/>
    </row>
    <row r="9" spans="1:12" ht="16.5" customHeight="1" x14ac:dyDescent="0.15">
      <c r="A9" s="244"/>
      <c r="B9" s="245"/>
      <c r="C9" s="245"/>
      <c r="D9" s="245"/>
      <c r="E9" s="245"/>
      <c r="F9" s="245"/>
      <c r="G9" s="245"/>
      <c r="H9" s="245"/>
      <c r="I9" s="245"/>
      <c r="J9" s="245"/>
      <c r="K9" s="245"/>
      <c r="L9" s="246"/>
    </row>
    <row r="10" spans="1:12" ht="16.5" customHeight="1" x14ac:dyDescent="0.15">
      <c r="A10" s="244"/>
      <c r="B10" s="245"/>
      <c r="C10" s="245"/>
      <c r="D10" s="245"/>
      <c r="E10" s="245"/>
      <c r="F10" s="245"/>
      <c r="G10" s="245"/>
      <c r="H10" s="245"/>
      <c r="I10" s="245"/>
      <c r="J10" s="245"/>
      <c r="K10" s="245"/>
      <c r="L10" s="246"/>
    </row>
    <row r="11" spans="1:12" ht="16.5" customHeight="1" x14ac:dyDescent="0.15">
      <c r="A11" s="244"/>
      <c r="B11" s="245"/>
      <c r="C11" s="245"/>
      <c r="D11" s="245"/>
      <c r="E11" s="245"/>
      <c r="F11" s="245"/>
      <c r="G11" s="245"/>
      <c r="H11" s="245"/>
      <c r="I11" s="245"/>
      <c r="J11" s="245"/>
      <c r="K11" s="245"/>
      <c r="L11" s="246"/>
    </row>
    <row r="12" spans="1:12" ht="16.5" customHeight="1" x14ac:dyDescent="0.15">
      <c r="A12" s="244"/>
      <c r="B12" s="245"/>
      <c r="C12" s="245"/>
      <c r="D12" s="245"/>
      <c r="E12" s="245"/>
      <c r="F12" s="245"/>
      <c r="G12" s="245"/>
      <c r="H12" s="245"/>
      <c r="I12" s="245"/>
      <c r="J12" s="245"/>
      <c r="K12" s="245"/>
      <c r="L12" s="246"/>
    </row>
    <row r="13" spans="1:12" ht="16.5" customHeight="1" x14ac:dyDescent="0.15">
      <c r="A13" s="247"/>
      <c r="B13" s="248"/>
      <c r="C13" s="248"/>
      <c r="D13" s="248"/>
      <c r="E13" s="248"/>
      <c r="F13" s="248"/>
      <c r="G13" s="248"/>
      <c r="H13" s="248"/>
      <c r="I13" s="248"/>
      <c r="J13" s="248"/>
      <c r="K13" s="248"/>
      <c r="L13" s="249"/>
    </row>
    <row r="14" spans="1:12" ht="16.5" customHeight="1" x14ac:dyDescent="0.15">
      <c r="A14" s="262" t="s">
        <v>18</v>
      </c>
      <c r="B14" s="262"/>
      <c r="C14" s="262"/>
      <c r="D14" s="262"/>
      <c r="E14" s="262"/>
      <c r="F14" s="262"/>
      <c r="G14" s="262"/>
      <c r="H14" s="262"/>
      <c r="I14" s="262"/>
      <c r="J14" s="262"/>
      <c r="K14" s="262"/>
      <c r="L14" s="262"/>
    </row>
    <row r="15" spans="1:12" ht="16.5" customHeight="1" x14ac:dyDescent="0.15">
      <c r="A15" s="263" t="s">
        <v>300</v>
      </c>
      <c r="B15" s="264"/>
      <c r="C15" s="264"/>
      <c r="D15" s="264"/>
      <c r="E15" s="264"/>
      <c r="F15" s="264"/>
      <c r="G15" s="264"/>
      <c r="H15" s="264"/>
      <c r="I15" s="264"/>
      <c r="J15" s="264"/>
      <c r="K15" s="264"/>
      <c r="L15" s="265"/>
    </row>
    <row r="16" spans="1:12" ht="16.5" customHeight="1" x14ac:dyDescent="0.15">
      <c r="A16" s="266"/>
      <c r="B16" s="267"/>
      <c r="C16" s="267"/>
      <c r="D16" s="267"/>
      <c r="E16" s="267"/>
      <c r="F16" s="267"/>
      <c r="G16" s="267"/>
      <c r="H16" s="267"/>
      <c r="I16" s="267"/>
      <c r="J16" s="267"/>
      <c r="K16" s="267"/>
      <c r="L16" s="268"/>
    </row>
    <row r="17" spans="1:12" ht="16.5" customHeight="1" x14ac:dyDescent="0.15">
      <c r="A17" s="266"/>
      <c r="B17" s="267"/>
      <c r="C17" s="267"/>
      <c r="D17" s="267"/>
      <c r="E17" s="267"/>
      <c r="F17" s="267"/>
      <c r="G17" s="267"/>
      <c r="H17" s="267"/>
      <c r="I17" s="267"/>
      <c r="J17" s="267"/>
      <c r="K17" s="267"/>
      <c r="L17" s="268"/>
    </row>
    <row r="18" spans="1:12" ht="16.5" customHeight="1" x14ac:dyDescent="0.15">
      <c r="A18" s="266"/>
      <c r="B18" s="267"/>
      <c r="C18" s="267"/>
      <c r="D18" s="267"/>
      <c r="E18" s="267"/>
      <c r="F18" s="267"/>
      <c r="G18" s="267"/>
      <c r="H18" s="267"/>
      <c r="I18" s="267"/>
      <c r="J18" s="267"/>
      <c r="K18" s="267"/>
      <c r="L18" s="268"/>
    </row>
    <row r="19" spans="1:12" ht="16.5" customHeight="1" x14ac:dyDescent="0.15">
      <c r="A19" s="266"/>
      <c r="B19" s="267"/>
      <c r="C19" s="267"/>
      <c r="D19" s="267"/>
      <c r="E19" s="267"/>
      <c r="F19" s="267"/>
      <c r="G19" s="267"/>
      <c r="H19" s="267"/>
      <c r="I19" s="267"/>
      <c r="J19" s="267"/>
      <c r="K19" s="267"/>
      <c r="L19" s="268"/>
    </row>
    <row r="20" spans="1:12" ht="16.5" customHeight="1" x14ac:dyDescent="0.15">
      <c r="A20" s="269"/>
      <c r="B20" s="270"/>
      <c r="C20" s="270"/>
      <c r="D20" s="270"/>
      <c r="E20" s="270"/>
      <c r="F20" s="270"/>
      <c r="G20" s="270"/>
      <c r="H20" s="270"/>
      <c r="I20" s="270"/>
      <c r="J20" s="270"/>
      <c r="K20" s="270"/>
      <c r="L20" s="271"/>
    </row>
    <row r="21" spans="1:12" ht="16.5" customHeight="1" x14ac:dyDescent="0.15">
      <c r="A21" s="206" t="s">
        <v>14</v>
      </c>
      <c r="B21" s="206"/>
      <c r="C21" s="206"/>
      <c r="D21" s="206"/>
      <c r="E21" s="206"/>
      <c r="F21" s="206"/>
      <c r="G21" s="206"/>
      <c r="H21" s="206"/>
      <c r="I21" s="206"/>
      <c r="J21" s="206"/>
      <c r="K21" s="206"/>
      <c r="L21" s="206"/>
    </row>
    <row r="22" spans="1:12" ht="16.5" customHeight="1" x14ac:dyDescent="0.15">
      <c r="A22" s="116" t="s">
        <v>138</v>
      </c>
      <c r="B22" s="105" t="s">
        <v>15</v>
      </c>
      <c r="C22" s="105" t="s">
        <v>250</v>
      </c>
      <c r="D22" s="105" t="s">
        <v>139</v>
      </c>
      <c r="E22" s="117" t="s">
        <v>140</v>
      </c>
      <c r="F22" s="117" t="s">
        <v>141</v>
      </c>
      <c r="G22" s="117" t="s">
        <v>142</v>
      </c>
      <c r="H22" s="117" t="s">
        <v>375</v>
      </c>
      <c r="I22" s="117" t="s">
        <v>10</v>
      </c>
      <c r="J22" s="117" t="s">
        <v>251</v>
      </c>
      <c r="K22" s="117" t="s">
        <v>8</v>
      </c>
      <c r="L22" s="117" t="s">
        <v>20</v>
      </c>
    </row>
    <row r="23" spans="1:12" ht="16.5" customHeight="1" x14ac:dyDescent="0.15">
      <c r="A23" s="277" t="s">
        <v>169</v>
      </c>
      <c r="B23" s="15" t="s">
        <v>191</v>
      </c>
      <c r="C23" s="125" t="s">
        <v>229</v>
      </c>
      <c r="D23" s="10" t="s">
        <v>189</v>
      </c>
      <c r="E23" s="10" t="s">
        <v>193</v>
      </c>
      <c r="F23" s="10" t="s">
        <v>262</v>
      </c>
      <c r="G23" s="10" t="s">
        <v>189</v>
      </c>
      <c r="H23" s="146">
        <v>42555</v>
      </c>
      <c r="I23" s="146">
        <v>42556</v>
      </c>
      <c r="J23" s="134">
        <v>1</v>
      </c>
      <c r="K23" s="107" t="s">
        <v>196</v>
      </c>
      <c r="L23" s="11"/>
    </row>
    <row r="24" spans="1:12" ht="16.5" customHeight="1" x14ac:dyDescent="0.15">
      <c r="A24" s="279"/>
      <c r="B24" s="15" t="s">
        <v>192</v>
      </c>
      <c r="C24" s="125" t="s">
        <v>230</v>
      </c>
      <c r="D24" s="10" t="s">
        <v>195</v>
      </c>
      <c r="E24" s="10" t="s">
        <v>194</v>
      </c>
      <c r="F24" s="10" t="s">
        <v>263</v>
      </c>
      <c r="G24" s="10" t="s">
        <v>189</v>
      </c>
      <c r="H24" s="146">
        <v>42557</v>
      </c>
      <c r="I24" s="147">
        <v>42559</v>
      </c>
      <c r="J24" s="134">
        <v>1</v>
      </c>
      <c r="K24" s="107" t="s">
        <v>196</v>
      </c>
      <c r="L24" s="11" t="s">
        <v>374</v>
      </c>
    </row>
    <row r="25" spans="1:12" ht="16.5" customHeight="1" x14ac:dyDescent="0.15">
      <c r="A25" s="280" t="s">
        <v>170</v>
      </c>
      <c r="B25" s="15" t="s">
        <v>231</v>
      </c>
      <c r="C25" s="125" t="s">
        <v>236</v>
      </c>
      <c r="D25" s="10" t="s">
        <v>266</v>
      </c>
      <c r="E25" s="10" t="s">
        <v>267</v>
      </c>
      <c r="F25" s="10" t="s">
        <v>268</v>
      </c>
      <c r="G25" s="12" t="s">
        <v>308</v>
      </c>
      <c r="H25" s="146">
        <v>42558</v>
      </c>
      <c r="I25" s="146">
        <v>42559</v>
      </c>
      <c r="J25" s="134">
        <v>1</v>
      </c>
      <c r="K25" s="11" t="s">
        <v>269</v>
      </c>
      <c r="L25" s="11"/>
    </row>
    <row r="26" spans="1:12" ht="16.5" customHeight="1" x14ac:dyDescent="0.15">
      <c r="A26" s="281"/>
      <c r="B26" s="15" t="s">
        <v>232</v>
      </c>
      <c r="C26" s="125" t="s">
        <v>242</v>
      </c>
      <c r="D26" s="10" t="s">
        <v>286</v>
      </c>
      <c r="E26" s="10" t="s">
        <v>267</v>
      </c>
      <c r="F26" s="10" t="s">
        <v>287</v>
      </c>
      <c r="G26" s="10" t="s">
        <v>189</v>
      </c>
      <c r="H26" s="146">
        <v>42562</v>
      </c>
      <c r="I26" s="146">
        <v>42562</v>
      </c>
      <c r="J26" s="134">
        <v>1</v>
      </c>
      <c r="K26" s="11" t="s">
        <v>175</v>
      </c>
      <c r="L26" s="11"/>
    </row>
    <row r="27" spans="1:12" ht="16.5" customHeight="1" x14ac:dyDescent="0.15">
      <c r="A27" s="281"/>
      <c r="B27" s="109" t="s">
        <v>234</v>
      </c>
      <c r="C27" s="128" t="s">
        <v>235</v>
      </c>
      <c r="D27" s="110" t="s">
        <v>266</v>
      </c>
      <c r="E27" s="118" t="s">
        <v>267</v>
      </c>
      <c r="F27" s="118" t="s">
        <v>288</v>
      </c>
      <c r="G27" s="12" t="s">
        <v>308</v>
      </c>
      <c r="H27" s="146">
        <v>42557</v>
      </c>
      <c r="I27" s="146">
        <v>42562</v>
      </c>
      <c r="J27" s="134">
        <v>1</v>
      </c>
      <c r="K27" s="110" t="s">
        <v>270</v>
      </c>
      <c r="L27" s="10"/>
    </row>
    <row r="28" spans="1:12" ht="16.5" customHeight="1" x14ac:dyDescent="0.15">
      <c r="A28" s="281"/>
      <c r="B28" s="109" t="s">
        <v>239</v>
      </c>
      <c r="C28" s="128" t="s">
        <v>241</v>
      </c>
      <c r="D28" s="110" t="s">
        <v>266</v>
      </c>
      <c r="E28" s="118" t="s">
        <v>267</v>
      </c>
      <c r="F28" s="118" t="s">
        <v>289</v>
      </c>
      <c r="G28" s="12" t="s">
        <v>308</v>
      </c>
      <c r="H28" s="146">
        <v>42563</v>
      </c>
      <c r="I28" s="146">
        <v>42565</v>
      </c>
      <c r="J28" s="134">
        <v>1</v>
      </c>
      <c r="K28" s="110" t="s">
        <v>297</v>
      </c>
      <c r="L28" s="10"/>
    </row>
    <row r="29" spans="1:12" ht="16.5" customHeight="1" x14ac:dyDescent="0.15">
      <c r="A29" s="281"/>
      <c r="B29" s="109" t="s">
        <v>240</v>
      </c>
      <c r="C29" s="128" t="s">
        <v>242</v>
      </c>
      <c r="D29" s="110" t="s">
        <v>286</v>
      </c>
      <c r="E29" s="118" t="s">
        <v>267</v>
      </c>
      <c r="F29" s="118" t="s">
        <v>294</v>
      </c>
      <c r="G29" s="10" t="s">
        <v>189</v>
      </c>
      <c r="H29" s="146">
        <v>42562</v>
      </c>
      <c r="I29" s="146">
        <v>42562</v>
      </c>
      <c r="J29" s="134">
        <v>1</v>
      </c>
      <c r="K29" s="110" t="s">
        <v>182</v>
      </c>
      <c r="L29" s="10"/>
    </row>
    <row r="30" spans="1:12" ht="16.5" customHeight="1" x14ac:dyDescent="0.15">
      <c r="A30" s="281"/>
      <c r="B30" s="109" t="s">
        <v>233</v>
      </c>
      <c r="C30" s="128" t="s">
        <v>238</v>
      </c>
      <c r="D30" s="110" t="s">
        <v>291</v>
      </c>
      <c r="E30" s="118" t="s">
        <v>292</v>
      </c>
      <c r="F30" s="118" t="s">
        <v>293</v>
      </c>
      <c r="G30" s="12" t="s">
        <v>308</v>
      </c>
      <c r="H30" s="146">
        <v>42562</v>
      </c>
      <c r="I30" s="146">
        <v>42562</v>
      </c>
      <c r="J30" s="134">
        <v>1</v>
      </c>
      <c r="K30" s="110" t="s">
        <v>182</v>
      </c>
      <c r="L30" s="10"/>
    </row>
    <row r="31" spans="1:12" ht="16.5" customHeight="1" x14ac:dyDescent="0.15">
      <c r="A31" s="281"/>
      <c r="B31" s="14" t="s">
        <v>243</v>
      </c>
      <c r="C31" s="129" t="s">
        <v>230</v>
      </c>
      <c r="D31" s="10" t="s">
        <v>290</v>
      </c>
      <c r="E31" s="118" t="s">
        <v>290</v>
      </c>
      <c r="F31" s="118"/>
      <c r="G31" s="10"/>
      <c r="H31" s="146">
        <v>42566</v>
      </c>
      <c r="I31" s="146">
        <v>42566</v>
      </c>
      <c r="J31" s="134">
        <v>1</v>
      </c>
      <c r="K31" s="10" t="s">
        <v>196</v>
      </c>
      <c r="L31" s="10"/>
    </row>
    <row r="32" spans="1:12" ht="16.5" customHeight="1" x14ac:dyDescent="0.15">
      <c r="A32" s="282"/>
      <c r="B32" s="127" t="s">
        <v>206</v>
      </c>
      <c r="C32" s="130" t="s">
        <v>242</v>
      </c>
      <c r="D32" s="10" t="s">
        <v>189</v>
      </c>
      <c r="E32" s="10" t="s">
        <v>189</v>
      </c>
      <c r="F32" s="10" t="s">
        <v>189</v>
      </c>
      <c r="G32" s="10" t="s">
        <v>189</v>
      </c>
      <c r="H32" s="146">
        <v>42571</v>
      </c>
      <c r="I32" s="146">
        <v>42571</v>
      </c>
      <c r="J32" s="16"/>
      <c r="K32" s="10" t="s">
        <v>271</v>
      </c>
      <c r="L32" s="10"/>
    </row>
    <row r="33" spans="1:12" ht="16.5" customHeight="1" x14ac:dyDescent="0.15">
      <c r="A33" s="283" t="s">
        <v>404</v>
      </c>
      <c r="B33" s="111" t="s">
        <v>205</v>
      </c>
      <c r="C33" s="129" t="s">
        <v>230</v>
      </c>
      <c r="D33" s="10" t="s">
        <v>189</v>
      </c>
      <c r="E33" s="10" t="s">
        <v>189</v>
      </c>
      <c r="F33" s="10" t="s">
        <v>189</v>
      </c>
      <c r="G33" s="10" t="s">
        <v>189</v>
      </c>
      <c r="H33" s="146">
        <v>42551</v>
      </c>
      <c r="I33" s="146">
        <v>42552</v>
      </c>
      <c r="J33" s="160">
        <v>1</v>
      </c>
      <c r="K33" s="110" t="s">
        <v>273</v>
      </c>
      <c r="L33" s="10"/>
    </row>
    <row r="34" spans="1:12" ht="16.5" customHeight="1" x14ac:dyDescent="0.15">
      <c r="A34" s="284"/>
      <c r="B34" s="111" t="s">
        <v>208</v>
      </c>
      <c r="C34" s="129" t="s">
        <v>242</v>
      </c>
      <c r="D34" s="10" t="s">
        <v>189</v>
      </c>
      <c r="E34" s="10" t="s">
        <v>189</v>
      </c>
      <c r="F34" s="10" t="s">
        <v>189</v>
      </c>
      <c r="G34" s="10" t="s">
        <v>189</v>
      </c>
      <c r="H34" s="146">
        <v>42555</v>
      </c>
      <c r="I34" s="146">
        <v>42555</v>
      </c>
      <c r="J34" s="160">
        <v>1</v>
      </c>
      <c r="K34" s="110" t="s">
        <v>273</v>
      </c>
      <c r="L34" s="10"/>
    </row>
    <row r="35" spans="1:12" ht="16.5" customHeight="1" x14ac:dyDescent="0.15">
      <c r="A35" s="284"/>
      <c r="B35" s="111" t="s">
        <v>219</v>
      </c>
      <c r="C35" s="129" t="s">
        <v>245</v>
      </c>
      <c r="D35" s="110" t="s">
        <v>295</v>
      </c>
      <c r="E35" s="118" t="s">
        <v>267</v>
      </c>
      <c r="F35" s="118" t="s">
        <v>296</v>
      </c>
      <c r="G35" s="10" t="s">
        <v>189</v>
      </c>
      <c r="H35" s="146">
        <v>42556</v>
      </c>
      <c r="I35" s="146">
        <v>42566</v>
      </c>
      <c r="J35" s="160">
        <v>1</v>
      </c>
      <c r="K35" s="110" t="s">
        <v>273</v>
      </c>
      <c r="L35" s="10"/>
    </row>
    <row r="36" spans="1:12" ht="16.5" customHeight="1" x14ac:dyDescent="0.15">
      <c r="A36" s="284"/>
      <c r="B36" s="112" t="s">
        <v>220</v>
      </c>
      <c r="C36" s="129" t="s">
        <v>242</v>
      </c>
      <c r="D36" s="10" t="s">
        <v>189</v>
      </c>
      <c r="E36" s="10" t="s">
        <v>189</v>
      </c>
      <c r="F36" s="10" t="s">
        <v>189</v>
      </c>
      <c r="G36" s="10" t="s">
        <v>189</v>
      </c>
      <c r="H36" s="146">
        <v>42562</v>
      </c>
      <c r="I36" s="146">
        <v>42566</v>
      </c>
      <c r="J36" s="160">
        <v>1</v>
      </c>
      <c r="K36" s="113" t="s">
        <v>273</v>
      </c>
      <c r="L36" s="10"/>
    </row>
    <row r="37" spans="1:12" ht="16.5" customHeight="1" x14ac:dyDescent="0.15">
      <c r="A37" s="285"/>
      <c r="B37" s="12" t="s">
        <v>207</v>
      </c>
      <c r="C37" s="117" t="s">
        <v>238</v>
      </c>
      <c r="D37" s="10" t="s">
        <v>189</v>
      </c>
      <c r="E37" s="10" t="s">
        <v>189</v>
      </c>
      <c r="F37" s="10" t="s">
        <v>189</v>
      </c>
      <c r="G37" s="10" t="s">
        <v>189</v>
      </c>
      <c r="H37" s="146">
        <v>42562</v>
      </c>
      <c r="I37" s="146">
        <v>42566</v>
      </c>
      <c r="J37" s="160">
        <v>1</v>
      </c>
      <c r="K37" s="10" t="s">
        <v>273</v>
      </c>
      <c r="L37" s="10"/>
    </row>
    <row r="38" spans="1:12" ht="16.5" customHeight="1" x14ac:dyDescent="0.15">
      <c r="A38" s="126"/>
      <c r="B38" s="10"/>
      <c r="C38" s="10"/>
      <c r="D38" s="10"/>
      <c r="E38" s="118"/>
      <c r="F38" s="118"/>
      <c r="G38" s="10"/>
      <c r="H38" s="146"/>
      <c r="I38" s="146"/>
      <c r="J38" s="13"/>
      <c r="K38" s="10"/>
      <c r="L38" s="10"/>
    </row>
    <row r="39" spans="1:12" ht="16.5" customHeight="1" x14ac:dyDescent="0.15">
      <c r="A39" s="114"/>
      <c r="B39" s="10"/>
      <c r="C39" s="10"/>
      <c r="D39" s="10"/>
      <c r="E39" s="118"/>
      <c r="F39" s="118"/>
      <c r="G39" s="10"/>
      <c r="H39" s="146"/>
      <c r="I39" s="146"/>
      <c r="J39" s="13"/>
      <c r="K39" s="10"/>
      <c r="L39" s="10"/>
    </row>
    <row r="40" spans="1:12" ht="16.5" customHeight="1" x14ac:dyDescent="0.15">
      <c r="A40" s="114"/>
      <c r="B40" s="10"/>
      <c r="C40" s="10"/>
      <c r="D40" s="10"/>
      <c r="E40" s="118"/>
      <c r="F40" s="118"/>
      <c r="G40" s="10"/>
      <c r="H40" s="146"/>
      <c r="I40" s="146"/>
      <c r="J40" s="13"/>
      <c r="K40" s="10"/>
      <c r="L40" s="10"/>
    </row>
    <row r="41" spans="1:12" ht="15" x14ac:dyDescent="0.15">
      <c r="A41" s="250" t="s">
        <v>16</v>
      </c>
      <c r="B41" s="250"/>
      <c r="C41" s="250"/>
      <c r="D41" s="250"/>
      <c r="E41" s="250"/>
      <c r="F41" s="250"/>
      <c r="G41" s="250"/>
      <c r="H41" s="250"/>
      <c r="I41" s="250"/>
      <c r="J41" s="250"/>
      <c r="K41" s="250"/>
      <c r="L41" s="250"/>
    </row>
    <row r="42" spans="1:12" ht="14.25" customHeight="1" x14ac:dyDescent="0.15">
      <c r="A42" s="251" t="s">
        <v>134</v>
      </c>
      <c r="B42" s="252"/>
      <c r="C42" s="252"/>
      <c r="D42" s="252"/>
      <c r="E42" s="253"/>
      <c r="F42" s="253"/>
      <c r="G42" s="253"/>
      <c r="H42" s="253"/>
      <c r="I42" s="253"/>
      <c r="J42" s="253"/>
      <c r="K42" s="253"/>
      <c r="L42" s="254"/>
    </row>
    <row r="43" spans="1:12" x14ac:dyDescent="0.15">
      <c r="A43" s="255"/>
      <c r="B43" s="256"/>
      <c r="C43" s="256"/>
      <c r="D43" s="256"/>
      <c r="E43" s="256"/>
      <c r="F43" s="256"/>
      <c r="G43" s="256"/>
      <c r="H43" s="256"/>
      <c r="I43" s="256"/>
      <c r="J43" s="256"/>
      <c r="K43" s="256"/>
      <c r="L43" s="257"/>
    </row>
    <row r="44" spans="1:12" x14ac:dyDescent="0.15">
      <c r="A44" s="255"/>
      <c r="B44" s="256"/>
      <c r="C44" s="256"/>
      <c r="D44" s="256"/>
      <c r="E44" s="256"/>
      <c r="F44" s="256"/>
      <c r="G44" s="256"/>
      <c r="H44" s="256"/>
      <c r="I44" s="256"/>
      <c r="J44" s="256"/>
      <c r="K44" s="256"/>
      <c r="L44" s="257"/>
    </row>
    <row r="45" spans="1:12" x14ac:dyDescent="0.15">
      <c r="A45" s="255"/>
      <c r="B45" s="256"/>
      <c r="C45" s="256"/>
      <c r="D45" s="256"/>
      <c r="E45" s="256"/>
      <c r="F45" s="256"/>
      <c r="G45" s="256"/>
      <c r="H45" s="256"/>
      <c r="I45" s="256"/>
      <c r="J45" s="256"/>
      <c r="K45" s="256"/>
      <c r="L45" s="257"/>
    </row>
    <row r="46" spans="1:12" x14ac:dyDescent="0.15">
      <c r="A46" s="255"/>
      <c r="B46" s="256"/>
      <c r="C46" s="256"/>
      <c r="D46" s="256"/>
      <c r="E46" s="256"/>
      <c r="F46" s="256"/>
      <c r="G46" s="256"/>
      <c r="H46" s="256"/>
      <c r="I46" s="256"/>
      <c r="J46" s="256"/>
      <c r="K46" s="256"/>
      <c r="L46" s="257"/>
    </row>
    <row r="47" spans="1:12" x14ac:dyDescent="0.15">
      <c r="A47" s="255"/>
      <c r="B47" s="256"/>
      <c r="C47" s="256"/>
      <c r="D47" s="256"/>
      <c r="E47" s="256"/>
      <c r="F47" s="256"/>
      <c r="G47" s="256"/>
      <c r="H47" s="256"/>
      <c r="I47" s="256"/>
      <c r="J47" s="256"/>
      <c r="K47" s="256"/>
      <c r="L47" s="257"/>
    </row>
    <row r="48" spans="1:12" x14ac:dyDescent="0.15">
      <c r="A48" s="255"/>
      <c r="B48" s="256"/>
      <c r="C48" s="256"/>
      <c r="D48" s="256"/>
      <c r="E48" s="256"/>
      <c r="F48" s="256"/>
      <c r="G48" s="256"/>
      <c r="H48" s="256"/>
      <c r="I48" s="256"/>
      <c r="J48" s="256"/>
      <c r="K48" s="256"/>
      <c r="L48" s="257"/>
    </row>
    <row r="49" spans="1:12" x14ac:dyDescent="0.15">
      <c r="A49" s="255"/>
      <c r="B49" s="256"/>
      <c r="C49" s="256"/>
      <c r="D49" s="256"/>
      <c r="E49" s="256"/>
      <c r="F49" s="256"/>
      <c r="G49" s="256"/>
      <c r="H49" s="256"/>
      <c r="I49" s="256"/>
      <c r="J49" s="256"/>
      <c r="K49" s="256"/>
      <c r="L49" s="257"/>
    </row>
    <row r="50" spans="1:12" x14ac:dyDescent="0.15">
      <c r="A50" s="258"/>
      <c r="B50" s="259"/>
      <c r="C50" s="259"/>
      <c r="D50" s="259"/>
      <c r="E50" s="259"/>
      <c r="F50" s="259"/>
      <c r="G50" s="259"/>
      <c r="H50" s="259"/>
      <c r="I50" s="259"/>
      <c r="J50" s="259"/>
      <c r="K50" s="259"/>
      <c r="L50" s="260"/>
    </row>
  </sheetData>
  <mergeCells count="13">
    <mergeCell ref="A15:L20"/>
    <mergeCell ref="A21:L21"/>
    <mergeCell ref="A1:L2"/>
    <mergeCell ref="A3:L3"/>
    <mergeCell ref="A4:L6"/>
    <mergeCell ref="A7:L7"/>
    <mergeCell ref="A8:L13"/>
    <mergeCell ref="A14:L14"/>
    <mergeCell ref="A41:L41"/>
    <mergeCell ref="A42:L50"/>
    <mergeCell ref="A23:A24"/>
    <mergeCell ref="A25:A32"/>
    <mergeCell ref="A33:A37"/>
  </mergeCells>
  <phoneticPr fontId="1" type="noConversion"/>
  <pageMargins left="0.75" right="0.75" top="1" bottom="1" header="0.51180555555555551" footer="0.51180555555555551"/>
  <pageSetup paperSize="9" firstPageNumber="4294963191" orientation="portrait" horizontalDpi="30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8"/>
  <sheetViews>
    <sheetView topLeftCell="A4" zoomScaleSheetLayoutView="100" workbookViewId="0">
      <selection activeCell="A32" sqref="A32:A35"/>
    </sheetView>
  </sheetViews>
  <sheetFormatPr defaultColWidth="9" defaultRowHeight="14.25" x14ac:dyDescent="0.15"/>
  <cols>
    <col min="1" max="1" width="27.75" style="9" customWidth="1"/>
    <col min="2" max="2" width="32.375" style="9" customWidth="1"/>
    <col min="3" max="3" width="10.875" style="9" customWidth="1"/>
    <col min="4" max="4" width="23.25" style="9" customWidth="1"/>
    <col min="5" max="5" width="27.25" style="9" customWidth="1"/>
    <col min="6" max="6" width="23.75" style="9" customWidth="1"/>
    <col min="7" max="7" width="18.25" style="9" customWidth="1"/>
    <col min="8" max="8" width="14.125" style="9" customWidth="1"/>
    <col min="9" max="9" width="17" style="9" customWidth="1"/>
    <col min="10" max="10" width="11" style="9" customWidth="1"/>
    <col min="11" max="11" width="17.125" style="9" customWidth="1"/>
    <col min="12" max="12" width="29.125" style="9" customWidth="1"/>
    <col min="13" max="16384" width="9" style="9"/>
  </cols>
  <sheetData>
    <row r="1" spans="1:12" ht="21.75" customHeight="1" x14ac:dyDescent="0.15">
      <c r="A1" s="207" t="s">
        <v>445</v>
      </c>
      <c r="B1" s="208"/>
      <c r="C1" s="208"/>
      <c r="D1" s="208"/>
      <c r="E1" s="208"/>
      <c r="F1" s="208"/>
      <c r="G1" s="208"/>
      <c r="H1" s="208"/>
      <c r="I1" s="208"/>
      <c r="J1" s="208"/>
      <c r="K1" s="208"/>
      <c r="L1" s="209"/>
    </row>
    <row r="2" spans="1:12" ht="22.5" customHeight="1" x14ac:dyDescent="0.15">
      <c r="A2" s="210"/>
      <c r="B2" s="211"/>
      <c r="C2" s="211"/>
      <c r="D2" s="211"/>
      <c r="E2" s="211"/>
      <c r="F2" s="211"/>
      <c r="G2" s="211"/>
      <c r="H2" s="211"/>
      <c r="I2" s="211"/>
      <c r="J2" s="211"/>
      <c r="K2" s="211"/>
      <c r="L2" s="212"/>
    </row>
    <row r="3" spans="1:12" ht="16.5" customHeight="1" x14ac:dyDescent="0.15">
      <c r="A3" s="213" t="s">
        <v>166</v>
      </c>
      <c r="B3" s="213"/>
      <c r="C3" s="213"/>
      <c r="D3" s="213"/>
      <c r="E3" s="213"/>
      <c r="F3" s="213"/>
      <c r="G3" s="213"/>
      <c r="H3" s="213"/>
      <c r="I3" s="213"/>
      <c r="J3" s="213"/>
      <c r="K3" s="213"/>
      <c r="L3" s="213"/>
    </row>
    <row r="4" spans="1:12" ht="31.5" customHeight="1" x14ac:dyDescent="0.15">
      <c r="A4" s="214" t="s">
        <v>479</v>
      </c>
      <c r="B4" s="215"/>
      <c r="C4" s="215"/>
      <c r="D4" s="215"/>
      <c r="E4" s="215"/>
      <c r="F4" s="215"/>
      <c r="G4" s="215"/>
      <c r="H4" s="215"/>
      <c r="I4" s="215"/>
      <c r="J4" s="215"/>
      <c r="K4" s="215"/>
      <c r="L4" s="216"/>
    </row>
    <row r="5" spans="1:12" ht="16.5" customHeight="1" x14ac:dyDescent="0.15">
      <c r="A5" s="217"/>
      <c r="B5" s="261"/>
      <c r="C5" s="261"/>
      <c r="D5" s="261"/>
      <c r="E5" s="218"/>
      <c r="F5" s="218"/>
      <c r="G5" s="218"/>
      <c r="H5" s="218"/>
      <c r="I5" s="218"/>
      <c r="J5" s="218"/>
      <c r="K5" s="218"/>
      <c r="L5" s="219"/>
    </row>
    <row r="6" spans="1:12" ht="34.5" customHeight="1" x14ac:dyDescent="0.15">
      <c r="A6" s="220"/>
      <c r="B6" s="221"/>
      <c r="C6" s="221"/>
      <c r="D6" s="221"/>
      <c r="E6" s="221"/>
      <c r="F6" s="221"/>
      <c r="G6" s="221"/>
      <c r="H6" s="221"/>
      <c r="I6" s="221"/>
      <c r="J6" s="221"/>
      <c r="K6" s="221"/>
      <c r="L6" s="222"/>
    </row>
    <row r="7" spans="1:12" ht="16.5" customHeight="1" x14ac:dyDescent="0.15">
      <c r="A7" s="206" t="s">
        <v>17</v>
      </c>
      <c r="B7" s="206"/>
      <c r="C7" s="206"/>
      <c r="D7" s="206"/>
      <c r="E7" s="206"/>
      <c r="F7" s="206"/>
      <c r="G7" s="206"/>
      <c r="H7" s="206"/>
      <c r="I7" s="206"/>
      <c r="J7" s="206"/>
      <c r="K7" s="206"/>
      <c r="L7" s="206"/>
    </row>
    <row r="8" spans="1:12" ht="16.5" customHeight="1" x14ac:dyDescent="0.15">
      <c r="A8" s="241" t="s">
        <v>406</v>
      </c>
      <c r="B8" s="242"/>
      <c r="C8" s="242"/>
      <c r="D8" s="242"/>
      <c r="E8" s="242"/>
      <c r="F8" s="242"/>
      <c r="G8" s="242"/>
      <c r="H8" s="242"/>
      <c r="I8" s="242"/>
      <c r="J8" s="242"/>
      <c r="K8" s="242"/>
      <c r="L8" s="243"/>
    </row>
    <row r="9" spans="1:12" ht="16.5" customHeight="1" x14ac:dyDescent="0.15">
      <c r="A9" s="244"/>
      <c r="B9" s="245"/>
      <c r="C9" s="245"/>
      <c r="D9" s="245"/>
      <c r="E9" s="245"/>
      <c r="F9" s="245"/>
      <c r="G9" s="245"/>
      <c r="H9" s="245"/>
      <c r="I9" s="245"/>
      <c r="J9" s="245"/>
      <c r="K9" s="245"/>
      <c r="L9" s="246"/>
    </row>
    <row r="10" spans="1:12" ht="16.5" customHeight="1" x14ac:dyDescent="0.15">
      <c r="A10" s="244"/>
      <c r="B10" s="245"/>
      <c r="C10" s="245"/>
      <c r="D10" s="245"/>
      <c r="E10" s="245"/>
      <c r="F10" s="245"/>
      <c r="G10" s="245"/>
      <c r="H10" s="245"/>
      <c r="I10" s="245"/>
      <c r="J10" s="245"/>
      <c r="K10" s="245"/>
      <c r="L10" s="246"/>
    </row>
    <row r="11" spans="1:12" ht="16.5" customHeight="1" x14ac:dyDescent="0.15">
      <c r="A11" s="244"/>
      <c r="B11" s="245"/>
      <c r="C11" s="245"/>
      <c r="D11" s="245"/>
      <c r="E11" s="245"/>
      <c r="F11" s="245"/>
      <c r="G11" s="245"/>
      <c r="H11" s="245"/>
      <c r="I11" s="245"/>
      <c r="J11" s="245"/>
      <c r="K11" s="245"/>
      <c r="L11" s="246"/>
    </row>
    <row r="12" spans="1:12" ht="16.5" customHeight="1" x14ac:dyDescent="0.15">
      <c r="A12" s="247"/>
      <c r="B12" s="248"/>
      <c r="C12" s="248"/>
      <c r="D12" s="248"/>
      <c r="E12" s="248"/>
      <c r="F12" s="248"/>
      <c r="G12" s="248"/>
      <c r="H12" s="248"/>
      <c r="I12" s="248"/>
      <c r="J12" s="248"/>
      <c r="K12" s="248"/>
      <c r="L12" s="249"/>
    </row>
    <row r="13" spans="1:12" ht="16.5" customHeight="1" x14ac:dyDescent="0.15">
      <c r="A13" s="262" t="s">
        <v>18</v>
      </c>
      <c r="B13" s="262"/>
      <c r="C13" s="262"/>
      <c r="D13" s="262"/>
      <c r="E13" s="262"/>
      <c r="F13" s="262"/>
      <c r="G13" s="262"/>
      <c r="H13" s="262"/>
      <c r="I13" s="262"/>
      <c r="J13" s="262"/>
      <c r="K13" s="262"/>
      <c r="L13" s="262"/>
    </row>
    <row r="14" spans="1:12" ht="16.5" customHeight="1" x14ac:dyDescent="0.15">
      <c r="A14" s="263" t="s">
        <v>443</v>
      </c>
      <c r="B14" s="264"/>
      <c r="C14" s="264"/>
      <c r="D14" s="264"/>
      <c r="E14" s="264"/>
      <c r="F14" s="264"/>
      <c r="G14" s="264"/>
      <c r="H14" s="264"/>
      <c r="I14" s="264"/>
      <c r="J14" s="264"/>
      <c r="K14" s="264"/>
      <c r="L14" s="265"/>
    </row>
    <row r="15" spans="1:12" ht="16.5" customHeight="1" x14ac:dyDescent="0.15">
      <c r="A15" s="266"/>
      <c r="B15" s="267"/>
      <c r="C15" s="267"/>
      <c r="D15" s="267"/>
      <c r="E15" s="267"/>
      <c r="F15" s="267"/>
      <c r="G15" s="267"/>
      <c r="H15" s="267"/>
      <c r="I15" s="267"/>
      <c r="J15" s="267"/>
      <c r="K15" s="267"/>
      <c r="L15" s="268"/>
    </row>
    <row r="16" spans="1:12" ht="16.5" customHeight="1" x14ac:dyDescent="0.15">
      <c r="A16" s="266"/>
      <c r="B16" s="267"/>
      <c r="C16" s="267"/>
      <c r="D16" s="267"/>
      <c r="E16" s="267"/>
      <c r="F16" s="267"/>
      <c r="G16" s="267"/>
      <c r="H16" s="267"/>
      <c r="I16" s="267"/>
      <c r="J16" s="267"/>
      <c r="K16" s="267"/>
      <c r="L16" s="268"/>
    </row>
    <row r="17" spans="1:12" ht="16.5" customHeight="1" x14ac:dyDescent="0.15">
      <c r="A17" s="266"/>
      <c r="B17" s="267"/>
      <c r="C17" s="267"/>
      <c r="D17" s="267"/>
      <c r="E17" s="267"/>
      <c r="F17" s="267"/>
      <c r="G17" s="267"/>
      <c r="H17" s="267"/>
      <c r="I17" s="267"/>
      <c r="J17" s="267"/>
      <c r="K17" s="267"/>
      <c r="L17" s="268"/>
    </row>
    <row r="18" spans="1:12" ht="16.5" customHeight="1" x14ac:dyDescent="0.15">
      <c r="A18" s="266"/>
      <c r="B18" s="267"/>
      <c r="C18" s="267"/>
      <c r="D18" s="267"/>
      <c r="E18" s="267"/>
      <c r="F18" s="267"/>
      <c r="G18" s="267"/>
      <c r="H18" s="267"/>
      <c r="I18" s="267"/>
      <c r="J18" s="267"/>
      <c r="K18" s="267"/>
      <c r="L18" s="268"/>
    </row>
    <row r="19" spans="1:12" ht="16.5" customHeight="1" x14ac:dyDescent="0.15">
      <c r="A19" s="269"/>
      <c r="B19" s="270"/>
      <c r="C19" s="270"/>
      <c r="D19" s="270"/>
      <c r="E19" s="270"/>
      <c r="F19" s="270"/>
      <c r="G19" s="270"/>
      <c r="H19" s="270"/>
      <c r="I19" s="270"/>
      <c r="J19" s="270"/>
      <c r="K19" s="270"/>
      <c r="L19" s="271"/>
    </row>
    <row r="20" spans="1:12" ht="16.5" customHeight="1" x14ac:dyDescent="0.15">
      <c r="A20" s="206" t="s">
        <v>14</v>
      </c>
      <c r="B20" s="206"/>
      <c r="C20" s="206"/>
      <c r="D20" s="206"/>
      <c r="E20" s="206"/>
      <c r="F20" s="206"/>
      <c r="G20" s="206"/>
      <c r="H20" s="206"/>
      <c r="I20" s="206"/>
      <c r="J20" s="206"/>
      <c r="K20" s="206"/>
      <c r="L20" s="206"/>
    </row>
    <row r="21" spans="1:12" ht="16.5" customHeight="1" x14ac:dyDescent="0.15">
      <c r="A21" s="116" t="s">
        <v>138</v>
      </c>
      <c r="B21" s="105" t="s">
        <v>15</v>
      </c>
      <c r="C21" s="105" t="s">
        <v>250</v>
      </c>
      <c r="D21" s="105" t="s">
        <v>139</v>
      </c>
      <c r="E21" s="148" t="s">
        <v>140</v>
      </c>
      <c r="F21" s="148" t="s">
        <v>141</v>
      </c>
      <c r="G21" s="148" t="s">
        <v>142</v>
      </c>
      <c r="H21" s="148" t="s">
        <v>375</v>
      </c>
      <c r="I21" s="148" t="s">
        <v>10</v>
      </c>
      <c r="J21" s="148" t="s">
        <v>251</v>
      </c>
      <c r="K21" s="148" t="s">
        <v>8</v>
      </c>
      <c r="L21" s="148" t="s">
        <v>20</v>
      </c>
    </row>
    <row r="22" spans="1:12" ht="16.5" customHeight="1" x14ac:dyDescent="0.15">
      <c r="A22" s="280" t="s">
        <v>405</v>
      </c>
      <c r="B22" s="15" t="s">
        <v>454</v>
      </c>
      <c r="C22" s="125" t="s">
        <v>471</v>
      </c>
      <c r="D22" s="10" t="s">
        <v>466</v>
      </c>
      <c r="E22" s="10" t="s">
        <v>468</v>
      </c>
      <c r="F22" s="10" t="s">
        <v>465</v>
      </c>
      <c r="G22" s="12" t="s">
        <v>308</v>
      </c>
      <c r="H22" s="146">
        <v>42572</v>
      </c>
      <c r="I22" s="146">
        <v>42573</v>
      </c>
      <c r="J22" s="132"/>
      <c r="K22" s="11" t="s">
        <v>461</v>
      </c>
      <c r="L22" s="11"/>
    </row>
    <row r="23" spans="1:12" ht="16.5" customHeight="1" x14ac:dyDescent="0.15">
      <c r="A23" s="281"/>
      <c r="B23" s="15" t="s">
        <v>455</v>
      </c>
      <c r="C23" s="125"/>
      <c r="D23" s="10" t="s">
        <v>467</v>
      </c>
      <c r="E23" s="10" t="s">
        <v>469</v>
      </c>
      <c r="F23" s="10" t="s">
        <v>287</v>
      </c>
      <c r="G23" s="10" t="s">
        <v>189</v>
      </c>
      <c r="H23" s="146">
        <v>42572</v>
      </c>
      <c r="I23" s="146">
        <v>42572</v>
      </c>
      <c r="J23" s="132"/>
      <c r="K23" s="11" t="s">
        <v>151</v>
      </c>
      <c r="L23" s="11"/>
    </row>
    <row r="24" spans="1:12" ht="16.5" customHeight="1" x14ac:dyDescent="0.15">
      <c r="A24" s="281"/>
      <c r="B24" s="109" t="s">
        <v>456</v>
      </c>
      <c r="C24" s="128" t="s">
        <v>470</v>
      </c>
      <c r="D24" s="110" t="s">
        <v>266</v>
      </c>
      <c r="E24" s="10" t="s">
        <v>469</v>
      </c>
      <c r="F24" s="149" t="s">
        <v>288</v>
      </c>
      <c r="G24" s="12" t="s">
        <v>308</v>
      </c>
      <c r="H24" s="146">
        <v>42575</v>
      </c>
      <c r="I24" s="146">
        <v>42575</v>
      </c>
      <c r="J24" s="115"/>
      <c r="K24" s="110" t="s">
        <v>462</v>
      </c>
      <c r="L24" s="10"/>
    </row>
    <row r="25" spans="1:12" ht="16.5" customHeight="1" x14ac:dyDescent="0.15">
      <c r="A25" s="281"/>
      <c r="B25" s="109" t="s">
        <v>458</v>
      </c>
      <c r="C25" s="128" t="s">
        <v>476</v>
      </c>
      <c r="D25" s="110"/>
      <c r="E25" s="10" t="s">
        <v>469</v>
      </c>
      <c r="F25" s="149"/>
      <c r="G25" s="10" t="s">
        <v>189</v>
      </c>
      <c r="H25" s="146">
        <v>42576</v>
      </c>
      <c r="I25" s="146">
        <v>42576</v>
      </c>
      <c r="J25" s="115"/>
      <c r="K25" s="110" t="s">
        <v>462</v>
      </c>
      <c r="L25" s="10"/>
    </row>
    <row r="26" spans="1:12" ht="16.5" customHeight="1" x14ac:dyDescent="0.15">
      <c r="A26" s="281"/>
      <c r="B26" s="109" t="s">
        <v>457</v>
      </c>
      <c r="C26" s="128" t="s">
        <v>471</v>
      </c>
      <c r="D26" s="110" t="s">
        <v>266</v>
      </c>
      <c r="E26" s="10" t="s">
        <v>469</v>
      </c>
      <c r="F26" s="149" t="s">
        <v>289</v>
      </c>
      <c r="G26" s="12" t="s">
        <v>308</v>
      </c>
      <c r="H26" s="146">
        <v>42574</v>
      </c>
      <c r="I26" s="146">
        <v>42576</v>
      </c>
      <c r="J26" s="115"/>
      <c r="K26" s="110" t="s">
        <v>461</v>
      </c>
      <c r="L26" s="10"/>
    </row>
    <row r="27" spans="1:12" ht="16.5" customHeight="1" x14ac:dyDescent="0.15">
      <c r="A27" s="281"/>
      <c r="B27" s="109" t="s">
        <v>452</v>
      </c>
      <c r="C27" s="128" t="s">
        <v>460</v>
      </c>
      <c r="D27" s="110" t="s">
        <v>291</v>
      </c>
      <c r="E27" s="149" t="s">
        <v>464</v>
      </c>
      <c r="F27" s="149" t="s">
        <v>293</v>
      </c>
      <c r="G27" s="12" t="s">
        <v>308</v>
      </c>
      <c r="H27" s="146">
        <v>42572</v>
      </c>
      <c r="I27" s="146">
        <v>42573</v>
      </c>
      <c r="J27" s="115"/>
      <c r="K27" s="110" t="s">
        <v>150</v>
      </c>
      <c r="L27" s="10"/>
    </row>
    <row r="28" spans="1:12" ht="16.5" customHeight="1" x14ac:dyDescent="0.15">
      <c r="A28" s="281"/>
      <c r="B28" s="109" t="s">
        <v>451</v>
      </c>
      <c r="C28" s="128" t="s">
        <v>459</v>
      </c>
      <c r="D28" s="110" t="s">
        <v>429</v>
      </c>
      <c r="E28" s="149" t="s">
        <v>464</v>
      </c>
      <c r="F28" s="149" t="s">
        <v>472</v>
      </c>
      <c r="G28" s="10" t="s">
        <v>189</v>
      </c>
      <c r="H28" s="146">
        <v>42573</v>
      </c>
      <c r="I28" s="146">
        <v>42575</v>
      </c>
      <c r="J28" s="115"/>
      <c r="K28" s="110" t="s">
        <v>462</v>
      </c>
      <c r="L28" s="10"/>
    </row>
    <row r="29" spans="1:12" ht="16.5" customHeight="1" x14ac:dyDescent="0.15">
      <c r="A29" s="281"/>
      <c r="B29" s="14" t="s">
        <v>453</v>
      </c>
      <c r="C29" s="129" t="s">
        <v>470</v>
      </c>
      <c r="D29" s="10" t="s">
        <v>290</v>
      </c>
      <c r="E29" s="149" t="s">
        <v>463</v>
      </c>
      <c r="F29" s="149"/>
      <c r="G29" s="10" t="s">
        <v>189</v>
      </c>
      <c r="H29" s="146">
        <v>42575</v>
      </c>
      <c r="I29" s="146">
        <v>42575</v>
      </c>
      <c r="J29" s="16"/>
      <c r="K29" s="10" t="s">
        <v>462</v>
      </c>
      <c r="L29" s="10"/>
    </row>
    <row r="30" spans="1:12" ht="16.5" customHeight="1" x14ac:dyDescent="0.15">
      <c r="A30" s="281"/>
      <c r="B30" s="14" t="s">
        <v>473</v>
      </c>
      <c r="C30" s="129" t="s">
        <v>474</v>
      </c>
      <c r="D30" s="10" t="s">
        <v>189</v>
      </c>
      <c r="E30" s="10" t="s">
        <v>189</v>
      </c>
      <c r="F30" s="10" t="s">
        <v>189</v>
      </c>
      <c r="G30" s="10" t="s">
        <v>189</v>
      </c>
      <c r="H30" s="146">
        <v>42577</v>
      </c>
      <c r="I30" s="146">
        <v>42578</v>
      </c>
      <c r="J30" s="16"/>
      <c r="K30" s="10" t="s">
        <v>477</v>
      </c>
      <c r="L30" s="10"/>
    </row>
    <row r="31" spans="1:12" ht="16.5" customHeight="1" x14ac:dyDescent="0.15">
      <c r="A31" s="282"/>
      <c r="B31" s="127" t="s">
        <v>478</v>
      </c>
      <c r="C31" s="130" t="s">
        <v>450</v>
      </c>
      <c r="D31" s="10" t="s">
        <v>189</v>
      </c>
      <c r="E31" s="10" t="s">
        <v>189</v>
      </c>
      <c r="F31" s="10" t="s">
        <v>189</v>
      </c>
      <c r="G31" s="10" t="s">
        <v>189</v>
      </c>
      <c r="H31" s="146">
        <v>42577</v>
      </c>
      <c r="I31" s="146">
        <v>42578</v>
      </c>
      <c r="J31" s="16"/>
      <c r="K31" s="10" t="s">
        <v>271</v>
      </c>
      <c r="L31" s="10"/>
    </row>
    <row r="32" spans="1:12" ht="16.5" customHeight="1" x14ac:dyDescent="0.15">
      <c r="A32" s="284" t="s">
        <v>404</v>
      </c>
      <c r="B32" s="111" t="s">
        <v>447</v>
      </c>
      <c r="C32" s="129" t="s">
        <v>475</v>
      </c>
      <c r="D32" s="110" t="s">
        <v>295</v>
      </c>
      <c r="E32" s="149" t="s">
        <v>267</v>
      </c>
      <c r="F32" s="149" t="s">
        <v>296</v>
      </c>
      <c r="G32" s="10" t="s">
        <v>189</v>
      </c>
      <c r="H32" s="146">
        <v>42572</v>
      </c>
      <c r="I32" s="146">
        <v>42574</v>
      </c>
      <c r="J32" s="115"/>
      <c r="K32" s="110" t="s">
        <v>273</v>
      </c>
      <c r="L32" s="10"/>
    </row>
    <row r="33" spans="1:12" ht="16.5" customHeight="1" x14ac:dyDescent="0.15">
      <c r="A33" s="284"/>
      <c r="B33" s="111" t="s">
        <v>446</v>
      </c>
      <c r="C33" s="129" t="s">
        <v>242</v>
      </c>
      <c r="D33" s="10" t="s">
        <v>189</v>
      </c>
      <c r="E33" s="10" t="s">
        <v>403</v>
      </c>
      <c r="F33" s="10" t="s">
        <v>189</v>
      </c>
      <c r="G33" s="10" t="s">
        <v>189</v>
      </c>
      <c r="H33" s="146">
        <v>42576</v>
      </c>
      <c r="I33" s="146">
        <v>42576</v>
      </c>
      <c r="J33" s="115"/>
      <c r="K33" s="110" t="s">
        <v>273</v>
      </c>
      <c r="L33" s="10"/>
    </row>
    <row r="34" spans="1:12" ht="16.5" customHeight="1" x14ac:dyDescent="0.15">
      <c r="A34" s="284"/>
      <c r="B34" s="112" t="s">
        <v>448</v>
      </c>
      <c r="C34" s="129" t="s">
        <v>460</v>
      </c>
      <c r="D34" s="10" t="s">
        <v>189</v>
      </c>
      <c r="E34" s="10" t="s">
        <v>189</v>
      </c>
      <c r="F34" s="10" t="s">
        <v>189</v>
      </c>
      <c r="G34" s="10" t="s">
        <v>189</v>
      </c>
      <c r="H34" s="146">
        <v>42577</v>
      </c>
      <c r="I34" s="146">
        <v>42577</v>
      </c>
      <c r="J34" s="16"/>
      <c r="K34" s="113" t="s">
        <v>273</v>
      </c>
      <c r="L34" s="10"/>
    </row>
    <row r="35" spans="1:12" ht="16.5" customHeight="1" x14ac:dyDescent="0.15">
      <c r="A35" s="285"/>
      <c r="B35" s="12" t="s">
        <v>449</v>
      </c>
      <c r="C35" s="148" t="s">
        <v>238</v>
      </c>
      <c r="D35" s="10" t="s">
        <v>189</v>
      </c>
      <c r="E35" s="10" t="s">
        <v>189</v>
      </c>
      <c r="F35" s="10" t="s">
        <v>189</v>
      </c>
      <c r="G35" s="10" t="s">
        <v>189</v>
      </c>
      <c r="H35" s="146">
        <v>42577</v>
      </c>
      <c r="I35" s="146">
        <v>42577</v>
      </c>
      <c r="J35" s="13"/>
      <c r="K35" s="10" t="s">
        <v>273</v>
      </c>
      <c r="L35" s="10"/>
    </row>
    <row r="36" spans="1:12" ht="16.5" customHeight="1" x14ac:dyDescent="0.15">
      <c r="A36" s="126"/>
      <c r="B36" s="10"/>
      <c r="C36" s="10"/>
      <c r="D36" s="10"/>
      <c r="E36" s="149"/>
      <c r="F36" s="149"/>
      <c r="G36" s="10"/>
      <c r="H36" s="146"/>
      <c r="I36" s="146"/>
      <c r="J36" s="13"/>
      <c r="K36" s="10"/>
      <c r="L36" s="10"/>
    </row>
    <row r="37" spans="1:12" ht="16.5" customHeight="1" x14ac:dyDescent="0.15">
      <c r="A37" s="114"/>
      <c r="B37" s="10"/>
      <c r="C37" s="10"/>
      <c r="D37" s="10"/>
      <c r="E37" s="149"/>
      <c r="F37" s="149"/>
      <c r="G37" s="10"/>
      <c r="H37" s="146"/>
      <c r="I37" s="146"/>
      <c r="J37" s="13"/>
      <c r="K37" s="10"/>
      <c r="L37" s="10"/>
    </row>
    <row r="38" spans="1:12" ht="16.5" customHeight="1" x14ac:dyDescent="0.15">
      <c r="A38" s="114"/>
      <c r="B38" s="10"/>
      <c r="C38" s="10"/>
      <c r="D38" s="10"/>
      <c r="E38" s="149"/>
      <c r="F38" s="149"/>
      <c r="G38" s="10"/>
      <c r="H38" s="146"/>
      <c r="I38" s="146"/>
      <c r="J38" s="13"/>
      <c r="K38" s="10"/>
      <c r="L38" s="10"/>
    </row>
    <row r="39" spans="1:12" ht="15" x14ac:dyDescent="0.15">
      <c r="A39" s="250" t="s">
        <v>16</v>
      </c>
      <c r="B39" s="250"/>
      <c r="C39" s="250"/>
      <c r="D39" s="250"/>
      <c r="E39" s="250"/>
      <c r="F39" s="250"/>
      <c r="G39" s="250"/>
      <c r="H39" s="250"/>
      <c r="I39" s="250"/>
      <c r="J39" s="250"/>
      <c r="K39" s="250"/>
      <c r="L39" s="250"/>
    </row>
    <row r="40" spans="1:12" ht="14.25" customHeight="1" x14ac:dyDescent="0.15">
      <c r="A40" s="251" t="s">
        <v>134</v>
      </c>
      <c r="B40" s="252"/>
      <c r="C40" s="252"/>
      <c r="D40" s="252"/>
      <c r="E40" s="253"/>
      <c r="F40" s="253"/>
      <c r="G40" s="253"/>
      <c r="H40" s="253"/>
      <c r="I40" s="253"/>
      <c r="J40" s="253"/>
      <c r="K40" s="253"/>
      <c r="L40" s="254"/>
    </row>
    <row r="41" spans="1:12" x14ac:dyDescent="0.15">
      <c r="A41" s="255"/>
      <c r="B41" s="256"/>
      <c r="C41" s="256"/>
      <c r="D41" s="256"/>
      <c r="E41" s="256"/>
      <c r="F41" s="256"/>
      <c r="G41" s="256"/>
      <c r="H41" s="256"/>
      <c r="I41" s="256"/>
      <c r="J41" s="256"/>
      <c r="K41" s="256"/>
      <c r="L41" s="257"/>
    </row>
    <row r="42" spans="1:12" x14ac:dyDescent="0.15">
      <c r="A42" s="255"/>
      <c r="B42" s="256"/>
      <c r="C42" s="256"/>
      <c r="D42" s="256"/>
      <c r="E42" s="256"/>
      <c r="F42" s="256"/>
      <c r="G42" s="256"/>
      <c r="H42" s="256"/>
      <c r="I42" s="256"/>
      <c r="J42" s="256"/>
      <c r="K42" s="256"/>
      <c r="L42" s="257"/>
    </row>
    <row r="43" spans="1:12" x14ac:dyDescent="0.15">
      <c r="A43" s="255"/>
      <c r="B43" s="256"/>
      <c r="C43" s="256"/>
      <c r="D43" s="256"/>
      <c r="E43" s="256"/>
      <c r="F43" s="256"/>
      <c r="G43" s="256"/>
      <c r="H43" s="256"/>
      <c r="I43" s="256"/>
      <c r="J43" s="256"/>
      <c r="K43" s="256"/>
      <c r="L43" s="257"/>
    </row>
    <row r="44" spans="1:12" x14ac:dyDescent="0.15">
      <c r="A44" s="255"/>
      <c r="B44" s="256"/>
      <c r="C44" s="256"/>
      <c r="D44" s="256"/>
      <c r="E44" s="256"/>
      <c r="F44" s="256"/>
      <c r="G44" s="256"/>
      <c r="H44" s="256"/>
      <c r="I44" s="256"/>
      <c r="J44" s="256"/>
      <c r="K44" s="256"/>
      <c r="L44" s="257"/>
    </row>
    <row r="45" spans="1:12" x14ac:dyDescent="0.15">
      <c r="A45" s="255"/>
      <c r="B45" s="256"/>
      <c r="C45" s="256"/>
      <c r="D45" s="256"/>
      <c r="E45" s="256"/>
      <c r="F45" s="256"/>
      <c r="G45" s="256"/>
      <c r="H45" s="256"/>
      <c r="I45" s="256"/>
      <c r="J45" s="256"/>
      <c r="K45" s="256"/>
      <c r="L45" s="257"/>
    </row>
    <row r="46" spans="1:12" x14ac:dyDescent="0.15">
      <c r="A46" s="255"/>
      <c r="B46" s="256"/>
      <c r="C46" s="256"/>
      <c r="D46" s="256"/>
      <c r="E46" s="256"/>
      <c r="F46" s="256"/>
      <c r="G46" s="256"/>
      <c r="H46" s="256"/>
      <c r="I46" s="256"/>
      <c r="J46" s="256"/>
      <c r="K46" s="256"/>
      <c r="L46" s="257"/>
    </row>
    <row r="47" spans="1:12" x14ac:dyDescent="0.15">
      <c r="A47" s="255"/>
      <c r="B47" s="256"/>
      <c r="C47" s="256"/>
      <c r="D47" s="256"/>
      <c r="E47" s="256"/>
      <c r="F47" s="256"/>
      <c r="G47" s="256"/>
      <c r="H47" s="256"/>
      <c r="I47" s="256"/>
      <c r="J47" s="256"/>
      <c r="K47" s="256"/>
      <c r="L47" s="257"/>
    </row>
    <row r="48" spans="1:12" x14ac:dyDescent="0.15">
      <c r="A48" s="258"/>
      <c r="B48" s="259"/>
      <c r="C48" s="259"/>
      <c r="D48" s="259"/>
      <c r="E48" s="259"/>
      <c r="F48" s="259"/>
      <c r="G48" s="259"/>
      <c r="H48" s="259"/>
      <c r="I48" s="259"/>
      <c r="J48" s="259"/>
      <c r="K48" s="259"/>
      <c r="L48" s="260"/>
    </row>
  </sheetData>
  <mergeCells count="12">
    <mergeCell ref="A13:L13"/>
    <mergeCell ref="A1:L2"/>
    <mergeCell ref="A3:L3"/>
    <mergeCell ref="A4:L6"/>
    <mergeCell ref="A7:L7"/>
    <mergeCell ref="A8:L12"/>
    <mergeCell ref="A40:L48"/>
    <mergeCell ref="A14:L19"/>
    <mergeCell ref="A20:L20"/>
    <mergeCell ref="A22:A31"/>
    <mergeCell ref="A32:A35"/>
    <mergeCell ref="A39:L39"/>
  </mergeCells>
  <phoneticPr fontId="1" type="noConversion"/>
  <pageMargins left="0.75" right="0.75" top="1" bottom="1" header="0.51180555555555551" footer="0.51180555555555551"/>
  <pageSetup paperSize="9" firstPageNumber="4294963191" orientation="portrait" horizontalDpi="300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8"/>
  <sheetViews>
    <sheetView topLeftCell="A7" zoomScaleSheetLayoutView="100" workbookViewId="0">
      <selection activeCell="B36" sqref="B36"/>
    </sheetView>
  </sheetViews>
  <sheetFormatPr defaultColWidth="9" defaultRowHeight="14.25" x14ac:dyDescent="0.15"/>
  <cols>
    <col min="1" max="1" width="27.75" style="9" customWidth="1"/>
    <col min="2" max="2" width="32.375" style="9" customWidth="1"/>
    <col min="3" max="3" width="10.875" style="9" customWidth="1"/>
    <col min="4" max="4" width="25.875" style="9" customWidth="1"/>
    <col min="5" max="5" width="34.25" style="9" customWidth="1"/>
    <col min="6" max="6" width="23.75" style="9" customWidth="1"/>
    <col min="7" max="7" width="24.875" style="9" customWidth="1"/>
    <col min="8" max="8" width="14.125" style="9" customWidth="1"/>
    <col min="9" max="10" width="17" style="9" customWidth="1"/>
    <col min="11" max="11" width="17.125" style="9" customWidth="1"/>
    <col min="12" max="12" width="29.125" style="9" customWidth="1"/>
    <col min="13" max="16384" width="9" style="9"/>
  </cols>
  <sheetData>
    <row r="1" spans="1:12" ht="21.75" customHeight="1" x14ac:dyDescent="0.15">
      <c r="A1" s="207" t="s">
        <v>302</v>
      </c>
      <c r="B1" s="208"/>
      <c r="C1" s="208"/>
      <c r="D1" s="208"/>
      <c r="E1" s="208"/>
      <c r="F1" s="208"/>
      <c r="G1" s="208"/>
      <c r="H1" s="208"/>
      <c r="I1" s="208"/>
      <c r="J1" s="208"/>
      <c r="K1" s="208"/>
      <c r="L1" s="209"/>
    </row>
    <row r="2" spans="1:12" ht="28.5" customHeight="1" x14ac:dyDescent="0.15">
      <c r="A2" s="210"/>
      <c r="B2" s="211"/>
      <c r="C2" s="211"/>
      <c r="D2" s="211"/>
      <c r="E2" s="211"/>
      <c r="F2" s="211"/>
      <c r="G2" s="211"/>
      <c r="H2" s="211"/>
      <c r="I2" s="211"/>
      <c r="J2" s="211"/>
      <c r="K2" s="211"/>
      <c r="L2" s="212"/>
    </row>
    <row r="3" spans="1:12" ht="16.5" customHeight="1" x14ac:dyDescent="0.15">
      <c r="A3" s="213" t="s">
        <v>166</v>
      </c>
      <c r="B3" s="213"/>
      <c r="C3" s="213"/>
      <c r="D3" s="213"/>
      <c r="E3" s="213"/>
      <c r="F3" s="213"/>
      <c r="G3" s="213"/>
      <c r="H3" s="213"/>
      <c r="I3" s="213"/>
      <c r="J3" s="213"/>
      <c r="K3" s="213"/>
      <c r="L3" s="213"/>
    </row>
    <row r="4" spans="1:12" ht="31.5" customHeight="1" x14ac:dyDescent="0.15">
      <c r="A4" s="214" t="s">
        <v>167</v>
      </c>
      <c r="B4" s="215"/>
      <c r="C4" s="215"/>
      <c r="D4" s="215"/>
      <c r="E4" s="215"/>
      <c r="F4" s="215"/>
      <c r="G4" s="215"/>
      <c r="H4" s="215"/>
      <c r="I4" s="215"/>
      <c r="J4" s="215"/>
      <c r="K4" s="215"/>
      <c r="L4" s="216"/>
    </row>
    <row r="5" spans="1:12" ht="16.5" customHeight="1" x14ac:dyDescent="0.15">
      <c r="A5" s="217"/>
      <c r="B5" s="261"/>
      <c r="C5" s="261"/>
      <c r="D5" s="261"/>
      <c r="E5" s="218"/>
      <c r="F5" s="218"/>
      <c r="G5" s="218"/>
      <c r="H5" s="218"/>
      <c r="I5" s="218"/>
      <c r="J5" s="218"/>
      <c r="K5" s="218"/>
      <c r="L5" s="219"/>
    </row>
    <row r="6" spans="1:12" ht="34.5" customHeight="1" x14ac:dyDescent="0.15">
      <c r="A6" s="220"/>
      <c r="B6" s="221"/>
      <c r="C6" s="221"/>
      <c r="D6" s="221"/>
      <c r="E6" s="221"/>
      <c r="F6" s="221"/>
      <c r="G6" s="221"/>
      <c r="H6" s="221"/>
      <c r="I6" s="221"/>
      <c r="J6" s="221"/>
      <c r="K6" s="221"/>
      <c r="L6" s="222"/>
    </row>
    <row r="7" spans="1:12" ht="16.5" customHeight="1" x14ac:dyDescent="0.15">
      <c r="A7" s="206" t="s">
        <v>17</v>
      </c>
      <c r="B7" s="206"/>
      <c r="C7" s="206"/>
      <c r="D7" s="206"/>
      <c r="E7" s="206"/>
      <c r="F7" s="206"/>
      <c r="G7" s="206"/>
      <c r="H7" s="206"/>
      <c r="I7" s="206"/>
      <c r="J7" s="206"/>
      <c r="K7" s="206"/>
      <c r="L7" s="206"/>
    </row>
    <row r="8" spans="1:12" ht="16.5" customHeight="1" x14ac:dyDescent="0.15">
      <c r="A8" s="241"/>
      <c r="B8" s="242"/>
      <c r="C8" s="242"/>
      <c r="D8" s="242"/>
      <c r="E8" s="242"/>
      <c r="F8" s="242"/>
      <c r="G8" s="242"/>
      <c r="H8" s="242"/>
      <c r="I8" s="242"/>
      <c r="J8" s="242"/>
      <c r="K8" s="242"/>
      <c r="L8" s="243"/>
    </row>
    <row r="9" spans="1:12" ht="16.5" customHeight="1" x14ac:dyDescent="0.15">
      <c r="A9" s="244"/>
      <c r="B9" s="245"/>
      <c r="C9" s="245"/>
      <c r="D9" s="245"/>
      <c r="E9" s="245"/>
      <c r="F9" s="245"/>
      <c r="G9" s="245"/>
      <c r="H9" s="245"/>
      <c r="I9" s="245"/>
      <c r="J9" s="245"/>
      <c r="K9" s="245"/>
      <c r="L9" s="246"/>
    </row>
    <row r="10" spans="1:12" ht="16.5" customHeight="1" x14ac:dyDescent="0.15">
      <c r="A10" s="244"/>
      <c r="B10" s="245"/>
      <c r="C10" s="245"/>
      <c r="D10" s="245"/>
      <c r="E10" s="245"/>
      <c r="F10" s="245"/>
      <c r="G10" s="245"/>
      <c r="H10" s="245"/>
      <c r="I10" s="245"/>
      <c r="J10" s="245"/>
      <c r="K10" s="245"/>
      <c r="L10" s="246"/>
    </row>
    <row r="11" spans="1:12" ht="16.5" customHeight="1" x14ac:dyDescent="0.15">
      <c r="A11" s="244"/>
      <c r="B11" s="245"/>
      <c r="C11" s="245"/>
      <c r="D11" s="245"/>
      <c r="E11" s="245"/>
      <c r="F11" s="245"/>
      <c r="G11" s="245"/>
      <c r="H11" s="245"/>
      <c r="I11" s="245"/>
      <c r="J11" s="245"/>
      <c r="K11" s="245"/>
      <c r="L11" s="246"/>
    </row>
    <row r="12" spans="1:12" ht="16.5" customHeight="1" x14ac:dyDescent="0.15">
      <c r="A12" s="244"/>
      <c r="B12" s="245"/>
      <c r="C12" s="245"/>
      <c r="D12" s="245"/>
      <c r="E12" s="245"/>
      <c r="F12" s="245"/>
      <c r="G12" s="245"/>
      <c r="H12" s="245"/>
      <c r="I12" s="245"/>
      <c r="J12" s="245"/>
      <c r="K12" s="245"/>
      <c r="L12" s="246"/>
    </row>
    <row r="13" spans="1:12" ht="16.5" customHeight="1" x14ac:dyDescent="0.15">
      <c r="A13" s="247"/>
      <c r="B13" s="248"/>
      <c r="C13" s="248"/>
      <c r="D13" s="248"/>
      <c r="E13" s="248"/>
      <c r="F13" s="248"/>
      <c r="G13" s="248"/>
      <c r="H13" s="248"/>
      <c r="I13" s="248"/>
      <c r="J13" s="248"/>
      <c r="K13" s="248"/>
      <c r="L13" s="249"/>
    </row>
    <row r="14" spans="1:12" ht="16.5" customHeight="1" x14ac:dyDescent="0.15">
      <c r="A14" s="262" t="s">
        <v>18</v>
      </c>
      <c r="B14" s="262"/>
      <c r="C14" s="262"/>
      <c r="D14" s="262"/>
      <c r="E14" s="262"/>
      <c r="F14" s="262"/>
      <c r="G14" s="262"/>
      <c r="H14" s="262"/>
      <c r="I14" s="262"/>
      <c r="J14" s="262"/>
      <c r="K14" s="262"/>
      <c r="L14" s="262"/>
    </row>
    <row r="15" spans="1:12" ht="16.5" customHeight="1" x14ac:dyDescent="0.15">
      <c r="A15" s="263" t="s">
        <v>303</v>
      </c>
      <c r="B15" s="264"/>
      <c r="C15" s="264"/>
      <c r="D15" s="264"/>
      <c r="E15" s="264"/>
      <c r="F15" s="264"/>
      <c r="G15" s="264"/>
      <c r="H15" s="264"/>
      <c r="I15" s="264"/>
      <c r="J15" s="264"/>
      <c r="K15" s="264"/>
      <c r="L15" s="265"/>
    </row>
    <row r="16" spans="1:12" ht="16.5" customHeight="1" x14ac:dyDescent="0.15">
      <c r="A16" s="266"/>
      <c r="B16" s="267"/>
      <c r="C16" s="267"/>
      <c r="D16" s="267"/>
      <c r="E16" s="267"/>
      <c r="F16" s="267"/>
      <c r="G16" s="267"/>
      <c r="H16" s="267"/>
      <c r="I16" s="267"/>
      <c r="J16" s="267"/>
      <c r="K16" s="267"/>
      <c r="L16" s="268"/>
    </row>
    <row r="17" spans="1:12" ht="16.5" customHeight="1" x14ac:dyDescent="0.15">
      <c r="A17" s="266"/>
      <c r="B17" s="267"/>
      <c r="C17" s="267"/>
      <c r="D17" s="267"/>
      <c r="E17" s="267"/>
      <c r="F17" s="267"/>
      <c r="G17" s="267"/>
      <c r="H17" s="267"/>
      <c r="I17" s="267"/>
      <c r="J17" s="267"/>
      <c r="K17" s="267"/>
      <c r="L17" s="268"/>
    </row>
    <row r="18" spans="1:12" ht="16.5" customHeight="1" x14ac:dyDescent="0.15">
      <c r="A18" s="266"/>
      <c r="B18" s="267"/>
      <c r="C18" s="267"/>
      <c r="D18" s="267"/>
      <c r="E18" s="267"/>
      <c r="F18" s="267"/>
      <c r="G18" s="267"/>
      <c r="H18" s="267"/>
      <c r="I18" s="267"/>
      <c r="J18" s="267"/>
      <c r="K18" s="267"/>
      <c r="L18" s="268"/>
    </row>
    <row r="19" spans="1:12" ht="16.5" customHeight="1" x14ac:dyDescent="0.15">
      <c r="A19" s="266"/>
      <c r="B19" s="267"/>
      <c r="C19" s="267"/>
      <c r="D19" s="267"/>
      <c r="E19" s="267"/>
      <c r="F19" s="267"/>
      <c r="G19" s="267"/>
      <c r="H19" s="267"/>
      <c r="I19" s="267"/>
      <c r="J19" s="267"/>
      <c r="K19" s="267"/>
      <c r="L19" s="268"/>
    </row>
    <row r="20" spans="1:12" ht="16.5" customHeight="1" x14ac:dyDescent="0.15">
      <c r="A20" s="269"/>
      <c r="B20" s="270"/>
      <c r="C20" s="270"/>
      <c r="D20" s="270"/>
      <c r="E20" s="270"/>
      <c r="F20" s="270"/>
      <c r="G20" s="270"/>
      <c r="H20" s="270"/>
      <c r="I20" s="270"/>
      <c r="J20" s="270"/>
      <c r="K20" s="270"/>
      <c r="L20" s="271"/>
    </row>
    <row r="21" spans="1:12" ht="16.5" customHeight="1" x14ac:dyDescent="0.15">
      <c r="A21" s="206" t="s">
        <v>14</v>
      </c>
      <c r="B21" s="206"/>
      <c r="C21" s="206"/>
      <c r="D21" s="206"/>
      <c r="E21" s="206"/>
      <c r="F21" s="206"/>
      <c r="G21" s="206"/>
      <c r="H21" s="206"/>
      <c r="I21" s="206"/>
      <c r="J21" s="206"/>
      <c r="K21" s="206"/>
      <c r="L21" s="206"/>
    </row>
    <row r="22" spans="1:12" ht="16.5" customHeight="1" x14ac:dyDescent="0.15">
      <c r="A22" s="116" t="s">
        <v>138</v>
      </c>
      <c r="B22" s="105" t="s">
        <v>15</v>
      </c>
      <c r="C22" s="105" t="s">
        <v>250</v>
      </c>
      <c r="D22" s="105" t="s">
        <v>139</v>
      </c>
      <c r="E22" s="117" t="s">
        <v>140</v>
      </c>
      <c r="F22" s="117" t="s">
        <v>141</v>
      </c>
      <c r="G22" s="117" t="s">
        <v>142</v>
      </c>
      <c r="H22" s="117" t="s">
        <v>9</v>
      </c>
      <c r="I22" s="117" t="s">
        <v>10</v>
      </c>
      <c r="J22" s="117" t="s">
        <v>251</v>
      </c>
      <c r="K22" s="117" t="s">
        <v>8</v>
      </c>
      <c r="L22" s="117" t="s">
        <v>20</v>
      </c>
    </row>
    <row r="23" spans="1:12" ht="16.5" customHeight="1" x14ac:dyDescent="0.15">
      <c r="A23" s="272" t="s">
        <v>301</v>
      </c>
      <c r="B23" s="15" t="s">
        <v>198</v>
      </c>
      <c r="C23" s="104" t="s">
        <v>238</v>
      </c>
      <c r="D23" s="10" t="s">
        <v>384</v>
      </c>
      <c r="E23" s="10" t="s">
        <v>21</v>
      </c>
      <c r="F23" s="10" t="s">
        <v>21</v>
      </c>
      <c r="G23" s="10" t="s">
        <v>21</v>
      </c>
      <c r="H23" s="146">
        <v>42569</v>
      </c>
      <c r="I23" s="146">
        <v>42569</v>
      </c>
      <c r="J23" s="133"/>
      <c r="K23" s="12" t="s">
        <v>175</v>
      </c>
      <c r="L23" s="12"/>
    </row>
    <row r="24" spans="1:12" ht="16.5" customHeight="1" x14ac:dyDescent="0.15">
      <c r="A24" s="273"/>
      <c r="B24" s="15" t="s">
        <v>199</v>
      </c>
      <c r="C24" s="104" t="s">
        <v>283</v>
      </c>
      <c r="D24" s="10" t="s">
        <v>385</v>
      </c>
      <c r="E24" s="10" t="s">
        <v>21</v>
      </c>
      <c r="F24" s="10" t="s">
        <v>21</v>
      </c>
      <c r="G24" s="10" t="s">
        <v>21</v>
      </c>
      <c r="H24" s="146">
        <v>42569</v>
      </c>
      <c r="I24" s="146">
        <v>42569</v>
      </c>
      <c r="J24" s="133"/>
      <c r="K24" s="12" t="s">
        <v>151</v>
      </c>
      <c r="L24" s="12"/>
    </row>
    <row r="25" spans="1:12" ht="16.5" customHeight="1" x14ac:dyDescent="0.15">
      <c r="A25" s="273"/>
      <c r="B25" s="109" t="s">
        <v>200</v>
      </c>
      <c r="C25" s="104" t="s">
        <v>238</v>
      </c>
      <c r="D25" s="10" t="s">
        <v>384</v>
      </c>
      <c r="E25" s="10" t="s">
        <v>21</v>
      </c>
      <c r="F25" s="10" t="s">
        <v>21</v>
      </c>
      <c r="G25" s="10" t="s">
        <v>21</v>
      </c>
      <c r="H25" s="146">
        <v>42569</v>
      </c>
      <c r="I25" s="146">
        <v>42569</v>
      </c>
      <c r="J25" s="133"/>
      <c r="K25" s="12" t="s">
        <v>182</v>
      </c>
      <c r="L25" s="12"/>
    </row>
    <row r="26" spans="1:12" ht="16.5" customHeight="1" x14ac:dyDescent="0.15">
      <c r="A26" s="273"/>
      <c r="B26" s="109" t="s">
        <v>202</v>
      </c>
      <c r="C26" s="104" t="s">
        <v>238</v>
      </c>
      <c r="D26" s="10" t="s">
        <v>384</v>
      </c>
      <c r="E26" s="10" t="s">
        <v>189</v>
      </c>
      <c r="F26" s="10" t="s">
        <v>21</v>
      </c>
      <c r="G26" s="10" t="s">
        <v>21</v>
      </c>
      <c r="H26" s="146">
        <v>42570</v>
      </c>
      <c r="I26" s="146">
        <v>42570</v>
      </c>
      <c r="J26" s="133"/>
      <c r="K26" s="12" t="s">
        <v>175</v>
      </c>
      <c r="L26" s="12"/>
    </row>
    <row r="27" spans="1:12" ht="16.5" customHeight="1" x14ac:dyDescent="0.15">
      <c r="A27" s="273"/>
      <c r="B27" s="109" t="s">
        <v>201</v>
      </c>
      <c r="C27" s="104" t="s">
        <v>283</v>
      </c>
      <c r="D27" s="10" t="s">
        <v>304</v>
      </c>
      <c r="E27" s="10" t="s">
        <v>21</v>
      </c>
      <c r="F27" s="10" t="s">
        <v>21</v>
      </c>
      <c r="G27" s="10" t="s">
        <v>21</v>
      </c>
      <c r="H27" s="146">
        <v>42570</v>
      </c>
      <c r="I27" s="146">
        <v>42570</v>
      </c>
      <c r="J27" s="133"/>
      <c r="K27" s="12" t="s">
        <v>175</v>
      </c>
      <c r="L27" s="12"/>
    </row>
    <row r="28" spans="1:12" ht="16.5" customHeight="1" x14ac:dyDescent="0.15">
      <c r="A28" s="273"/>
      <c r="B28" s="109" t="s">
        <v>180</v>
      </c>
      <c r="C28" s="104" t="s">
        <v>238</v>
      </c>
      <c r="D28" s="10" t="s">
        <v>305</v>
      </c>
      <c r="E28" s="10" t="s">
        <v>21</v>
      </c>
      <c r="F28" s="10" t="s">
        <v>21</v>
      </c>
      <c r="G28" s="10" t="s">
        <v>21</v>
      </c>
      <c r="H28" s="146">
        <v>42569</v>
      </c>
      <c r="I28" s="146">
        <v>42570</v>
      </c>
      <c r="J28" s="133"/>
      <c r="K28" s="12" t="s">
        <v>182</v>
      </c>
      <c r="L28" s="12"/>
    </row>
    <row r="29" spans="1:12" ht="16.5" customHeight="1" x14ac:dyDescent="0.15">
      <c r="A29" s="274"/>
      <c r="B29" s="14" t="s">
        <v>203</v>
      </c>
      <c r="C29" s="104" t="s">
        <v>238</v>
      </c>
      <c r="D29" s="10" t="s">
        <v>306</v>
      </c>
      <c r="E29" s="10" t="s">
        <v>21</v>
      </c>
      <c r="F29" s="10" t="s">
        <v>21</v>
      </c>
      <c r="G29" s="10" t="s">
        <v>21</v>
      </c>
      <c r="H29" s="146">
        <v>42570</v>
      </c>
      <c r="I29" s="146">
        <v>42570</v>
      </c>
      <c r="J29" s="133"/>
      <c r="K29" s="12" t="s">
        <v>182</v>
      </c>
      <c r="L29" s="12"/>
    </row>
    <row r="30" spans="1:12" ht="16.5" customHeight="1" x14ac:dyDescent="0.15">
      <c r="A30" s="283" t="s">
        <v>204</v>
      </c>
      <c r="B30" s="10" t="s">
        <v>209</v>
      </c>
      <c r="C30" s="119" t="s">
        <v>236</v>
      </c>
      <c r="D30" s="10" t="s">
        <v>21</v>
      </c>
      <c r="E30" s="10" t="s">
        <v>21</v>
      </c>
      <c r="F30" s="10" t="s">
        <v>21</v>
      </c>
      <c r="G30" s="10" t="s">
        <v>21</v>
      </c>
      <c r="H30" s="146">
        <v>42571</v>
      </c>
      <c r="I30" s="146">
        <v>42571</v>
      </c>
      <c r="J30" s="13"/>
      <c r="K30" s="10" t="s">
        <v>274</v>
      </c>
      <c r="L30" s="10"/>
    </row>
    <row r="31" spans="1:12" ht="16.5" customHeight="1" x14ac:dyDescent="0.15">
      <c r="A31" s="284"/>
      <c r="B31" s="10" t="s">
        <v>210</v>
      </c>
      <c r="C31" s="119" t="s">
        <v>230</v>
      </c>
      <c r="D31" s="10" t="s">
        <v>189</v>
      </c>
      <c r="E31" s="118" t="s">
        <v>311</v>
      </c>
      <c r="F31" s="10" t="s">
        <v>189</v>
      </c>
      <c r="G31" s="10" t="s">
        <v>21</v>
      </c>
      <c r="H31" s="106">
        <v>42571</v>
      </c>
      <c r="I31" s="106">
        <v>42572</v>
      </c>
      <c r="J31" s="13"/>
      <c r="K31" s="10" t="s">
        <v>274</v>
      </c>
      <c r="L31" s="10"/>
    </row>
    <row r="32" spans="1:12" ht="16.5" customHeight="1" x14ac:dyDescent="0.15">
      <c r="A32" s="284"/>
      <c r="B32" s="15" t="s">
        <v>211</v>
      </c>
      <c r="C32" s="125" t="s">
        <v>237</v>
      </c>
      <c r="D32" s="10" t="s">
        <v>307</v>
      </c>
      <c r="E32" s="118" t="s">
        <v>314</v>
      </c>
      <c r="F32" s="118" t="s">
        <v>313</v>
      </c>
      <c r="G32" s="10" t="s">
        <v>309</v>
      </c>
      <c r="H32" s="13"/>
      <c r="I32" s="13"/>
      <c r="J32" s="13"/>
      <c r="K32" s="10" t="s">
        <v>196</v>
      </c>
      <c r="L32" s="10"/>
    </row>
    <row r="33" spans="1:12" ht="16.5" customHeight="1" x14ac:dyDescent="0.15">
      <c r="A33" s="284"/>
      <c r="B33" s="109" t="s">
        <v>212</v>
      </c>
      <c r="C33" s="128" t="s">
        <v>230</v>
      </c>
      <c r="D33" s="10" t="s">
        <v>307</v>
      </c>
      <c r="E33" s="118" t="s">
        <v>312</v>
      </c>
      <c r="F33" s="118"/>
      <c r="G33" s="10" t="s">
        <v>309</v>
      </c>
      <c r="H33" s="13"/>
      <c r="I33" s="13"/>
      <c r="J33" s="13"/>
      <c r="K33" s="10" t="s">
        <v>196</v>
      </c>
      <c r="L33" s="10"/>
    </row>
    <row r="34" spans="1:12" ht="16.5" customHeight="1" x14ac:dyDescent="0.15">
      <c r="A34" s="284"/>
      <c r="B34" s="109" t="s">
        <v>213</v>
      </c>
      <c r="C34" s="128" t="s">
        <v>237</v>
      </c>
      <c r="D34" s="10" t="s">
        <v>307</v>
      </c>
      <c r="E34" s="118" t="s">
        <v>314</v>
      </c>
      <c r="F34" s="118"/>
      <c r="G34" s="10" t="s">
        <v>309</v>
      </c>
      <c r="H34" s="13"/>
      <c r="I34" s="13"/>
      <c r="J34" s="13"/>
      <c r="K34" s="10" t="s">
        <v>196</v>
      </c>
      <c r="L34" s="10"/>
    </row>
    <row r="35" spans="1:12" ht="16.5" customHeight="1" x14ac:dyDescent="0.15">
      <c r="A35" s="284"/>
      <c r="B35" s="109" t="s">
        <v>214</v>
      </c>
      <c r="C35" s="128" t="s">
        <v>238</v>
      </c>
      <c r="D35" s="10" t="s">
        <v>307</v>
      </c>
      <c r="E35" s="118" t="s">
        <v>267</v>
      </c>
      <c r="F35" s="118"/>
      <c r="G35" s="10" t="s">
        <v>309</v>
      </c>
      <c r="H35" s="13"/>
      <c r="I35" s="13"/>
      <c r="J35" s="13"/>
      <c r="K35" s="10" t="s">
        <v>196</v>
      </c>
      <c r="L35" s="10"/>
    </row>
    <row r="36" spans="1:12" ht="16.5" customHeight="1" x14ac:dyDescent="0.15">
      <c r="A36" s="284"/>
      <c r="B36" s="109" t="s">
        <v>223</v>
      </c>
      <c r="C36" s="128" t="s">
        <v>242</v>
      </c>
      <c r="D36" s="10" t="s">
        <v>310</v>
      </c>
      <c r="E36" s="118"/>
      <c r="F36" s="118"/>
      <c r="G36" s="10"/>
      <c r="H36" s="13"/>
      <c r="I36" s="13"/>
      <c r="J36" s="13"/>
      <c r="K36" s="10" t="s">
        <v>196</v>
      </c>
      <c r="L36" s="10"/>
    </row>
    <row r="37" spans="1:12" ht="16.5" customHeight="1" x14ac:dyDescent="0.15">
      <c r="A37" s="285"/>
      <c r="B37" s="108" t="s">
        <v>216</v>
      </c>
      <c r="C37" s="126" t="s">
        <v>242</v>
      </c>
      <c r="D37" s="10"/>
      <c r="E37" s="118"/>
      <c r="F37" s="118"/>
      <c r="G37" s="10"/>
      <c r="H37" s="13"/>
      <c r="I37" s="13"/>
      <c r="J37" s="13"/>
      <c r="K37" s="10" t="s">
        <v>271</v>
      </c>
      <c r="L37" s="10"/>
    </row>
    <row r="38" spans="1:12" ht="16.5" customHeight="1" x14ac:dyDescent="0.15">
      <c r="A38" s="283" t="s">
        <v>215</v>
      </c>
      <c r="B38" s="10" t="s">
        <v>217</v>
      </c>
      <c r="C38" s="119" t="s">
        <v>242</v>
      </c>
      <c r="D38" s="10"/>
      <c r="E38" s="118"/>
      <c r="F38" s="118"/>
      <c r="G38" s="10"/>
      <c r="H38" s="13"/>
      <c r="I38" s="13"/>
      <c r="J38" s="13"/>
      <c r="K38" s="10" t="s">
        <v>273</v>
      </c>
      <c r="L38" s="10"/>
    </row>
    <row r="39" spans="1:12" ht="16.5" customHeight="1" x14ac:dyDescent="0.15">
      <c r="A39" s="284"/>
      <c r="B39" s="10" t="s">
        <v>218</v>
      </c>
      <c r="C39" s="119" t="s">
        <v>230</v>
      </c>
      <c r="D39" s="10"/>
      <c r="E39" s="118"/>
      <c r="F39" s="118"/>
      <c r="G39" s="10"/>
      <c r="H39" s="13"/>
      <c r="I39" s="13"/>
      <c r="J39" s="13"/>
      <c r="K39" s="10" t="s">
        <v>273</v>
      </c>
      <c r="L39" s="10"/>
    </row>
    <row r="40" spans="1:12" ht="16.5" customHeight="1" x14ac:dyDescent="0.15">
      <c r="A40" s="284"/>
      <c r="B40" s="10" t="s">
        <v>221</v>
      </c>
      <c r="C40" s="119" t="s">
        <v>242</v>
      </c>
      <c r="D40" s="10"/>
      <c r="E40" s="118"/>
      <c r="F40" s="118"/>
      <c r="G40" s="10"/>
      <c r="H40" s="13"/>
      <c r="I40" s="13"/>
      <c r="J40" s="13"/>
      <c r="K40" s="10" t="s">
        <v>273</v>
      </c>
      <c r="L40" s="10"/>
    </row>
    <row r="41" spans="1:12" ht="16.5" customHeight="1" x14ac:dyDescent="0.15">
      <c r="A41" s="285"/>
      <c r="B41" s="12" t="s">
        <v>222</v>
      </c>
      <c r="C41" s="117" t="s">
        <v>238</v>
      </c>
      <c r="D41" s="10"/>
      <c r="E41" s="118"/>
      <c r="F41" s="118"/>
      <c r="G41" s="10"/>
      <c r="H41" s="13"/>
      <c r="I41" s="13"/>
      <c r="J41" s="13"/>
      <c r="K41" s="10" t="s">
        <v>273</v>
      </c>
      <c r="L41" s="10"/>
    </row>
    <row r="42" spans="1:12" ht="16.5" customHeight="1" x14ac:dyDescent="0.15">
      <c r="A42" s="126"/>
      <c r="B42" s="10"/>
      <c r="C42" s="10"/>
      <c r="D42" s="10"/>
      <c r="E42" s="118"/>
      <c r="F42" s="118"/>
      <c r="G42" s="10"/>
      <c r="H42" s="13"/>
      <c r="I42" s="13"/>
      <c r="J42" s="13"/>
      <c r="K42" s="10"/>
      <c r="L42" s="10"/>
    </row>
    <row r="43" spans="1:12" ht="16.5" customHeight="1" x14ac:dyDescent="0.15">
      <c r="A43" s="126"/>
      <c r="B43" s="10"/>
      <c r="C43" s="10"/>
      <c r="D43" s="10"/>
      <c r="E43" s="118"/>
      <c r="F43" s="118"/>
      <c r="G43" s="10"/>
      <c r="H43" s="13"/>
      <c r="I43" s="13"/>
      <c r="J43" s="13"/>
      <c r="K43" s="10"/>
      <c r="L43" s="10"/>
    </row>
    <row r="44" spans="1:12" ht="16.5" customHeight="1" x14ac:dyDescent="0.15">
      <c r="A44" s="126"/>
      <c r="B44" s="10"/>
      <c r="C44" s="10"/>
      <c r="D44" s="10"/>
      <c r="E44" s="118"/>
      <c r="F44" s="118"/>
      <c r="G44" s="10"/>
      <c r="H44" s="13"/>
      <c r="I44" s="13"/>
      <c r="J44" s="13"/>
      <c r="K44" s="10"/>
      <c r="L44" s="10"/>
    </row>
    <row r="45" spans="1:12" ht="16.5" customHeight="1" x14ac:dyDescent="0.15">
      <c r="A45" s="126"/>
      <c r="B45" s="10"/>
      <c r="C45" s="10"/>
      <c r="D45" s="10"/>
      <c r="E45" s="118"/>
      <c r="F45" s="118"/>
      <c r="G45" s="10"/>
      <c r="H45" s="13"/>
      <c r="I45" s="13"/>
      <c r="J45" s="13"/>
      <c r="K45" s="10"/>
      <c r="L45" s="10"/>
    </row>
    <row r="46" spans="1:12" ht="16.5" customHeight="1" x14ac:dyDescent="0.15">
      <c r="A46" s="114"/>
      <c r="B46" s="10"/>
      <c r="C46" s="10"/>
      <c r="D46" s="10"/>
      <c r="E46" s="118"/>
      <c r="F46" s="118"/>
      <c r="G46" s="10"/>
      <c r="H46" s="13"/>
      <c r="I46" s="13"/>
      <c r="J46" s="13"/>
      <c r="K46" s="10"/>
      <c r="L46" s="10"/>
    </row>
    <row r="47" spans="1:12" ht="16.5" customHeight="1" x14ac:dyDescent="0.15">
      <c r="A47" s="114"/>
      <c r="B47" s="10"/>
      <c r="C47" s="10"/>
      <c r="D47" s="10"/>
      <c r="E47" s="118"/>
      <c r="F47" s="118"/>
      <c r="G47" s="10"/>
      <c r="H47" s="13"/>
      <c r="I47" s="13"/>
      <c r="J47" s="13"/>
      <c r="K47" s="10"/>
      <c r="L47" s="10"/>
    </row>
    <row r="48" spans="1:12" ht="16.5" customHeight="1" x14ac:dyDescent="0.15">
      <c r="A48" s="114"/>
      <c r="B48" s="10"/>
      <c r="C48" s="10"/>
      <c r="D48" s="10"/>
      <c r="E48" s="118"/>
      <c r="F48" s="118"/>
      <c r="G48" s="10"/>
      <c r="H48" s="13"/>
      <c r="I48" s="13"/>
      <c r="J48" s="13"/>
      <c r="K48" s="10"/>
      <c r="L48" s="10"/>
    </row>
    <row r="49" spans="1:12" ht="15" x14ac:dyDescent="0.15">
      <c r="A49" s="250" t="s">
        <v>16</v>
      </c>
      <c r="B49" s="250"/>
      <c r="C49" s="250"/>
      <c r="D49" s="250"/>
      <c r="E49" s="250"/>
      <c r="F49" s="250"/>
      <c r="G49" s="250"/>
      <c r="H49" s="250"/>
      <c r="I49" s="250"/>
      <c r="J49" s="250"/>
      <c r="K49" s="250"/>
      <c r="L49" s="250"/>
    </row>
    <row r="50" spans="1:12" ht="14.25" customHeight="1" x14ac:dyDescent="0.15">
      <c r="A50" s="251" t="s">
        <v>134</v>
      </c>
      <c r="B50" s="252"/>
      <c r="C50" s="252"/>
      <c r="D50" s="252"/>
      <c r="E50" s="253"/>
      <c r="F50" s="253"/>
      <c r="G50" s="253"/>
      <c r="H50" s="253"/>
      <c r="I50" s="253"/>
      <c r="J50" s="253"/>
      <c r="K50" s="253"/>
      <c r="L50" s="254"/>
    </row>
    <row r="51" spans="1:12" x14ac:dyDescent="0.15">
      <c r="A51" s="255"/>
      <c r="B51" s="256"/>
      <c r="C51" s="256"/>
      <c r="D51" s="256"/>
      <c r="E51" s="256"/>
      <c r="F51" s="256"/>
      <c r="G51" s="256"/>
      <c r="H51" s="256"/>
      <c r="I51" s="256"/>
      <c r="J51" s="256"/>
      <c r="K51" s="256"/>
      <c r="L51" s="257"/>
    </row>
    <row r="52" spans="1:12" x14ac:dyDescent="0.15">
      <c r="A52" s="255"/>
      <c r="B52" s="256"/>
      <c r="C52" s="256"/>
      <c r="D52" s="256"/>
      <c r="E52" s="256"/>
      <c r="F52" s="256"/>
      <c r="G52" s="256"/>
      <c r="H52" s="256"/>
      <c r="I52" s="256"/>
      <c r="J52" s="256"/>
      <c r="K52" s="256"/>
      <c r="L52" s="257"/>
    </row>
    <row r="53" spans="1:12" x14ac:dyDescent="0.15">
      <c r="A53" s="255"/>
      <c r="B53" s="256"/>
      <c r="C53" s="256"/>
      <c r="D53" s="256"/>
      <c r="E53" s="256"/>
      <c r="F53" s="256"/>
      <c r="G53" s="256"/>
      <c r="H53" s="256"/>
      <c r="I53" s="256"/>
      <c r="J53" s="256"/>
      <c r="K53" s="256"/>
      <c r="L53" s="257"/>
    </row>
    <row r="54" spans="1:12" x14ac:dyDescent="0.15">
      <c r="A54" s="255"/>
      <c r="B54" s="256"/>
      <c r="C54" s="256"/>
      <c r="D54" s="256"/>
      <c r="E54" s="256"/>
      <c r="F54" s="256"/>
      <c r="G54" s="256"/>
      <c r="H54" s="256"/>
      <c r="I54" s="256"/>
      <c r="J54" s="256"/>
      <c r="K54" s="256"/>
      <c r="L54" s="257"/>
    </row>
    <row r="55" spans="1:12" x14ac:dyDescent="0.15">
      <c r="A55" s="255"/>
      <c r="B55" s="256"/>
      <c r="C55" s="256"/>
      <c r="D55" s="256"/>
      <c r="E55" s="256"/>
      <c r="F55" s="256"/>
      <c r="G55" s="256"/>
      <c r="H55" s="256"/>
      <c r="I55" s="256"/>
      <c r="J55" s="256"/>
      <c r="K55" s="256"/>
      <c r="L55" s="257"/>
    </row>
    <row r="56" spans="1:12" x14ac:dyDescent="0.15">
      <c r="A56" s="255"/>
      <c r="B56" s="256"/>
      <c r="C56" s="256"/>
      <c r="D56" s="256"/>
      <c r="E56" s="256"/>
      <c r="F56" s="256"/>
      <c r="G56" s="256"/>
      <c r="H56" s="256"/>
      <c r="I56" s="256"/>
      <c r="J56" s="256"/>
      <c r="K56" s="256"/>
      <c r="L56" s="257"/>
    </row>
    <row r="57" spans="1:12" x14ac:dyDescent="0.15">
      <c r="A57" s="255"/>
      <c r="B57" s="256"/>
      <c r="C57" s="256"/>
      <c r="D57" s="256"/>
      <c r="E57" s="256"/>
      <c r="F57" s="256"/>
      <c r="G57" s="256"/>
      <c r="H57" s="256"/>
      <c r="I57" s="256"/>
      <c r="J57" s="256"/>
      <c r="K57" s="256"/>
      <c r="L57" s="257"/>
    </row>
    <row r="58" spans="1:12" x14ac:dyDescent="0.15">
      <c r="A58" s="258"/>
      <c r="B58" s="259"/>
      <c r="C58" s="259"/>
      <c r="D58" s="259"/>
      <c r="E58" s="259"/>
      <c r="F58" s="259"/>
      <c r="G58" s="259"/>
      <c r="H58" s="259"/>
      <c r="I58" s="259"/>
      <c r="J58" s="259"/>
      <c r="K58" s="259"/>
      <c r="L58" s="260"/>
    </row>
  </sheetData>
  <mergeCells count="13">
    <mergeCell ref="A15:L20"/>
    <mergeCell ref="A21:L21"/>
    <mergeCell ref="A1:L2"/>
    <mergeCell ref="A3:L3"/>
    <mergeCell ref="A4:L6"/>
    <mergeCell ref="A7:L7"/>
    <mergeCell ref="A8:L13"/>
    <mergeCell ref="A14:L14"/>
    <mergeCell ref="A49:L49"/>
    <mergeCell ref="A50:L58"/>
    <mergeCell ref="A30:A37"/>
    <mergeCell ref="A38:A41"/>
    <mergeCell ref="A23:A29"/>
  </mergeCells>
  <phoneticPr fontId="1" type="noConversion"/>
  <pageMargins left="0.75" right="0.75" top="1" bottom="1" header="0.51180555555555551" footer="0.51180555555555551"/>
  <pageSetup paperSize="9" firstPageNumber="4294963191" orientation="portrait" horizont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封面</vt:lpstr>
      <vt:lpstr>测试风险分析</vt:lpstr>
      <vt:lpstr>测试用例类型</vt:lpstr>
      <vt:lpstr>开发需求</vt:lpstr>
      <vt:lpstr>测试覆盖场景</vt:lpstr>
      <vt:lpstr>VR WEB1.0测试设计阶段</vt:lpstr>
      <vt:lpstr>VR WEB1.0 第一轮测试阶段(1)</vt:lpstr>
      <vt:lpstr>VR WEB1.0 第一轮测试阶段 (2)</vt:lpstr>
      <vt:lpstr>VR WEB1.0第二轮测试阶段</vt:lpstr>
      <vt:lpstr>VR WEB1.0回归测试阶段</vt:lpstr>
      <vt:lpstr>VR WEB1.0验收测试阶段</vt:lpstr>
      <vt:lpstr>项目各阶段验收标准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2016-08-06T07:11:13Z</dcterms:modified>
</cp:coreProperties>
</file>