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oogle Drive\E-motion chair\E-motion chair v0.3.0\ontwikkeling\E-Motion-chair\"/>
    </mc:Choice>
  </mc:AlternateContent>
  <xr:revisionPtr revIDLastSave="0" documentId="13_ncr:1_{0F912881-802C-471A-8377-862872C3C8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vices" sheetId="1" r:id="rId1"/>
    <sheet name="EM-1521056" sheetId="6" r:id="rId2"/>
    <sheet name="EM-1521042" sheetId="5" r:id="rId3"/>
    <sheet name="EM-1521142" sheetId="3" r:id="rId4"/>
    <sheet name="EM-1521152" sheetId="4" r:id="rId5"/>
    <sheet name="EM-152140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K17" i="6"/>
  <c r="J17" i="6"/>
  <c r="I17" i="6"/>
  <c r="H17" i="6"/>
  <c r="G17" i="6"/>
  <c r="F17" i="6"/>
  <c r="E17" i="6"/>
  <c r="D17" i="6"/>
  <c r="C17" i="6"/>
  <c r="L16" i="6"/>
  <c r="L18" i="6" s="1"/>
  <c r="K16" i="6"/>
  <c r="J16" i="6"/>
  <c r="J18" i="6" s="1"/>
  <c r="I16" i="6"/>
  <c r="H16" i="6"/>
  <c r="H18" i="6" s="1"/>
  <c r="G16" i="6"/>
  <c r="F16" i="6"/>
  <c r="E16" i="6"/>
  <c r="D16" i="6"/>
  <c r="D18" i="6" s="1"/>
  <c r="C16" i="6"/>
  <c r="L15" i="6"/>
  <c r="K15" i="6"/>
  <c r="J15" i="6"/>
  <c r="I15" i="6"/>
  <c r="H15" i="6"/>
  <c r="G15" i="6"/>
  <c r="F15" i="6"/>
  <c r="E15" i="6"/>
  <c r="D15" i="6"/>
  <c r="C15" i="6"/>
  <c r="C28" i="3"/>
  <c r="L16" i="5"/>
  <c r="K16" i="5"/>
  <c r="J16" i="5"/>
  <c r="I16" i="5"/>
  <c r="H16" i="5"/>
  <c r="G16" i="5"/>
  <c r="F16" i="5"/>
  <c r="F17" i="5" s="1"/>
  <c r="E16" i="5"/>
  <c r="D16" i="5"/>
  <c r="C16" i="5"/>
  <c r="L15" i="5"/>
  <c r="L17" i="5" s="1"/>
  <c r="K15" i="5"/>
  <c r="J15" i="5"/>
  <c r="J17" i="5" s="1"/>
  <c r="I15" i="5"/>
  <c r="H15" i="5"/>
  <c r="H17" i="5" s="1"/>
  <c r="G15" i="5"/>
  <c r="F15" i="5"/>
  <c r="E15" i="5"/>
  <c r="D15" i="5"/>
  <c r="D17" i="5" s="1"/>
  <c r="C15" i="5"/>
  <c r="L14" i="5"/>
  <c r="K14" i="5"/>
  <c r="J14" i="5"/>
  <c r="I14" i="5"/>
  <c r="H14" i="5"/>
  <c r="G14" i="5"/>
  <c r="F14" i="5"/>
  <c r="E14" i="5"/>
  <c r="D14" i="5"/>
  <c r="C14" i="5"/>
  <c r="P14" i="4"/>
  <c r="O14" i="4"/>
  <c r="N14" i="4"/>
  <c r="M14" i="4"/>
  <c r="L14" i="4"/>
  <c r="K14" i="4"/>
  <c r="J14" i="4"/>
  <c r="I14" i="4"/>
  <c r="H14" i="4"/>
  <c r="N18" i="4"/>
  <c r="L18" i="4"/>
  <c r="Q16" i="4"/>
  <c r="P16" i="4"/>
  <c r="O16" i="4"/>
  <c r="N16" i="4"/>
  <c r="M16" i="4"/>
  <c r="L16" i="4"/>
  <c r="K16" i="4"/>
  <c r="K18" i="4" s="1"/>
  <c r="J16" i="4"/>
  <c r="I16" i="4"/>
  <c r="H16" i="4"/>
  <c r="Q15" i="4"/>
  <c r="Q18" i="4" s="1"/>
  <c r="P15" i="4"/>
  <c r="O15" i="4"/>
  <c r="O18" i="4" s="1"/>
  <c r="N15" i="4"/>
  <c r="M15" i="4"/>
  <c r="L15" i="4"/>
  <c r="K15" i="4"/>
  <c r="J15" i="4"/>
  <c r="I15" i="4"/>
  <c r="I18" i="4" s="1"/>
  <c r="H15" i="4"/>
  <c r="H18" i="4" s="1"/>
  <c r="E16" i="2"/>
  <c r="F15" i="2"/>
  <c r="K16" i="2"/>
  <c r="D16" i="2"/>
  <c r="M15" i="2"/>
  <c r="L15" i="2"/>
  <c r="K15" i="2"/>
  <c r="J15" i="2"/>
  <c r="I15" i="2"/>
  <c r="I16" i="2" s="1"/>
  <c r="H15" i="2"/>
  <c r="G15" i="2"/>
  <c r="E15" i="2"/>
  <c r="D15" i="2"/>
  <c r="M14" i="2"/>
  <c r="M16" i="2" s="1"/>
  <c r="L14" i="2"/>
  <c r="L16" i="2" s="1"/>
  <c r="K14" i="2"/>
  <c r="J14" i="2"/>
  <c r="J16" i="2" s="1"/>
  <c r="I14" i="2"/>
  <c r="H14" i="2"/>
  <c r="G14" i="2"/>
  <c r="G16" i="2" s="1"/>
  <c r="F14" i="2"/>
  <c r="E14" i="2"/>
  <c r="D14" i="2"/>
  <c r="D15" i="3"/>
  <c r="E15" i="3"/>
  <c r="F15" i="3"/>
  <c r="G15" i="3"/>
  <c r="H15" i="3"/>
  <c r="I15" i="3"/>
  <c r="J15" i="3"/>
  <c r="K15" i="3"/>
  <c r="L15" i="3"/>
  <c r="D16" i="3"/>
  <c r="D17" i="3" s="1"/>
  <c r="E16" i="3"/>
  <c r="F16" i="3"/>
  <c r="F17" i="3" s="1"/>
  <c r="G16" i="3"/>
  <c r="H16" i="3"/>
  <c r="H17" i="3" s="1"/>
  <c r="I16" i="3"/>
  <c r="J16" i="3"/>
  <c r="K16" i="3"/>
  <c r="L16" i="3"/>
  <c r="I17" i="3"/>
  <c r="C16" i="3"/>
  <c r="C15" i="3"/>
  <c r="C17" i="3" s="1"/>
  <c r="L14" i="3"/>
  <c r="K14" i="3"/>
  <c r="J14" i="3"/>
  <c r="I14" i="3"/>
  <c r="H14" i="3"/>
  <c r="G14" i="3"/>
  <c r="F14" i="3"/>
  <c r="E14" i="3"/>
  <c r="D14" i="3"/>
  <c r="C14" i="3"/>
  <c r="D38" i="2"/>
  <c r="E38" i="2"/>
  <c r="E47" i="2" s="1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D47" i="2" s="1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H37" i="2"/>
  <c r="H47" i="2" s="1"/>
  <c r="G37" i="2"/>
  <c r="G47" i="2" s="1"/>
  <c r="F37" i="2"/>
  <c r="E37" i="2"/>
  <c r="E48" i="2" s="1"/>
  <c r="D37" i="2"/>
  <c r="D48" i="2" s="1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H23" i="2"/>
  <c r="H33" i="2" s="1"/>
  <c r="G23" i="2"/>
  <c r="G33" i="2" s="1"/>
  <c r="F23" i="2"/>
  <c r="E23" i="2"/>
  <c r="E34" i="2" s="1"/>
  <c r="D23" i="2"/>
  <c r="D33" i="2" s="1"/>
  <c r="I18" i="6" l="1"/>
  <c r="G18" i="6"/>
  <c r="K18" i="6"/>
  <c r="C18" i="6"/>
  <c r="E18" i="6"/>
  <c r="F18" i="6"/>
  <c r="I17" i="5"/>
  <c r="K17" i="5"/>
  <c r="E17" i="5"/>
  <c r="C17" i="5"/>
  <c r="G17" i="5"/>
  <c r="M18" i="4"/>
  <c r="J18" i="4"/>
  <c r="P18" i="4"/>
  <c r="F33" i="2"/>
  <c r="H16" i="2"/>
  <c r="F34" i="2"/>
  <c r="F47" i="2"/>
  <c r="F16" i="2"/>
  <c r="E33" i="2"/>
  <c r="D34" i="2"/>
  <c r="F48" i="2"/>
  <c r="G48" i="2"/>
  <c r="H48" i="2"/>
  <c r="G34" i="2"/>
  <c r="H34" i="2"/>
  <c r="L17" i="3"/>
  <c r="J17" i="3"/>
  <c r="G17" i="3"/>
  <c r="K17" i="3"/>
  <c r="E17" i="3"/>
</calcChain>
</file>

<file path=xl/sharedStrings.xml><?xml version="1.0" encoding="utf-8"?>
<sst xmlns="http://schemas.openxmlformats.org/spreadsheetml/2006/main" count="104" uniqueCount="55">
  <si>
    <t xml:space="preserve">Nummer op bat </t>
  </si>
  <si>
    <t>device naam op mDNS</t>
  </si>
  <si>
    <t>EM-1521152</t>
  </si>
  <si>
    <t>EM-1521056</t>
  </si>
  <si>
    <t>Mac adress</t>
  </si>
  <si>
    <t>Afkorting</t>
  </si>
  <si>
    <t>ja</t>
  </si>
  <si>
    <t xml:space="preserve">Indufiduele sensor check </t>
  </si>
  <si>
    <t xml:space="preserve">zit check </t>
  </si>
  <si>
    <t>duurtest (&gt;2 uur)</t>
  </si>
  <si>
    <t>Sensor</t>
  </si>
  <si>
    <t>gemiddelde</t>
  </si>
  <si>
    <t>verschil</t>
  </si>
  <si>
    <t>stdev.s</t>
  </si>
  <si>
    <t>gemiddelde verschil</t>
  </si>
  <si>
    <t>stdev.s verschil</t>
  </si>
  <si>
    <t>multi sensor test</t>
  </si>
  <si>
    <t>3225,2745,2381,4640,4741,3920,3385,485,3237,.</t>
  </si>
  <si>
    <t>FX and FY 12, 12, .</t>
  </si>
  <si>
    <t>3305,2580,2160,4752,4624,3920,3493,480,3260,.</t>
  </si>
  <si>
    <t>3236,1652,756,5056,4328,3388,3724,525,3012,.</t>
  </si>
  <si>
    <t>FX and FY 10, 13, .</t>
  </si>
  <si>
    <t>3285,1876,953,5013,4400,3469,3689,533,3016,.</t>
  </si>
  <si>
    <t>3288,1925,980,5016,4405,3489,3672,512,3024,.</t>
  </si>
  <si>
    <t>3332,1993,1016,5032,4425,3513,3697,513,3057,.</t>
  </si>
  <si>
    <t>3385,2101,1021,5033,4420,3509,3680,492,3044,.</t>
  </si>
  <si>
    <t>3381,2117,1129,5021,4425,3524,3657,525,3053,.</t>
  </si>
  <si>
    <t>FX and FY 11, 13, .</t>
  </si>
  <si>
    <t>3389,2132,1157,5024,4445,3549,3684,512,3049,</t>
  </si>
  <si>
    <t xml:space="preserve">meting met kussen met iemand van 75 kg </t>
  </si>
  <si>
    <t>EM-1521142</t>
  </si>
  <si>
    <t xml:space="preserve">nee, alleen als verbonden is met computer, anders sporatisch gedrag </t>
  </si>
  <si>
    <t>notitie: met een stukje hout van 28.8 x 28.8 aan laptop aan gesloten</t>
  </si>
  <si>
    <t>min</t>
  </si>
  <si>
    <t>max</t>
  </si>
  <si>
    <t xml:space="preserve">range </t>
  </si>
  <si>
    <t>Netwerk check (get time en login via mDNS)</t>
  </si>
  <si>
    <t>x</t>
  </si>
  <si>
    <t>gem</t>
  </si>
  <si>
    <t xml:space="preserve">laatste x update gehad </t>
  </si>
  <si>
    <t xml:space="preserve">duurtest </t>
  </si>
  <si>
    <t xml:space="preserve">start </t>
  </si>
  <si>
    <t>eind</t>
  </si>
  <si>
    <t xml:space="preserve">laatste bestand </t>
  </si>
  <si>
    <t xml:space="preserve">klopt niet. Hij heeft natuurlijk niks opgeslagen omdat er geen gewicht op staat </t>
  </si>
  <si>
    <t>EM-1521042</t>
  </si>
  <si>
    <t>EM-1521400 (vervangen door EM-1521042)</t>
  </si>
  <si>
    <t xml:space="preserve">lange termijn test </t>
  </si>
  <si>
    <t>komt overeen met wanneer er ongeveer is begonne n</t>
  </si>
  <si>
    <t>files</t>
  </si>
  <si>
    <t>frequentie</t>
  </si>
  <si>
    <t xml:space="preserve">per minuut </t>
  </si>
  <si>
    <t>minuten</t>
  </si>
  <si>
    <t xml:space="preserve">uren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</si>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</sst>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2" borderId="0" xfId="1"/>
    <xf numFmtId="20" fontId="0" fillId="0" borderId="0" xfId="0" applyNumberFormat="1"/>
    <xf numFmtId="1" fontId="0" fillId="0" borderId="0" xfId="2" applyNumberFormat="1" applyFont="1"/>
    <xf numFmtId="21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2" borderId="0" xfId="1" applyAlignment="1">
      <alignment horizontal="center" vertical="center"/>
    </xf>
    <xf numFmtId="1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3">
    <cellStyle name="Komma" xfId="2" builtinId="3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'EM-1521400'!$C$23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'EM-1521400'!$D$23:$H$23</c:f>
              <c:numCache>
                <c:formatCode>0</c:formatCode>
                <c:ptCount val="5"/>
                <c:pt idx="0">
                  <c:v>437</c:v>
                </c:pt>
                <c:pt idx="1">
                  <c:v>1163</c:v>
                </c:pt>
                <c:pt idx="2">
                  <c:v>2790.5</c:v>
                </c:pt>
                <c:pt idx="3">
                  <c:v>4086.5</c:v>
                </c:pt>
                <c:pt idx="4">
                  <c:v>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D-4244-9B81-B81AD88575A0}"/>
            </c:ext>
          </c:extLst>
        </c:ser>
        <c:ser>
          <c:idx val="1"/>
          <c:order val="1"/>
          <c:tx>
            <c:strRef>
              <c:f>'EM-1521400'!$C$24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'EM-1521400'!$D$24:$H$24</c:f>
              <c:numCache>
                <c:formatCode>0</c:formatCode>
                <c:ptCount val="5"/>
                <c:pt idx="0">
                  <c:v>163</c:v>
                </c:pt>
                <c:pt idx="1">
                  <c:v>669</c:v>
                </c:pt>
                <c:pt idx="2">
                  <c:v>2259</c:v>
                </c:pt>
                <c:pt idx="3">
                  <c:v>3914</c:v>
                </c:pt>
                <c:pt idx="4">
                  <c:v>4768.5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D-4244-9B81-B81AD88575A0}"/>
            </c:ext>
          </c:extLst>
        </c:ser>
        <c:ser>
          <c:idx val="2"/>
          <c:order val="2"/>
          <c:tx>
            <c:strRef>
              <c:f>'EM-1521400'!$C$25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'EM-1521400'!$D$25:$H$25</c:f>
              <c:numCache>
                <c:formatCode>0</c:formatCode>
                <c:ptCount val="5"/>
                <c:pt idx="0">
                  <c:v>637</c:v>
                </c:pt>
                <c:pt idx="1">
                  <c:v>1774.5</c:v>
                </c:pt>
                <c:pt idx="2">
                  <c:v>3318</c:v>
                </c:pt>
                <c:pt idx="3">
                  <c:v>4522.5</c:v>
                </c:pt>
                <c:pt idx="4">
                  <c:v>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D-4244-9B81-B81AD88575A0}"/>
            </c:ext>
          </c:extLst>
        </c:ser>
        <c:ser>
          <c:idx val="3"/>
          <c:order val="3"/>
          <c:tx>
            <c:strRef>
              <c:f>'EM-1521400'!$C$26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'EM-1521400'!$D$26:$H$26</c:f>
              <c:numCache>
                <c:formatCode>0</c:formatCode>
                <c:ptCount val="5"/>
                <c:pt idx="0">
                  <c:v>346</c:v>
                </c:pt>
                <c:pt idx="1">
                  <c:v>1050</c:v>
                </c:pt>
                <c:pt idx="2">
                  <c:v>2567</c:v>
                </c:pt>
                <c:pt idx="3">
                  <c:v>4208</c:v>
                </c:pt>
                <c:pt idx="4">
                  <c:v>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AD-4244-9B81-B81AD88575A0}"/>
            </c:ext>
          </c:extLst>
        </c:ser>
        <c:ser>
          <c:idx val="4"/>
          <c:order val="4"/>
          <c:tx>
            <c:strRef>
              <c:f>'EM-1521400'!$C$27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'EM-1521400'!$D$27:$H$27</c:f>
              <c:numCache>
                <c:formatCode>0</c:formatCode>
                <c:ptCount val="5"/>
                <c:pt idx="0">
                  <c:v>280.5</c:v>
                </c:pt>
                <c:pt idx="1">
                  <c:v>1088.5</c:v>
                </c:pt>
                <c:pt idx="2">
                  <c:v>2946.5</c:v>
                </c:pt>
                <c:pt idx="3">
                  <c:v>4284.5</c:v>
                </c:pt>
                <c:pt idx="4">
                  <c:v>5176.5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AD-4244-9B81-B81AD88575A0}"/>
            </c:ext>
          </c:extLst>
        </c:ser>
        <c:ser>
          <c:idx val="5"/>
          <c:order val="5"/>
          <c:tx>
            <c:strRef>
              <c:f>'EM-1521400'!$C$28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'EM-1521400'!$D$28:$H$28</c:f>
              <c:numCache>
                <c:formatCode>0</c:formatCode>
                <c:ptCount val="5"/>
                <c:pt idx="0">
                  <c:v>588</c:v>
                </c:pt>
                <c:pt idx="1">
                  <c:v>1303</c:v>
                </c:pt>
                <c:pt idx="2">
                  <c:v>2826.5</c:v>
                </c:pt>
                <c:pt idx="3">
                  <c:v>4265</c:v>
                </c:pt>
                <c:pt idx="4">
                  <c:v>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AD-4244-9B81-B81AD88575A0}"/>
            </c:ext>
          </c:extLst>
        </c:ser>
        <c:ser>
          <c:idx val="6"/>
          <c:order val="6"/>
          <c:tx>
            <c:strRef>
              <c:f>'EM-1521400'!$C$29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'EM-1521400'!$D$29:$H$29</c:f>
              <c:numCache>
                <c:formatCode>0</c:formatCode>
                <c:ptCount val="5"/>
                <c:pt idx="0">
                  <c:v>438</c:v>
                </c:pt>
                <c:pt idx="1">
                  <c:v>1148</c:v>
                </c:pt>
                <c:pt idx="2">
                  <c:v>3048.5</c:v>
                </c:pt>
                <c:pt idx="3">
                  <c:v>4063</c:v>
                </c:pt>
                <c:pt idx="4">
                  <c:v>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AD-4244-9B81-B81AD88575A0}"/>
            </c:ext>
          </c:extLst>
        </c:ser>
        <c:ser>
          <c:idx val="7"/>
          <c:order val="7"/>
          <c:tx>
            <c:strRef>
              <c:f>'EM-1521400'!$C$30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'EM-1521400'!$D$30:$H$30</c:f>
              <c:numCache>
                <c:formatCode>0</c:formatCode>
                <c:ptCount val="5"/>
                <c:pt idx="0">
                  <c:v>536.5</c:v>
                </c:pt>
                <c:pt idx="1">
                  <c:v>1243</c:v>
                </c:pt>
                <c:pt idx="2">
                  <c:v>2762</c:v>
                </c:pt>
                <c:pt idx="3">
                  <c:v>3856.5</c:v>
                </c:pt>
                <c:pt idx="4">
                  <c:v>4684.5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AD-4244-9B81-B81AD88575A0}"/>
            </c:ext>
          </c:extLst>
        </c:ser>
        <c:ser>
          <c:idx val="8"/>
          <c:order val="8"/>
          <c:tx>
            <c:strRef>
              <c:f>'EM-1521400'!$C$31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'EM-1521400'!$D$22:$H$22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'EM-1521400'!$D$31:$H$31</c:f>
              <c:numCache>
                <c:formatCode>0</c:formatCode>
                <c:ptCount val="5"/>
                <c:pt idx="0">
                  <c:v>457</c:v>
                </c:pt>
                <c:pt idx="1">
                  <c:v>1134.5</c:v>
                </c:pt>
                <c:pt idx="2">
                  <c:v>2634.5</c:v>
                </c:pt>
                <c:pt idx="3">
                  <c:v>3980</c:v>
                </c:pt>
                <c:pt idx="4">
                  <c:v>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AD-4244-9B81-B81AD885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283919"/>
        <c:axId val="1992352623"/>
      </c:scatterChart>
      <c:valAx>
        <c:axId val="19902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2352623"/>
        <c:crosses val="autoZero"/>
        <c:crossBetween val="midCat"/>
      </c:valAx>
      <c:valAx>
        <c:axId val="19923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902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0</xdr:rowOff>
    </xdr:from>
    <xdr:to>
      <xdr:col>15</xdr:col>
      <xdr:colOff>94400</xdr:colOff>
      <xdr:row>33</xdr:row>
      <xdr:rowOff>78700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BFB47342-F012-4121-8760-8B39EB729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585882"/>
          <a:ext cx="6800000" cy="2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12</xdr:col>
      <xdr:colOff>8686</xdr:colOff>
      <xdr:row>34</xdr:row>
      <xdr:rowOff>146369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2027396-111C-411E-BB0C-32C4B04EE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40480"/>
          <a:ext cx="6714286" cy="25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11</xdr:col>
      <xdr:colOff>564865</xdr:colOff>
      <xdr:row>43</xdr:row>
      <xdr:rowOff>51131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1363042-2819-483C-BCE9-6B8ED3048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0"/>
          <a:ext cx="7361905" cy="2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20</xdr:row>
      <xdr:rowOff>0</xdr:rowOff>
    </xdr:from>
    <xdr:to>
      <xdr:col>17</xdr:col>
      <xdr:colOff>155312</xdr:colOff>
      <xdr:row>32</xdr:row>
      <xdr:rowOff>130517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A0AF712-2709-483D-9F89-796915B18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0100" y="3683000"/>
          <a:ext cx="7178412" cy="23403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520805</xdr:colOff>
      <xdr:row>4</xdr:row>
      <xdr:rowOff>126786</xdr:rowOff>
    </xdr:from>
    <xdr:to>
      <xdr:col>29</xdr:col>
      <xdr:colOff>189432</xdr:colOff>
      <xdr:row>27</xdr:row>
      <xdr:rowOff>45358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04328B-0F41-4DF0-A850-330CC84FF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"/>
  <sheetViews>
    <sheetView tabSelected="1" zoomScaleNormal="100" workbookViewId="0">
      <selection activeCell="J4" sqref="J4"/>
    </sheetView>
  </sheetViews>
  <sheetFormatPr defaultColWidth="8.77734375" defaultRowHeight="14.4" x14ac:dyDescent="0.3"/>
  <cols>
    <col min="1" max="1" width="8.77734375" style="1"/>
    <col min="2" max="2" width="14.77734375" style="1" bestFit="1" customWidth="1"/>
    <col min="3" max="3" width="18.5546875" style="2" bestFit="1" customWidth="1"/>
    <col min="4" max="4" width="20" style="1" bestFit="1" customWidth="1"/>
    <col min="5" max="5" width="8.77734375" style="1"/>
    <col min="6" max="6" width="37.109375" style="1" bestFit="1" customWidth="1"/>
    <col min="7" max="7" width="22.21875" style="1" bestFit="1" customWidth="1"/>
    <col min="8" max="8" width="22.21875" style="1" customWidth="1"/>
    <col min="9" max="9" width="8.77734375" style="1"/>
    <col min="10" max="10" width="15.109375" style="1" bestFit="1" customWidth="1"/>
    <col min="11" max="11" width="20.21875" style="1" bestFit="1" customWidth="1"/>
    <col min="12" max="16384" width="8.77734375" style="1"/>
  </cols>
  <sheetData>
    <row r="2" spans="2:11" x14ac:dyDescent="0.3">
      <c r="B2" s="1" t="s">
        <v>0</v>
      </c>
      <c r="C2" s="2" t="s">
        <v>4</v>
      </c>
      <c r="D2" s="1" t="s">
        <v>1</v>
      </c>
      <c r="E2" s="1" t="s">
        <v>5</v>
      </c>
      <c r="F2" s="1" t="s">
        <v>36</v>
      </c>
      <c r="G2" s="1" t="s">
        <v>7</v>
      </c>
      <c r="H2" s="1" t="s">
        <v>16</v>
      </c>
      <c r="I2" s="1" t="s">
        <v>8</v>
      </c>
      <c r="J2" s="1" t="s">
        <v>9</v>
      </c>
      <c r="K2" s="1" t="s">
        <v>39</v>
      </c>
    </row>
    <row r="3" spans="2:11" x14ac:dyDescent="0.3">
      <c r="B3" s="1">
        <v>1</v>
      </c>
      <c r="C3" s="2">
        <v>176149890195324</v>
      </c>
      <c r="D3" s="1" t="s">
        <v>3</v>
      </c>
      <c r="E3" s="1">
        <v>56</v>
      </c>
      <c r="F3" s="1" t="s">
        <v>54</v>
      </c>
      <c r="G3" s="1" t="s">
        <v>6</v>
      </c>
      <c r="H3" s="1" t="s">
        <v>54</v>
      </c>
      <c r="I3" s="1" t="s">
        <v>6</v>
      </c>
      <c r="J3" s="1" t="s">
        <v>6</v>
      </c>
    </row>
    <row r="4" spans="2:11" s="13" customFormat="1" ht="43.2" x14ac:dyDescent="0.3">
      <c r="B4" s="13">
        <v>2</v>
      </c>
      <c r="C4" s="14">
        <v>272911208406908</v>
      </c>
      <c r="D4" s="15" t="s">
        <v>46</v>
      </c>
      <c r="E4" s="13">
        <v>400</v>
      </c>
      <c r="F4" s="15" t="s">
        <v>31</v>
      </c>
      <c r="G4" s="13" t="s">
        <v>6</v>
      </c>
      <c r="H4" s="13" t="s">
        <v>6</v>
      </c>
      <c r="I4" s="13" t="s">
        <v>6</v>
      </c>
    </row>
    <row r="5" spans="2:11" x14ac:dyDescent="0.3">
      <c r="B5" s="1">
        <v>2</v>
      </c>
      <c r="C5" s="2">
        <v>160756727406460</v>
      </c>
      <c r="D5" s="1" t="s">
        <v>45</v>
      </c>
      <c r="E5" s="1">
        <v>42</v>
      </c>
      <c r="F5" s="6" t="s">
        <v>6</v>
      </c>
      <c r="G5" s="1" t="s">
        <v>6</v>
      </c>
      <c r="H5" s="1" t="s">
        <v>6</v>
      </c>
      <c r="I5" s="1" t="s">
        <v>6</v>
      </c>
      <c r="J5" s="1" t="s">
        <v>6</v>
      </c>
    </row>
    <row r="6" spans="2:11" x14ac:dyDescent="0.3">
      <c r="B6" s="1">
        <v>3</v>
      </c>
      <c r="C6" s="2">
        <v>232324718460</v>
      </c>
      <c r="D6" s="1" t="s">
        <v>2</v>
      </c>
      <c r="E6" s="1">
        <v>152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2:11" x14ac:dyDescent="0.3">
      <c r="B7" s="1">
        <v>4</v>
      </c>
      <c r="C7" s="2">
        <v>270707890184060</v>
      </c>
      <c r="D7" s="1" t="s">
        <v>30</v>
      </c>
      <c r="E7" s="1">
        <v>142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4568-8180-434E-8DCB-DD967DA9B2F4}">
  <dimension ref="B3:L18"/>
  <sheetViews>
    <sheetView topLeftCell="A7" zoomScale="85" zoomScaleNormal="85" workbookViewId="0">
      <selection activeCell="M12" sqref="M12"/>
    </sheetView>
  </sheetViews>
  <sheetFormatPr defaultRowHeight="14.4" x14ac:dyDescent="0.3"/>
  <sheetData>
    <row r="3" spans="2:12" x14ac:dyDescent="0.3">
      <c r="B3" s="4"/>
      <c r="C3" t="s">
        <v>32</v>
      </c>
    </row>
    <row r="4" spans="2:12" x14ac:dyDescent="0.3">
      <c r="B4" s="4" t="s">
        <v>10</v>
      </c>
      <c r="C4">
        <v>0.1</v>
      </c>
      <c r="E4">
        <v>0.2</v>
      </c>
      <c r="G4">
        <v>0.5</v>
      </c>
      <c r="I4">
        <v>1</v>
      </c>
      <c r="K4">
        <v>2</v>
      </c>
    </row>
    <row r="5" spans="2:12" x14ac:dyDescent="0.3">
      <c r="B5" s="4">
        <v>1</v>
      </c>
      <c r="C5">
        <v>464</v>
      </c>
      <c r="E5">
        <v>920</v>
      </c>
      <c r="G5">
        <v>3181</v>
      </c>
      <c r="I5">
        <v>4437</v>
      </c>
      <c r="K5">
        <v>5408</v>
      </c>
    </row>
    <row r="6" spans="2:12" x14ac:dyDescent="0.3">
      <c r="B6" s="4">
        <v>2</v>
      </c>
      <c r="C6">
        <v>272</v>
      </c>
      <c r="E6">
        <v>925</v>
      </c>
      <c r="G6">
        <v>2932</v>
      </c>
      <c r="I6">
        <v>4469</v>
      </c>
      <c r="K6">
        <v>5057</v>
      </c>
    </row>
    <row r="7" spans="2:12" x14ac:dyDescent="0.3">
      <c r="B7" s="4">
        <v>3</v>
      </c>
      <c r="C7">
        <v>489</v>
      </c>
      <c r="E7">
        <v>1232</v>
      </c>
      <c r="G7">
        <v>3217</v>
      </c>
      <c r="I7">
        <v>4621</v>
      </c>
      <c r="K7">
        <v>5532</v>
      </c>
    </row>
    <row r="8" spans="2:12" x14ac:dyDescent="0.3">
      <c r="B8" s="4">
        <v>4</v>
      </c>
      <c r="C8">
        <v>229</v>
      </c>
      <c r="E8">
        <v>1085</v>
      </c>
      <c r="G8">
        <v>2720</v>
      </c>
      <c r="I8">
        <v>4045</v>
      </c>
      <c r="K8">
        <v>5160</v>
      </c>
    </row>
    <row r="9" spans="2:12" x14ac:dyDescent="0.3">
      <c r="B9" s="4">
        <v>5</v>
      </c>
      <c r="C9">
        <v>293</v>
      </c>
      <c r="E9">
        <v>869</v>
      </c>
      <c r="G9">
        <v>2465</v>
      </c>
      <c r="I9">
        <v>3917</v>
      </c>
      <c r="K9">
        <v>4924</v>
      </c>
    </row>
    <row r="10" spans="2:12" x14ac:dyDescent="0.3">
      <c r="B10" s="4">
        <v>6</v>
      </c>
      <c r="C10">
        <v>561</v>
      </c>
      <c r="E10">
        <v>1113</v>
      </c>
      <c r="G10">
        <v>2552</v>
      </c>
      <c r="I10">
        <v>4120</v>
      </c>
      <c r="K10">
        <v>5105</v>
      </c>
    </row>
    <row r="11" spans="2:12" x14ac:dyDescent="0.3">
      <c r="B11" s="4">
        <v>7</v>
      </c>
      <c r="C11">
        <v>216</v>
      </c>
      <c r="E11">
        <v>753</v>
      </c>
      <c r="G11">
        <v>2469</v>
      </c>
      <c r="I11">
        <v>4133</v>
      </c>
      <c r="K11">
        <v>5073</v>
      </c>
    </row>
    <row r="12" spans="2:12" x14ac:dyDescent="0.3">
      <c r="B12" s="4">
        <v>8</v>
      </c>
      <c r="C12">
        <v>692</v>
      </c>
      <c r="E12">
        <v>1260</v>
      </c>
      <c r="G12">
        <v>2760</v>
      </c>
      <c r="I12">
        <v>4345</v>
      </c>
      <c r="K12">
        <v>4913</v>
      </c>
    </row>
    <row r="13" spans="2:12" x14ac:dyDescent="0.3">
      <c r="B13" s="4">
        <v>9</v>
      </c>
      <c r="C13">
        <v>344</v>
      </c>
      <c r="E13">
        <v>1144</v>
      </c>
      <c r="G13">
        <v>2753</v>
      </c>
      <c r="I13">
        <v>4004</v>
      </c>
      <c r="K13">
        <v>5069</v>
      </c>
    </row>
    <row r="14" spans="2:12" x14ac:dyDescent="0.3">
      <c r="B14" s="4"/>
    </row>
    <row r="15" spans="2:12" x14ac:dyDescent="0.3">
      <c r="B15" s="4"/>
      <c r="C15" s="3">
        <f>_xlfn.STDEV.S(C5:C13)</f>
        <v>164.73092538372319</v>
      </c>
      <c r="D15" s="3" t="e">
        <f t="shared" ref="D15:L15" si="0">_xlfn.STDEV.S(D5:D13)</f>
        <v>#DIV/0!</v>
      </c>
      <c r="E15" s="3">
        <f t="shared" si="0"/>
        <v>174.02665823883925</v>
      </c>
      <c r="F15" s="3" t="e">
        <f t="shared" si="0"/>
        <v>#DIV/0!</v>
      </c>
      <c r="G15" s="3">
        <f t="shared" si="0"/>
        <v>280.05346711734251</v>
      </c>
      <c r="H15" s="3" t="e">
        <f t="shared" si="0"/>
        <v>#DIV/0!</v>
      </c>
      <c r="I15" s="3">
        <f t="shared" si="0"/>
        <v>242.59173522607895</v>
      </c>
      <c r="J15" s="3" t="e">
        <f t="shared" si="0"/>
        <v>#DIV/0!</v>
      </c>
      <c r="K15" s="3">
        <f t="shared" si="0"/>
        <v>206.66303760254544</v>
      </c>
      <c r="L15" s="3" t="e">
        <f t="shared" si="0"/>
        <v>#DIV/0!</v>
      </c>
    </row>
    <row r="16" spans="2:12" x14ac:dyDescent="0.3">
      <c r="B16" t="s">
        <v>33</v>
      </c>
      <c r="C16">
        <f>MIN(C5:C13)</f>
        <v>216</v>
      </c>
      <c r="D16">
        <f t="shared" ref="D16:L16" si="1">MIN(D5:D13)</f>
        <v>0</v>
      </c>
      <c r="E16">
        <f t="shared" si="1"/>
        <v>753</v>
      </c>
      <c r="F16">
        <f t="shared" si="1"/>
        <v>0</v>
      </c>
      <c r="G16">
        <f t="shared" si="1"/>
        <v>2465</v>
      </c>
      <c r="H16">
        <f t="shared" si="1"/>
        <v>0</v>
      </c>
      <c r="I16">
        <f t="shared" si="1"/>
        <v>3917</v>
      </c>
      <c r="J16">
        <f t="shared" si="1"/>
        <v>0</v>
      </c>
      <c r="K16">
        <f t="shared" si="1"/>
        <v>4913</v>
      </c>
      <c r="L16">
        <f t="shared" si="1"/>
        <v>0</v>
      </c>
    </row>
    <row r="17" spans="2:12" x14ac:dyDescent="0.3">
      <c r="B17" t="s">
        <v>34</v>
      </c>
      <c r="C17">
        <f>MAX(C5:C13)</f>
        <v>692</v>
      </c>
      <c r="D17">
        <f t="shared" ref="D17:L17" si="2">MAX(D5:D13)</f>
        <v>0</v>
      </c>
      <c r="E17">
        <f t="shared" si="2"/>
        <v>1260</v>
      </c>
      <c r="F17">
        <f t="shared" si="2"/>
        <v>0</v>
      </c>
      <c r="G17">
        <f t="shared" si="2"/>
        <v>3217</v>
      </c>
      <c r="H17">
        <f t="shared" si="2"/>
        <v>0</v>
      </c>
      <c r="I17">
        <f t="shared" si="2"/>
        <v>4621</v>
      </c>
      <c r="J17">
        <f t="shared" si="2"/>
        <v>0</v>
      </c>
      <c r="K17">
        <f t="shared" si="2"/>
        <v>5532</v>
      </c>
      <c r="L17">
        <f t="shared" si="2"/>
        <v>0</v>
      </c>
    </row>
    <row r="18" spans="2:12" x14ac:dyDescent="0.3">
      <c r="B18" t="s">
        <v>35</v>
      </c>
      <c r="C18">
        <f>ABS(C16-C17)</f>
        <v>476</v>
      </c>
      <c r="D18">
        <f t="shared" ref="D18:L18" si="3">ABS(D16-D17)</f>
        <v>0</v>
      </c>
      <c r="E18">
        <f t="shared" si="3"/>
        <v>507</v>
      </c>
      <c r="F18">
        <f t="shared" si="3"/>
        <v>0</v>
      </c>
      <c r="G18">
        <f t="shared" si="3"/>
        <v>752</v>
      </c>
      <c r="H18">
        <f t="shared" si="3"/>
        <v>0</v>
      </c>
      <c r="I18">
        <f t="shared" si="3"/>
        <v>704</v>
      </c>
      <c r="J18">
        <f t="shared" si="3"/>
        <v>0</v>
      </c>
      <c r="K18">
        <f t="shared" si="3"/>
        <v>619</v>
      </c>
      <c r="L1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EE75-0815-45D3-AF06-324863A97F72}">
  <dimension ref="B2:L17"/>
  <sheetViews>
    <sheetView topLeftCell="E1" zoomScaleNormal="100" workbookViewId="0">
      <selection activeCell="B2" sqref="B2:L17"/>
    </sheetView>
  </sheetViews>
  <sheetFormatPr defaultRowHeight="14.4" x14ac:dyDescent="0.3"/>
  <sheetData>
    <row r="2" spans="2:12" x14ac:dyDescent="0.3">
      <c r="B2" s="4"/>
      <c r="C2" t="s">
        <v>32</v>
      </c>
    </row>
    <row r="3" spans="2:12" x14ac:dyDescent="0.3">
      <c r="B3" s="4" t="s">
        <v>10</v>
      </c>
      <c r="C3">
        <v>0.1</v>
      </c>
      <c r="E3">
        <v>0.2</v>
      </c>
      <c r="G3">
        <v>0.5</v>
      </c>
      <c r="I3">
        <v>1</v>
      </c>
      <c r="K3">
        <v>2</v>
      </c>
    </row>
    <row r="4" spans="2:12" x14ac:dyDescent="0.3">
      <c r="B4" s="4">
        <v>1</v>
      </c>
      <c r="C4">
        <v>489</v>
      </c>
      <c r="E4">
        <v>1289</v>
      </c>
      <c r="G4">
        <v>2625</v>
      </c>
      <c r="I4">
        <v>3917</v>
      </c>
      <c r="K4">
        <v>4973</v>
      </c>
    </row>
    <row r="5" spans="2:12" x14ac:dyDescent="0.3">
      <c r="B5" s="4">
        <v>2</v>
      </c>
      <c r="C5">
        <v>328</v>
      </c>
      <c r="E5">
        <v>928</v>
      </c>
      <c r="G5">
        <v>2429</v>
      </c>
      <c r="I5">
        <v>3705</v>
      </c>
      <c r="K5">
        <v>4721</v>
      </c>
    </row>
    <row r="6" spans="2:12" x14ac:dyDescent="0.3">
      <c r="B6" s="4">
        <v>3</v>
      </c>
      <c r="C6">
        <v>553</v>
      </c>
      <c r="E6">
        <v>1208</v>
      </c>
      <c r="G6">
        <v>2829</v>
      </c>
      <c r="I6">
        <v>4205</v>
      </c>
      <c r="K6">
        <v>5140</v>
      </c>
    </row>
    <row r="7" spans="2:12" x14ac:dyDescent="0.3">
      <c r="B7" s="4">
        <v>4</v>
      </c>
      <c r="C7">
        <v>141</v>
      </c>
      <c r="E7">
        <v>632</v>
      </c>
      <c r="G7">
        <v>2181</v>
      </c>
      <c r="I7">
        <v>3808</v>
      </c>
      <c r="K7">
        <v>4925</v>
      </c>
    </row>
    <row r="8" spans="2:12" x14ac:dyDescent="0.3">
      <c r="B8" s="4">
        <v>5</v>
      </c>
      <c r="C8">
        <v>333</v>
      </c>
      <c r="E8">
        <v>1189</v>
      </c>
      <c r="G8">
        <v>2633</v>
      </c>
      <c r="I8">
        <v>3805</v>
      </c>
      <c r="K8">
        <v>4808</v>
      </c>
    </row>
    <row r="9" spans="2:12" x14ac:dyDescent="0.3">
      <c r="B9" s="4">
        <v>6</v>
      </c>
      <c r="C9">
        <v>801</v>
      </c>
      <c r="E9">
        <v>1716</v>
      </c>
      <c r="G9">
        <v>3052</v>
      </c>
      <c r="I9">
        <v>4264</v>
      </c>
      <c r="K9">
        <v>5012</v>
      </c>
    </row>
    <row r="10" spans="2:12" x14ac:dyDescent="0.3">
      <c r="B10" s="4">
        <v>7</v>
      </c>
      <c r="C10">
        <v>501</v>
      </c>
      <c r="E10">
        <v>1265</v>
      </c>
      <c r="G10">
        <v>2837</v>
      </c>
      <c r="I10">
        <v>3704</v>
      </c>
      <c r="K10">
        <v>4597</v>
      </c>
    </row>
    <row r="11" spans="2:12" x14ac:dyDescent="0.3">
      <c r="B11" s="4">
        <v>8</v>
      </c>
      <c r="C11">
        <v>549</v>
      </c>
      <c r="E11">
        <v>1425</v>
      </c>
      <c r="G11">
        <v>2848</v>
      </c>
      <c r="I11">
        <v>3948</v>
      </c>
      <c r="K11">
        <v>4681</v>
      </c>
    </row>
    <row r="12" spans="2:12" x14ac:dyDescent="0.3">
      <c r="B12" s="4">
        <v>9</v>
      </c>
      <c r="C12">
        <v>345</v>
      </c>
      <c r="E12">
        <v>1021</v>
      </c>
      <c r="G12">
        <v>2737</v>
      </c>
      <c r="I12">
        <v>3977</v>
      </c>
      <c r="K12">
        <v>4877</v>
      </c>
    </row>
    <row r="13" spans="2:12" x14ac:dyDescent="0.3">
      <c r="B13" s="4"/>
    </row>
    <row r="14" spans="2:12" x14ac:dyDescent="0.3">
      <c r="B14" s="4"/>
      <c r="C14" s="3">
        <f>_xlfn.STDEV.S(C4:C12)</f>
        <v>188.01625225259417</v>
      </c>
      <c r="D14" s="3" t="e">
        <f t="shared" ref="D14:L14" si="0">_xlfn.STDEV.S(D4:D12)</f>
        <v>#DIV/0!</v>
      </c>
      <c r="E14" s="3">
        <f t="shared" si="0"/>
        <v>307.42252863300536</v>
      </c>
      <c r="F14" s="3" t="e">
        <f t="shared" si="0"/>
        <v>#DIV/0!</v>
      </c>
      <c r="G14" s="3">
        <f t="shared" si="0"/>
        <v>258.27649912448481</v>
      </c>
      <c r="H14" s="3" t="e">
        <f t="shared" si="0"/>
        <v>#DIV/0!</v>
      </c>
      <c r="I14" s="3">
        <f t="shared" si="0"/>
        <v>200.60561086647382</v>
      </c>
      <c r="J14" s="3" t="e">
        <f t="shared" si="0"/>
        <v>#DIV/0!</v>
      </c>
      <c r="K14" s="3">
        <f t="shared" si="0"/>
        <v>173.9317394842011</v>
      </c>
      <c r="L14" s="3" t="e">
        <f t="shared" si="0"/>
        <v>#DIV/0!</v>
      </c>
    </row>
    <row r="15" spans="2:12" x14ac:dyDescent="0.3">
      <c r="B15" t="s">
        <v>33</v>
      </c>
      <c r="C15">
        <f>MIN(C4:C12)</f>
        <v>141</v>
      </c>
      <c r="D15">
        <f t="shared" ref="D15:L15" si="1">MIN(D4:D12)</f>
        <v>0</v>
      </c>
      <c r="E15">
        <f t="shared" si="1"/>
        <v>632</v>
      </c>
      <c r="F15">
        <f t="shared" si="1"/>
        <v>0</v>
      </c>
      <c r="G15">
        <f t="shared" si="1"/>
        <v>2181</v>
      </c>
      <c r="H15">
        <f t="shared" si="1"/>
        <v>0</v>
      </c>
      <c r="I15">
        <f t="shared" si="1"/>
        <v>3704</v>
      </c>
      <c r="J15">
        <f t="shared" si="1"/>
        <v>0</v>
      </c>
      <c r="K15">
        <f t="shared" si="1"/>
        <v>4597</v>
      </c>
      <c r="L15">
        <f t="shared" si="1"/>
        <v>0</v>
      </c>
    </row>
    <row r="16" spans="2:12" x14ac:dyDescent="0.3">
      <c r="B16" t="s">
        <v>34</v>
      </c>
      <c r="C16">
        <f>MAX(C4:C12)</f>
        <v>801</v>
      </c>
      <c r="D16">
        <f t="shared" ref="D16:L16" si="2">MAX(D4:D12)</f>
        <v>0</v>
      </c>
      <c r="E16">
        <f t="shared" si="2"/>
        <v>1716</v>
      </c>
      <c r="F16">
        <f t="shared" si="2"/>
        <v>0</v>
      </c>
      <c r="G16">
        <f t="shared" si="2"/>
        <v>3052</v>
      </c>
      <c r="H16">
        <f t="shared" si="2"/>
        <v>0</v>
      </c>
      <c r="I16">
        <f t="shared" si="2"/>
        <v>4264</v>
      </c>
      <c r="J16">
        <f t="shared" si="2"/>
        <v>0</v>
      </c>
      <c r="K16">
        <f t="shared" si="2"/>
        <v>5140</v>
      </c>
      <c r="L16">
        <f t="shared" si="2"/>
        <v>0</v>
      </c>
    </row>
    <row r="17" spans="2:12" x14ac:dyDescent="0.3">
      <c r="B17" t="s">
        <v>35</v>
      </c>
      <c r="C17">
        <f>ABS(C15-C16)</f>
        <v>660</v>
      </c>
      <c r="D17">
        <f t="shared" ref="D17:L17" si="3">ABS(D15-D16)</f>
        <v>0</v>
      </c>
      <c r="E17">
        <f t="shared" si="3"/>
        <v>1084</v>
      </c>
      <c r="F17">
        <f t="shared" si="3"/>
        <v>0</v>
      </c>
      <c r="G17">
        <f t="shared" si="3"/>
        <v>871</v>
      </c>
      <c r="H17">
        <f t="shared" si="3"/>
        <v>0</v>
      </c>
      <c r="I17">
        <f t="shared" si="3"/>
        <v>560</v>
      </c>
      <c r="J17">
        <f t="shared" si="3"/>
        <v>0</v>
      </c>
      <c r="K17">
        <f t="shared" si="3"/>
        <v>543</v>
      </c>
      <c r="L17">
        <f t="shared" si="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E70E-6485-4B4B-B27A-0ADF0208C1DE}">
  <dimension ref="B2:L28"/>
  <sheetViews>
    <sheetView topLeftCell="B29" zoomScaleNormal="100" workbookViewId="0">
      <selection activeCell="Q32" sqref="Q32"/>
    </sheetView>
  </sheetViews>
  <sheetFormatPr defaultRowHeight="14.4" x14ac:dyDescent="0.3"/>
  <cols>
    <col min="3" max="3" width="17.44140625" bestFit="1" customWidth="1"/>
    <col min="5" max="5" width="10.5546875" bestFit="1" customWidth="1"/>
  </cols>
  <sheetData>
    <row r="2" spans="2:12" x14ac:dyDescent="0.3">
      <c r="B2" s="4"/>
      <c r="C2" t="s">
        <v>32</v>
      </c>
    </row>
    <row r="3" spans="2:12" x14ac:dyDescent="0.3">
      <c r="B3" s="4" t="s">
        <v>10</v>
      </c>
      <c r="C3">
        <v>0.1</v>
      </c>
      <c r="E3">
        <v>0.2</v>
      </c>
      <c r="G3">
        <v>0.5</v>
      </c>
      <c r="I3">
        <v>1</v>
      </c>
      <c r="K3">
        <v>2</v>
      </c>
    </row>
    <row r="4" spans="2:12" x14ac:dyDescent="0.3">
      <c r="B4" s="4">
        <v>1</v>
      </c>
      <c r="C4">
        <v>376</v>
      </c>
      <c r="E4">
        <v>1136</v>
      </c>
      <c r="G4">
        <v>2909</v>
      </c>
      <c r="I4">
        <v>4224</v>
      </c>
      <c r="K4">
        <v>5240</v>
      </c>
    </row>
    <row r="5" spans="2:12" x14ac:dyDescent="0.3">
      <c r="B5" s="4">
        <v>2</v>
      </c>
      <c r="C5">
        <v>149</v>
      </c>
      <c r="E5">
        <v>612</v>
      </c>
      <c r="G5">
        <v>2441</v>
      </c>
      <c r="I5">
        <v>3876</v>
      </c>
      <c r="K5">
        <v>4897</v>
      </c>
    </row>
    <row r="6" spans="2:12" x14ac:dyDescent="0.3">
      <c r="B6" s="4">
        <v>3</v>
      </c>
      <c r="C6" s="7">
        <v>19</v>
      </c>
      <c r="D6">
        <v>277</v>
      </c>
      <c r="E6">
        <v>257</v>
      </c>
      <c r="F6">
        <v>569</v>
      </c>
      <c r="G6">
        <v>1816</v>
      </c>
      <c r="H6">
        <v>1885</v>
      </c>
      <c r="I6">
        <v>3564</v>
      </c>
      <c r="J6">
        <v>3525</v>
      </c>
      <c r="K6">
        <v>5005</v>
      </c>
      <c r="L6">
        <v>4992</v>
      </c>
    </row>
    <row r="7" spans="2:12" x14ac:dyDescent="0.3">
      <c r="B7" s="4">
        <v>4</v>
      </c>
      <c r="C7">
        <v>616</v>
      </c>
      <c r="E7">
        <v>1308</v>
      </c>
      <c r="G7">
        <v>2649</v>
      </c>
      <c r="I7">
        <v>3748</v>
      </c>
      <c r="K7">
        <v>4856</v>
      </c>
    </row>
    <row r="8" spans="2:12" x14ac:dyDescent="0.3">
      <c r="B8" s="4">
        <v>5</v>
      </c>
      <c r="C8">
        <v>397</v>
      </c>
      <c r="E8">
        <v>768</v>
      </c>
      <c r="G8">
        <v>1653</v>
      </c>
      <c r="I8">
        <v>2596</v>
      </c>
      <c r="K8">
        <v>3652</v>
      </c>
    </row>
    <row r="9" spans="2:12" x14ac:dyDescent="0.3">
      <c r="B9" s="4">
        <v>6</v>
      </c>
      <c r="C9">
        <v>137</v>
      </c>
      <c r="E9">
        <v>773</v>
      </c>
      <c r="G9">
        <v>2588</v>
      </c>
      <c r="I9">
        <v>4004</v>
      </c>
      <c r="K9">
        <v>4924</v>
      </c>
    </row>
    <row r="10" spans="2:12" x14ac:dyDescent="0.3">
      <c r="B10" s="4">
        <v>7</v>
      </c>
      <c r="C10">
        <v>405</v>
      </c>
      <c r="E10">
        <v>1225</v>
      </c>
      <c r="G10">
        <v>2825</v>
      </c>
      <c r="I10">
        <v>4301</v>
      </c>
      <c r="K10">
        <v>5265</v>
      </c>
    </row>
    <row r="11" spans="2:12" x14ac:dyDescent="0.3">
      <c r="B11" s="4">
        <v>8</v>
      </c>
      <c r="C11">
        <v>684</v>
      </c>
      <c r="E11">
        <v>1773</v>
      </c>
      <c r="G11">
        <v>2612</v>
      </c>
      <c r="I11">
        <v>4300</v>
      </c>
      <c r="K11">
        <v>5180</v>
      </c>
    </row>
    <row r="12" spans="2:12" x14ac:dyDescent="0.3">
      <c r="B12" s="4">
        <v>9</v>
      </c>
      <c r="C12">
        <v>345</v>
      </c>
      <c r="E12">
        <v>1016</v>
      </c>
      <c r="G12">
        <v>2856</v>
      </c>
      <c r="I12">
        <v>4056</v>
      </c>
      <c r="K12">
        <v>5181</v>
      </c>
    </row>
    <row r="13" spans="2:12" x14ac:dyDescent="0.3">
      <c r="B13" s="4"/>
    </row>
    <row r="14" spans="2:12" x14ac:dyDescent="0.3">
      <c r="B14" s="4"/>
      <c r="C14" s="3">
        <f>_xlfn.STDEV.S(C4:C12)</f>
        <v>218.95325477776709</v>
      </c>
      <c r="D14" s="3" t="e">
        <f t="shared" ref="D14:L14" si="0">_xlfn.STDEV.S(D4:D12)</f>
        <v>#DIV/0!</v>
      </c>
      <c r="E14" s="3">
        <f t="shared" si="0"/>
        <v>442.68781324992449</v>
      </c>
      <c r="F14" s="3" t="e">
        <f t="shared" si="0"/>
        <v>#DIV/0!</v>
      </c>
      <c r="G14" s="3">
        <f t="shared" si="0"/>
        <v>451.15733890123522</v>
      </c>
      <c r="H14" s="3" t="e">
        <f t="shared" si="0"/>
        <v>#DIV/0!</v>
      </c>
      <c r="I14" s="3">
        <f t="shared" si="0"/>
        <v>533.53548252305768</v>
      </c>
      <c r="J14" s="3" t="e">
        <f t="shared" si="0"/>
        <v>#DIV/0!</v>
      </c>
      <c r="K14" s="3">
        <f t="shared" si="0"/>
        <v>497.00665097271195</v>
      </c>
      <c r="L14" s="3" t="e">
        <f t="shared" si="0"/>
        <v>#DIV/0!</v>
      </c>
    </row>
    <row r="15" spans="2:12" x14ac:dyDescent="0.3">
      <c r="B15" t="s">
        <v>33</v>
      </c>
      <c r="C15">
        <f>MIN(C4:C12)</f>
        <v>19</v>
      </c>
      <c r="D15">
        <f t="shared" ref="D15:L15" si="1">MIN(D4:D12)</f>
        <v>277</v>
      </c>
      <c r="E15">
        <f t="shared" si="1"/>
        <v>257</v>
      </c>
      <c r="F15">
        <f t="shared" si="1"/>
        <v>569</v>
      </c>
      <c r="G15">
        <f t="shared" si="1"/>
        <v>1653</v>
      </c>
      <c r="H15">
        <f t="shared" si="1"/>
        <v>1885</v>
      </c>
      <c r="I15">
        <f t="shared" si="1"/>
        <v>2596</v>
      </c>
      <c r="J15">
        <f t="shared" si="1"/>
        <v>3525</v>
      </c>
      <c r="K15">
        <f t="shared" si="1"/>
        <v>3652</v>
      </c>
      <c r="L15">
        <f t="shared" si="1"/>
        <v>4992</v>
      </c>
    </row>
    <row r="16" spans="2:12" x14ac:dyDescent="0.3">
      <c r="B16" t="s">
        <v>34</v>
      </c>
      <c r="C16">
        <f>MAX(C4:C12)</f>
        <v>684</v>
      </c>
      <c r="D16">
        <f t="shared" ref="D16:L16" si="2">MAX(D4:D12)</f>
        <v>277</v>
      </c>
      <c r="E16">
        <f t="shared" si="2"/>
        <v>1773</v>
      </c>
      <c r="F16">
        <f t="shared" si="2"/>
        <v>569</v>
      </c>
      <c r="G16">
        <f t="shared" si="2"/>
        <v>2909</v>
      </c>
      <c r="H16">
        <f t="shared" si="2"/>
        <v>1885</v>
      </c>
      <c r="I16">
        <f t="shared" si="2"/>
        <v>4301</v>
      </c>
      <c r="J16">
        <f t="shared" si="2"/>
        <v>3525</v>
      </c>
      <c r="K16">
        <f t="shared" si="2"/>
        <v>5265</v>
      </c>
      <c r="L16">
        <f t="shared" si="2"/>
        <v>4992</v>
      </c>
    </row>
    <row r="17" spans="2:12" x14ac:dyDescent="0.3">
      <c r="B17" t="s">
        <v>35</v>
      </c>
      <c r="C17">
        <f>ABS(C15-C16)</f>
        <v>665</v>
      </c>
      <c r="D17">
        <f t="shared" ref="D17:L17" si="3">ABS(D15-D16)</f>
        <v>0</v>
      </c>
      <c r="E17" s="7">
        <f t="shared" si="3"/>
        <v>1516</v>
      </c>
      <c r="F17">
        <f t="shared" si="3"/>
        <v>0</v>
      </c>
      <c r="G17" s="7">
        <f t="shared" si="3"/>
        <v>1256</v>
      </c>
      <c r="H17">
        <f t="shared" si="3"/>
        <v>0</v>
      </c>
      <c r="I17" s="7">
        <f t="shared" si="3"/>
        <v>1705</v>
      </c>
      <c r="J17">
        <f t="shared" si="3"/>
        <v>0</v>
      </c>
      <c r="K17" s="7">
        <f t="shared" si="3"/>
        <v>1613</v>
      </c>
      <c r="L17">
        <f t="shared" si="3"/>
        <v>0</v>
      </c>
    </row>
    <row r="20" spans="2:12" x14ac:dyDescent="0.3">
      <c r="B20" t="s">
        <v>47</v>
      </c>
    </row>
    <row r="22" spans="2:12" x14ac:dyDescent="0.3">
      <c r="B22" t="s">
        <v>41</v>
      </c>
      <c r="C22" s="9">
        <v>1661617712</v>
      </c>
      <c r="D22" s="10">
        <v>0.76981481481481484</v>
      </c>
      <c r="E22" s="11">
        <v>44800</v>
      </c>
    </row>
    <row r="23" spans="2:12" x14ac:dyDescent="0.3">
      <c r="B23" t="s">
        <v>42</v>
      </c>
      <c r="C23">
        <v>1661650729</v>
      </c>
      <c r="D23" s="10">
        <v>0.1519560185185185</v>
      </c>
      <c r="E23" s="11">
        <v>44800</v>
      </c>
    </row>
    <row r="24" spans="2:12" x14ac:dyDescent="0.3">
      <c r="B24" t="s">
        <v>48</v>
      </c>
    </row>
    <row r="25" spans="2:12" x14ac:dyDescent="0.3">
      <c r="B25" t="s">
        <v>49</v>
      </c>
      <c r="C25">
        <v>229</v>
      </c>
    </row>
    <row r="26" spans="2:12" x14ac:dyDescent="0.3">
      <c r="B26" t="s">
        <v>50</v>
      </c>
      <c r="C26">
        <v>1</v>
      </c>
      <c r="D26" t="s">
        <v>51</v>
      </c>
    </row>
    <row r="27" spans="2:12" x14ac:dyDescent="0.3">
      <c r="B27" t="s">
        <v>52</v>
      </c>
      <c r="C27">
        <v>229</v>
      </c>
    </row>
    <row r="28" spans="2:12" x14ac:dyDescent="0.3">
      <c r="B28" t="s">
        <v>53</v>
      </c>
      <c r="C28" s="12">
        <f>C27/60</f>
        <v>3.8166666666666669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7530-4C62-4FDA-BEE1-FF52241A5947}">
  <dimension ref="A1:Q18"/>
  <sheetViews>
    <sheetView zoomScaleNormal="100" workbookViewId="0">
      <selection activeCell="F30" sqref="F30"/>
    </sheetView>
  </sheetViews>
  <sheetFormatPr defaultRowHeight="14.4" x14ac:dyDescent="0.3"/>
  <sheetData>
    <row r="1" spans="1:17" x14ac:dyDescent="0.3">
      <c r="A1" t="s">
        <v>37</v>
      </c>
    </row>
    <row r="2" spans="1:17" x14ac:dyDescent="0.3">
      <c r="G2" s="4"/>
      <c r="H2" t="s">
        <v>32</v>
      </c>
    </row>
    <row r="3" spans="1:17" x14ac:dyDescent="0.3">
      <c r="G3" s="4" t="s">
        <v>10</v>
      </c>
      <c r="H3">
        <v>0.1</v>
      </c>
      <c r="J3">
        <v>0.2</v>
      </c>
      <c r="L3">
        <v>0.5</v>
      </c>
      <c r="N3">
        <v>1</v>
      </c>
      <c r="P3">
        <v>2</v>
      </c>
    </row>
    <row r="4" spans="1:17" x14ac:dyDescent="0.3">
      <c r="G4" s="4">
        <v>1</v>
      </c>
      <c r="H4">
        <v>108</v>
      </c>
      <c r="J4">
        <v>453</v>
      </c>
      <c r="L4">
        <v>2077</v>
      </c>
      <c r="M4">
        <v>2193</v>
      </c>
      <c r="N4">
        <v>3245</v>
      </c>
      <c r="P4" s="7">
        <v>3793</v>
      </c>
    </row>
    <row r="5" spans="1:17" x14ac:dyDescent="0.3">
      <c r="G5" s="4">
        <v>2</v>
      </c>
      <c r="H5">
        <v>26</v>
      </c>
      <c r="J5">
        <v>661</v>
      </c>
      <c r="L5">
        <v>2317</v>
      </c>
      <c r="M5">
        <v>2565</v>
      </c>
      <c r="N5">
        <v>3880</v>
      </c>
      <c r="P5">
        <v>4936</v>
      </c>
    </row>
    <row r="6" spans="1:17" x14ac:dyDescent="0.3">
      <c r="G6" s="4">
        <v>3</v>
      </c>
      <c r="H6">
        <v>113</v>
      </c>
      <c r="J6">
        <v>813</v>
      </c>
      <c r="L6">
        <v>2468</v>
      </c>
      <c r="M6">
        <v>2644</v>
      </c>
      <c r="N6">
        <v>4065</v>
      </c>
      <c r="P6">
        <v>5240</v>
      </c>
    </row>
    <row r="7" spans="1:17" x14ac:dyDescent="0.3">
      <c r="G7" s="4">
        <v>4</v>
      </c>
      <c r="H7">
        <v>317</v>
      </c>
      <c r="J7">
        <v>1069</v>
      </c>
      <c r="L7">
        <v>2625</v>
      </c>
      <c r="M7">
        <v>2532</v>
      </c>
      <c r="N7">
        <v>3900</v>
      </c>
      <c r="P7">
        <v>4857</v>
      </c>
    </row>
    <row r="8" spans="1:17" x14ac:dyDescent="0.3">
      <c r="G8" s="4">
        <v>5</v>
      </c>
      <c r="H8">
        <v>268</v>
      </c>
      <c r="J8">
        <v>969</v>
      </c>
      <c r="L8">
        <v>2661</v>
      </c>
      <c r="M8">
        <v>2557</v>
      </c>
      <c r="N8">
        <v>3952</v>
      </c>
      <c r="P8">
        <v>5037</v>
      </c>
    </row>
    <row r="9" spans="1:17" x14ac:dyDescent="0.3">
      <c r="G9" s="4">
        <v>6</v>
      </c>
      <c r="H9">
        <v>484</v>
      </c>
      <c r="J9" s="7">
        <v>1493</v>
      </c>
      <c r="L9">
        <v>3065</v>
      </c>
      <c r="M9">
        <v>2797</v>
      </c>
      <c r="N9">
        <v>3941</v>
      </c>
      <c r="P9">
        <v>4876</v>
      </c>
    </row>
    <row r="10" spans="1:17" x14ac:dyDescent="0.3">
      <c r="G10" s="4">
        <v>7</v>
      </c>
      <c r="H10">
        <v>221</v>
      </c>
      <c r="J10">
        <v>836</v>
      </c>
      <c r="L10">
        <v>2085</v>
      </c>
      <c r="M10">
        <v>2324</v>
      </c>
      <c r="N10">
        <v>3640</v>
      </c>
      <c r="P10">
        <v>4996</v>
      </c>
    </row>
    <row r="11" spans="1:17" x14ac:dyDescent="0.3">
      <c r="G11" s="4">
        <v>8</v>
      </c>
      <c r="H11">
        <v>31</v>
      </c>
      <c r="J11" s="7">
        <v>293</v>
      </c>
      <c r="L11">
        <v>1797</v>
      </c>
      <c r="M11">
        <v>2037</v>
      </c>
      <c r="N11">
        <v>3573</v>
      </c>
      <c r="P11">
        <v>4908</v>
      </c>
    </row>
    <row r="12" spans="1:17" x14ac:dyDescent="0.3">
      <c r="G12" s="4">
        <v>9</v>
      </c>
      <c r="H12">
        <v>241</v>
      </c>
      <c r="J12">
        <v>965</v>
      </c>
      <c r="L12">
        <v>2996</v>
      </c>
      <c r="M12">
        <v>3205</v>
      </c>
      <c r="N12">
        <v>4300</v>
      </c>
      <c r="P12">
        <v>5069</v>
      </c>
    </row>
    <row r="14" spans="1:17" x14ac:dyDescent="0.3">
      <c r="G14" s="4" t="s">
        <v>38</v>
      </c>
      <c r="H14" s="3">
        <f>AVERAGE(H3:H12)</f>
        <v>180.91</v>
      </c>
      <c r="I14" s="3" t="e">
        <f t="shared" ref="I14:P14" si="0">AVERAGE(I3:I12)</f>
        <v>#DIV/0!</v>
      </c>
      <c r="J14" s="3">
        <f t="shared" si="0"/>
        <v>755.22</v>
      </c>
      <c r="K14" s="3" t="e">
        <f t="shared" si="0"/>
        <v>#DIV/0!</v>
      </c>
      <c r="L14" s="3">
        <f t="shared" si="0"/>
        <v>2209.15</v>
      </c>
      <c r="M14" s="3">
        <f t="shared" si="0"/>
        <v>2539.3333333333335</v>
      </c>
      <c r="N14" s="3">
        <f t="shared" si="0"/>
        <v>3449.7</v>
      </c>
      <c r="O14" s="3" t="e">
        <f t="shared" si="0"/>
        <v>#DIV/0!</v>
      </c>
      <c r="P14" s="3">
        <f t="shared" si="0"/>
        <v>4371.3999999999996</v>
      </c>
      <c r="Q14" s="3"/>
    </row>
    <row r="15" spans="1:17" x14ac:dyDescent="0.3">
      <c r="G15" t="s">
        <v>33</v>
      </c>
      <c r="H15">
        <f>MIN(H4:H12)</f>
        <v>26</v>
      </c>
      <c r="I15">
        <f t="shared" ref="I15:Q15" si="1">MIN(I4:I12)</f>
        <v>0</v>
      </c>
      <c r="J15">
        <f t="shared" si="1"/>
        <v>293</v>
      </c>
      <c r="K15">
        <f t="shared" si="1"/>
        <v>0</v>
      </c>
      <c r="L15">
        <f t="shared" si="1"/>
        <v>1797</v>
      </c>
      <c r="M15">
        <f t="shared" si="1"/>
        <v>2037</v>
      </c>
      <c r="N15">
        <f t="shared" si="1"/>
        <v>3245</v>
      </c>
      <c r="O15">
        <f t="shared" si="1"/>
        <v>0</v>
      </c>
      <c r="P15">
        <f t="shared" si="1"/>
        <v>3793</v>
      </c>
      <c r="Q15">
        <f t="shared" si="1"/>
        <v>0</v>
      </c>
    </row>
    <row r="16" spans="1:17" x14ac:dyDescent="0.3">
      <c r="G16" t="s">
        <v>34</v>
      </c>
      <c r="H16">
        <f>MAX(H4:H12)</f>
        <v>484</v>
      </c>
      <c r="I16">
        <f t="shared" ref="I16:Q16" si="2">MAX(I4:I12)</f>
        <v>0</v>
      </c>
      <c r="J16">
        <f t="shared" si="2"/>
        <v>1493</v>
      </c>
      <c r="K16">
        <f t="shared" si="2"/>
        <v>0</v>
      </c>
      <c r="L16">
        <f t="shared" si="2"/>
        <v>3065</v>
      </c>
      <c r="M16">
        <f t="shared" si="2"/>
        <v>3205</v>
      </c>
      <c r="N16">
        <f t="shared" si="2"/>
        <v>4300</v>
      </c>
      <c r="O16">
        <f t="shared" si="2"/>
        <v>0</v>
      </c>
      <c r="P16">
        <f t="shared" si="2"/>
        <v>5240</v>
      </c>
      <c r="Q16">
        <f t="shared" si="2"/>
        <v>0</v>
      </c>
    </row>
    <row r="18" spans="7:17" x14ac:dyDescent="0.3">
      <c r="G18" t="s">
        <v>35</v>
      </c>
      <c r="H18">
        <f t="shared" ref="H18:Q18" si="3">ABS(H15-H16)</f>
        <v>458</v>
      </c>
      <c r="I18">
        <f t="shared" si="3"/>
        <v>0</v>
      </c>
      <c r="J18">
        <f t="shared" si="3"/>
        <v>1200</v>
      </c>
      <c r="K18">
        <f t="shared" si="3"/>
        <v>0</v>
      </c>
      <c r="L18">
        <f t="shared" si="3"/>
        <v>1268</v>
      </c>
      <c r="M18">
        <f t="shared" si="3"/>
        <v>1168</v>
      </c>
      <c r="N18">
        <f t="shared" si="3"/>
        <v>1055</v>
      </c>
      <c r="O18">
        <f t="shared" si="3"/>
        <v>0</v>
      </c>
      <c r="P18">
        <f t="shared" si="3"/>
        <v>1447</v>
      </c>
      <c r="Q18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B206-5FA7-4448-8EF9-9594290099CF}">
  <dimension ref="C2:M75"/>
  <sheetViews>
    <sheetView topLeftCell="A58" zoomScale="85" zoomScaleNormal="85" workbookViewId="0">
      <selection activeCell="E76" sqref="E76"/>
    </sheetView>
  </sheetViews>
  <sheetFormatPr defaultRowHeight="14.4" x14ac:dyDescent="0.3"/>
  <cols>
    <col min="3" max="3" width="14.77734375" style="4" customWidth="1"/>
    <col min="4" max="4" width="16.5546875" bestFit="1" customWidth="1"/>
  </cols>
  <sheetData>
    <row r="2" spans="3:13" x14ac:dyDescent="0.3">
      <c r="D2" t="s">
        <v>32</v>
      </c>
    </row>
    <row r="3" spans="3:13" x14ac:dyDescent="0.3">
      <c r="C3" s="4" t="s">
        <v>10</v>
      </c>
      <c r="D3">
        <v>0.1</v>
      </c>
      <c r="F3">
        <v>0.2</v>
      </c>
      <c r="H3">
        <v>0.5</v>
      </c>
      <c r="J3">
        <v>1</v>
      </c>
      <c r="L3">
        <v>2</v>
      </c>
    </row>
    <row r="4" spans="3:13" x14ac:dyDescent="0.3">
      <c r="C4" s="4">
        <v>1</v>
      </c>
      <c r="D4">
        <v>453</v>
      </c>
      <c r="E4">
        <v>421</v>
      </c>
      <c r="F4">
        <v>1253</v>
      </c>
      <c r="G4">
        <v>1073</v>
      </c>
      <c r="H4">
        <v>2733</v>
      </c>
      <c r="I4">
        <v>2848</v>
      </c>
      <c r="J4">
        <v>4260</v>
      </c>
      <c r="K4">
        <v>3913</v>
      </c>
      <c r="L4">
        <v>4973</v>
      </c>
      <c r="M4">
        <v>4573</v>
      </c>
    </row>
    <row r="5" spans="3:13" x14ac:dyDescent="0.3">
      <c r="C5" s="4">
        <v>2</v>
      </c>
      <c r="D5">
        <v>141</v>
      </c>
      <c r="E5">
        <v>185</v>
      </c>
      <c r="F5">
        <v>693</v>
      </c>
      <c r="G5" s="7">
        <v>645</v>
      </c>
      <c r="H5" s="7">
        <v>2105</v>
      </c>
      <c r="I5">
        <v>2413</v>
      </c>
      <c r="J5">
        <v>3836</v>
      </c>
      <c r="K5">
        <v>3992</v>
      </c>
      <c r="L5">
        <v>4881</v>
      </c>
      <c r="M5">
        <v>4656</v>
      </c>
    </row>
    <row r="6" spans="3:13" x14ac:dyDescent="0.3">
      <c r="C6" s="4">
        <v>3</v>
      </c>
      <c r="D6">
        <v>817</v>
      </c>
      <c r="E6">
        <v>457</v>
      </c>
      <c r="F6" s="7">
        <v>1973</v>
      </c>
      <c r="G6" s="7">
        <v>1576</v>
      </c>
      <c r="H6" s="7">
        <v>3536</v>
      </c>
      <c r="I6">
        <v>3100</v>
      </c>
      <c r="J6">
        <v>4633</v>
      </c>
      <c r="K6">
        <v>4412</v>
      </c>
      <c r="L6">
        <v>4948</v>
      </c>
      <c r="M6">
        <v>5236</v>
      </c>
    </row>
    <row r="7" spans="3:13" x14ac:dyDescent="0.3">
      <c r="C7" s="4">
        <v>4</v>
      </c>
      <c r="D7">
        <v>528</v>
      </c>
      <c r="E7">
        <v>164</v>
      </c>
      <c r="F7">
        <v>1252</v>
      </c>
      <c r="G7">
        <v>848</v>
      </c>
      <c r="H7">
        <v>2813</v>
      </c>
      <c r="I7">
        <v>2321</v>
      </c>
      <c r="J7">
        <v>4280</v>
      </c>
      <c r="K7">
        <v>4136</v>
      </c>
      <c r="L7">
        <v>5161</v>
      </c>
      <c r="M7">
        <v>5021</v>
      </c>
    </row>
    <row r="8" spans="3:13" x14ac:dyDescent="0.3">
      <c r="C8" s="4">
        <v>5</v>
      </c>
      <c r="D8">
        <v>333</v>
      </c>
      <c r="E8">
        <v>228</v>
      </c>
      <c r="F8">
        <v>1225</v>
      </c>
      <c r="G8">
        <v>952</v>
      </c>
      <c r="H8">
        <v>3053</v>
      </c>
      <c r="I8">
        <v>2840</v>
      </c>
      <c r="J8">
        <v>4444</v>
      </c>
      <c r="K8">
        <v>4125</v>
      </c>
      <c r="L8">
        <v>5240</v>
      </c>
      <c r="M8">
        <v>5113</v>
      </c>
    </row>
    <row r="9" spans="3:13" x14ac:dyDescent="0.3">
      <c r="C9" s="4">
        <v>6</v>
      </c>
      <c r="D9">
        <v>788</v>
      </c>
      <c r="E9">
        <v>388</v>
      </c>
      <c r="F9">
        <v>1629</v>
      </c>
      <c r="G9">
        <v>977</v>
      </c>
      <c r="H9">
        <v>3141</v>
      </c>
      <c r="I9">
        <v>2512</v>
      </c>
      <c r="J9">
        <v>4405</v>
      </c>
      <c r="K9">
        <v>4125</v>
      </c>
      <c r="L9">
        <v>5217</v>
      </c>
      <c r="M9">
        <v>5073</v>
      </c>
    </row>
    <row r="10" spans="3:13" x14ac:dyDescent="0.3">
      <c r="C10" s="4">
        <v>7</v>
      </c>
      <c r="D10">
        <v>472</v>
      </c>
      <c r="E10">
        <v>404</v>
      </c>
      <c r="F10">
        <v>1340</v>
      </c>
      <c r="G10">
        <v>956</v>
      </c>
      <c r="H10">
        <v>3141</v>
      </c>
      <c r="I10">
        <v>2956</v>
      </c>
      <c r="J10">
        <v>4149</v>
      </c>
      <c r="K10">
        <v>3977</v>
      </c>
      <c r="L10">
        <v>4217</v>
      </c>
      <c r="M10">
        <v>4281</v>
      </c>
    </row>
    <row r="11" spans="3:13" x14ac:dyDescent="0.3">
      <c r="C11" s="4">
        <v>8</v>
      </c>
      <c r="D11">
        <v>684</v>
      </c>
      <c r="E11">
        <v>389</v>
      </c>
      <c r="F11">
        <v>1397</v>
      </c>
      <c r="G11">
        <v>1089</v>
      </c>
      <c r="H11">
        <v>2704</v>
      </c>
      <c r="I11">
        <v>2820</v>
      </c>
      <c r="J11">
        <v>3844</v>
      </c>
      <c r="K11">
        <v>3869</v>
      </c>
      <c r="L11">
        <v>4688</v>
      </c>
      <c r="M11">
        <v>4681</v>
      </c>
    </row>
    <row r="12" spans="3:13" x14ac:dyDescent="0.3">
      <c r="C12" s="4">
        <v>9</v>
      </c>
      <c r="D12">
        <v>633</v>
      </c>
      <c r="E12">
        <v>281</v>
      </c>
      <c r="F12">
        <v>1260</v>
      </c>
      <c r="G12">
        <v>1009</v>
      </c>
      <c r="H12">
        <v>2548</v>
      </c>
      <c r="I12">
        <v>2721</v>
      </c>
      <c r="J12">
        <v>3916</v>
      </c>
      <c r="K12">
        <v>4044</v>
      </c>
      <c r="L12">
        <v>4673</v>
      </c>
      <c r="M12">
        <v>4921</v>
      </c>
    </row>
    <row r="14" spans="3:13" x14ac:dyDescent="0.3">
      <c r="C14" t="s">
        <v>33</v>
      </c>
      <c r="D14">
        <f t="shared" ref="D14:M14" si="0">MIN(D4:D12)</f>
        <v>141</v>
      </c>
      <c r="E14">
        <f t="shared" si="0"/>
        <v>164</v>
      </c>
      <c r="F14">
        <f t="shared" si="0"/>
        <v>693</v>
      </c>
      <c r="G14">
        <f t="shared" si="0"/>
        <v>645</v>
      </c>
      <c r="H14">
        <f t="shared" si="0"/>
        <v>2105</v>
      </c>
      <c r="I14">
        <f t="shared" si="0"/>
        <v>2321</v>
      </c>
      <c r="J14">
        <f t="shared" si="0"/>
        <v>3836</v>
      </c>
      <c r="K14">
        <f t="shared" si="0"/>
        <v>3869</v>
      </c>
      <c r="L14">
        <f t="shared" si="0"/>
        <v>4217</v>
      </c>
      <c r="M14">
        <f t="shared" si="0"/>
        <v>4281</v>
      </c>
    </row>
    <row r="15" spans="3:13" x14ac:dyDescent="0.3">
      <c r="C15" t="s">
        <v>34</v>
      </c>
      <c r="D15">
        <f t="shared" ref="D15:M15" si="1">MAX(D4:D12)</f>
        <v>817</v>
      </c>
      <c r="E15">
        <f t="shared" si="1"/>
        <v>457</v>
      </c>
      <c r="F15">
        <f t="shared" si="1"/>
        <v>1973</v>
      </c>
      <c r="G15">
        <f t="shared" si="1"/>
        <v>1576</v>
      </c>
      <c r="H15">
        <f t="shared" si="1"/>
        <v>3536</v>
      </c>
      <c r="I15">
        <f t="shared" si="1"/>
        <v>3100</v>
      </c>
      <c r="J15">
        <f t="shared" si="1"/>
        <v>4633</v>
      </c>
      <c r="K15">
        <f t="shared" si="1"/>
        <v>4412</v>
      </c>
      <c r="L15">
        <f t="shared" si="1"/>
        <v>5240</v>
      </c>
      <c r="M15">
        <f t="shared" si="1"/>
        <v>5236</v>
      </c>
    </row>
    <row r="16" spans="3:13" x14ac:dyDescent="0.3">
      <c r="C16" t="s">
        <v>35</v>
      </c>
      <c r="D16">
        <f>ABS(D14-D15)</f>
        <v>676</v>
      </c>
      <c r="E16">
        <f>ABS(E14-E15)</f>
        <v>293</v>
      </c>
      <c r="F16" s="7">
        <f t="shared" ref="F16:M16" si="2">ABS(F14-F15)</f>
        <v>1280</v>
      </c>
      <c r="G16">
        <f t="shared" si="2"/>
        <v>931</v>
      </c>
      <c r="H16" s="7">
        <f t="shared" si="2"/>
        <v>1431</v>
      </c>
      <c r="I16">
        <f t="shared" si="2"/>
        <v>779</v>
      </c>
      <c r="J16">
        <f t="shared" si="2"/>
        <v>797</v>
      </c>
      <c r="K16">
        <f t="shared" si="2"/>
        <v>543</v>
      </c>
      <c r="L16" s="7">
        <f t="shared" si="2"/>
        <v>1023</v>
      </c>
      <c r="M16">
        <f t="shared" si="2"/>
        <v>955</v>
      </c>
    </row>
    <row r="18" spans="3:13" x14ac:dyDescent="0.3">
      <c r="D18" s="3"/>
      <c r="E18" s="3"/>
      <c r="F18" s="3"/>
      <c r="G18" s="3"/>
      <c r="H18" s="3"/>
      <c r="I18" s="3"/>
      <c r="J18" s="3"/>
      <c r="K18" s="3"/>
      <c r="L18" s="3"/>
      <c r="M18" s="3"/>
    </row>
    <row r="22" spans="3:13" x14ac:dyDescent="0.3">
      <c r="C22" s="4" t="s">
        <v>11</v>
      </c>
      <c r="D22">
        <v>0.1</v>
      </c>
      <c r="E22">
        <v>0.2</v>
      </c>
      <c r="F22">
        <v>0.5</v>
      </c>
      <c r="G22">
        <v>1</v>
      </c>
      <c r="H22">
        <v>2</v>
      </c>
    </row>
    <row r="23" spans="3:13" x14ac:dyDescent="0.3">
      <c r="C23" s="4">
        <v>1</v>
      </c>
      <c r="D23" s="3">
        <f t="shared" ref="D23:D31" si="3">AVERAGE(D4:E4)</f>
        <v>437</v>
      </c>
      <c r="E23" s="3">
        <f t="shared" ref="E23:E31" si="4">AVERAGE(F4:G4)</f>
        <v>1163</v>
      </c>
      <c r="F23" s="3">
        <f t="shared" ref="F23:F31" si="5">AVERAGE(H4:I4)</f>
        <v>2790.5</v>
      </c>
      <c r="G23" s="3">
        <f t="shared" ref="G23:G31" si="6">AVERAGE(J4:K4)</f>
        <v>4086.5</v>
      </c>
      <c r="H23" s="3">
        <f t="shared" ref="H23:H31" si="7">AVERAGE(L4:M4)</f>
        <v>4773</v>
      </c>
    </row>
    <row r="24" spans="3:13" x14ac:dyDescent="0.3">
      <c r="C24" s="4">
        <v>2</v>
      </c>
      <c r="D24" s="3">
        <f t="shared" si="3"/>
        <v>163</v>
      </c>
      <c r="E24" s="3">
        <f t="shared" si="4"/>
        <v>669</v>
      </c>
      <c r="F24" s="3">
        <f t="shared" si="5"/>
        <v>2259</v>
      </c>
      <c r="G24" s="3">
        <f t="shared" si="6"/>
        <v>3914</v>
      </c>
      <c r="H24" s="3">
        <f t="shared" si="7"/>
        <v>4768.5</v>
      </c>
    </row>
    <row r="25" spans="3:13" x14ac:dyDescent="0.3">
      <c r="C25" s="4">
        <v>3</v>
      </c>
      <c r="D25" s="3">
        <f t="shared" si="3"/>
        <v>637</v>
      </c>
      <c r="E25" s="3">
        <f t="shared" si="4"/>
        <v>1774.5</v>
      </c>
      <c r="F25" s="3">
        <f t="shared" si="5"/>
        <v>3318</v>
      </c>
      <c r="G25" s="3">
        <f t="shared" si="6"/>
        <v>4522.5</v>
      </c>
      <c r="H25" s="3">
        <f t="shared" si="7"/>
        <v>5092</v>
      </c>
    </row>
    <row r="26" spans="3:13" x14ac:dyDescent="0.3">
      <c r="C26" s="4">
        <v>4</v>
      </c>
      <c r="D26" s="3">
        <f t="shared" si="3"/>
        <v>346</v>
      </c>
      <c r="E26" s="3">
        <f t="shared" si="4"/>
        <v>1050</v>
      </c>
      <c r="F26" s="3">
        <f t="shared" si="5"/>
        <v>2567</v>
      </c>
      <c r="G26" s="3">
        <f t="shared" si="6"/>
        <v>4208</v>
      </c>
      <c r="H26" s="3">
        <f t="shared" si="7"/>
        <v>5091</v>
      </c>
    </row>
    <row r="27" spans="3:13" x14ac:dyDescent="0.3">
      <c r="C27" s="4">
        <v>5</v>
      </c>
      <c r="D27" s="3">
        <f t="shared" si="3"/>
        <v>280.5</v>
      </c>
      <c r="E27" s="3">
        <f t="shared" si="4"/>
        <v>1088.5</v>
      </c>
      <c r="F27" s="3">
        <f t="shared" si="5"/>
        <v>2946.5</v>
      </c>
      <c r="G27" s="3">
        <f t="shared" si="6"/>
        <v>4284.5</v>
      </c>
      <c r="H27" s="3">
        <f t="shared" si="7"/>
        <v>5176.5</v>
      </c>
    </row>
    <row r="28" spans="3:13" x14ac:dyDescent="0.3">
      <c r="C28" s="4">
        <v>6</v>
      </c>
      <c r="D28" s="3">
        <f t="shared" si="3"/>
        <v>588</v>
      </c>
      <c r="E28" s="3">
        <f t="shared" si="4"/>
        <v>1303</v>
      </c>
      <c r="F28" s="3">
        <f t="shared" si="5"/>
        <v>2826.5</v>
      </c>
      <c r="G28" s="3">
        <f t="shared" si="6"/>
        <v>4265</v>
      </c>
      <c r="H28" s="3">
        <f t="shared" si="7"/>
        <v>5145</v>
      </c>
    </row>
    <row r="29" spans="3:13" x14ac:dyDescent="0.3">
      <c r="C29" s="4">
        <v>7</v>
      </c>
      <c r="D29" s="3">
        <f t="shared" si="3"/>
        <v>438</v>
      </c>
      <c r="E29" s="3">
        <f t="shared" si="4"/>
        <v>1148</v>
      </c>
      <c r="F29" s="3">
        <f t="shared" si="5"/>
        <v>3048.5</v>
      </c>
      <c r="G29" s="3">
        <f t="shared" si="6"/>
        <v>4063</v>
      </c>
      <c r="H29" s="3">
        <f t="shared" si="7"/>
        <v>4249</v>
      </c>
    </row>
    <row r="30" spans="3:13" x14ac:dyDescent="0.3">
      <c r="C30" s="4">
        <v>8</v>
      </c>
      <c r="D30" s="3">
        <f t="shared" si="3"/>
        <v>536.5</v>
      </c>
      <c r="E30" s="3">
        <f t="shared" si="4"/>
        <v>1243</v>
      </c>
      <c r="F30" s="3">
        <f t="shared" si="5"/>
        <v>2762</v>
      </c>
      <c r="G30" s="3">
        <f t="shared" si="6"/>
        <v>3856.5</v>
      </c>
      <c r="H30" s="3">
        <f t="shared" si="7"/>
        <v>4684.5</v>
      </c>
    </row>
    <row r="31" spans="3:13" x14ac:dyDescent="0.3">
      <c r="C31" s="4">
        <v>9</v>
      </c>
      <c r="D31" s="3">
        <f t="shared" si="3"/>
        <v>457</v>
      </c>
      <c r="E31" s="3">
        <f t="shared" si="4"/>
        <v>1134.5</v>
      </c>
      <c r="F31" s="3">
        <f t="shared" si="5"/>
        <v>2634.5</v>
      </c>
      <c r="G31" s="3">
        <f t="shared" si="6"/>
        <v>3980</v>
      </c>
      <c r="H31" s="3">
        <f t="shared" si="7"/>
        <v>4797</v>
      </c>
    </row>
    <row r="33" spans="3:8" x14ac:dyDescent="0.3">
      <c r="C33" s="4" t="s">
        <v>11</v>
      </c>
      <c r="D33" s="3">
        <f>AVERAGE(D23:D31)</f>
        <v>431.44444444444446</v>
      </c>
      <c r="E33" s="3">
        <f t="shared" ref="E33:H33" si="8">AVERAGE(E23:E31)</f>
        <v>1174.8333333333333</v>
      </c>
      <c r="F33" s="3">
        <f t="shared" si="8"/>
        <v>2794.7222222222222</v>
      </c>
      <c r="G33" s="3">
        <f t="shared" si="8"/>
        <v>4131.1111111111113</v>
      </c>
      <c r="H33" s="3">
        <f t="shared" si="8"/>
        <v>4864.0555555555557</v>
      </c>
    </row>
    <row r="34" spans="3:8" x14ac:dyDescent="0.3">
      <c r="C34" s="4" t="s">
        <v>13</v>
      </c>
      <c r="D34" s="3">
        <f>_xlfn.STDEV.S(D23:D31)</f>
        <v>150.28045540847214</v>
      </c>
      <c r="E34" s="3">
        <f t="shared" ref="E34:H34" si="9">_xlfn.STDEV.S(E23:E31)</f>
        <v>287.67701072557048</v>
      </c>
      <c r="F34" s="3">
        <f t="shared" si="9"/>
        <v>301.63814321873161</v>
      </c>
      <c r="G34" s="3">
        <f t="shared" si="9"/>
        <v>209.92971707481317</v>
      </c>
      <c r="H34" s="3">
        <f t="shared" si="9"/>
        <v>298.42623088089584</v>
      </c>
    </row>
    <row r="36" spans="3:8" x14ac:dyDescent="0.3">
      <c r="C36" s="4" t="s">
        <v>12</v>
      </c>
      <c r="D36">
        <v>0.1</v>
      </c>
      <c r="E36">
        <v>0.2</v>
      </c>
      <c r="F36">
        <v>0.5</v>
      </c>
      <c r="G36">
        <v>1</v>
      </c>
      <c r="H36">
        <v>2</v>
      </c>
    </row>
    <row r="37" spans="3:8" x14ac:dyDescent="0.3">
      <c r="C37" s="4">
        <v>1</v>
      </c>
      <c r="D37" s="3">
        <f t="shared" ref="D37:D45" si="10">ABS(D4-E4)</f>
        <v>32</v>
      </c>
      <c r="E37" s="3">
        <f t="shared" ref="E37:E45" si="11">ABS(F4-G4)</f>
        <v>180</v>
      </c>
      <c r="F37" s="3">
        <f t="shared" ref="F37:F45" si="12">ABS(H4-I4)</f>
        <v>115</v>
      </c>
      <c r="G37" s="3">
        <f t="shared" ref="G37:G45" si="13">ABS(J4-K4)</f>
        <v>347</v>
      </c>
      <c r="H37" s="3">
        <f t="shared" ref="H37:H45" si="14">ABS(L4-M4)</f>
        <v>400</v>
      </c>
    </row>
    <row r="38" spans="3:8" x14ac:dyDescent="0.3">
      <c r="C38" s="4">
        <v>2</v>
      </c>
      <c r="D38" s="3">
        <f t="shared" si="10"/>
        <v>44</v>
      </c>
      <c r="E38" s="3">
        <f t="shared" si="11"/>
        <v>48</v>
      </c>
      <c r="F38" s="3">
        <f t="shared" si="12"/>
        <v>308</v>
      </c>
      <c r="G38" s="3">
        <f t="shared" si="13"/>
        <v>156</v>
      </c>
      <c r="H38" s="3">
        <f t="shared" si="14"/>
        <v>225</v>
      </c>
    </row>
    <row r="39" spans="3:8" x14ac:dyDescent="0.3">
      <c r="C39" s="4">
        <v>3</v>
      </c>
      <c r="D39" s="3">
        <f t="shared" si="10"/>
        <v>360</v>
      </c>
      <c r="E39" s="3">
        <f t="shared" si="11"/>
        <v>397</v>
      </c>
      <c r="F39" s="3">
        <f t="shared" si="12"/>
        <v>436</v>
      </c>
      <c r="G39" s="3">
        <f t="shared" si="13"/>
        <v>221</v>
      </c>
      <c r="H39" s="3">
        <f t="shared" si="14"/>
        <v>288</v>
      </c>
    </row>
    <row r="40" spans="3:8" x14ac:dyDescent="0.3">
      <c r="C40" s="4">
        <v>4</v>
      </c>
      <c r="D40" s="3">
        <f t="shared" si="10"/>
        <v>364</v>
      </c>
      <c r="E40" s="3">
        <f t="shared" si="11"/>
        <v>404</v>
      </c>
      <c r="F40" s="3">
        <f t="shared" si="12"/>
        <v>492</v>
      </c>
      <c r="G40" s="3">
        <f t="shared" si="13"/>
        <v>144</v>
      </c>
      <c r="H40" s="3">
        <f t="shared" si="14"/>
        <v>140</v>
      </c>
    </row>
    <row r="41" spans="3:8" x14ac:dyDescent="0.3">
      <c r="C41" s="4">
        <v>5</v>
      </c>
      <c r="D41" s="3">
        <f t="shared" si="10"/>
        <v>105</v>
      </c>
      <c r="E41" s="3">
        <f t="shared" si="11"/>
        <v>273</v>
      </c>
      <c r="F41" s="3">
        <f t="shared" si="12"/>
        <v>213</v>
      </c>
      <c r="G41" s="3">
        <f t="shared" si="13"/>
        <v>319</v>
      </c>
      <c r="H41" s="3">
        <f t="shared" si="14"/>
        <v>127</v>
      </c>
    </row>
    <row r="42" spans="3:8" x14ac:dyDescent="0.3">
      <c r="C42" s="4">
        <v>6</v>
      </c>
      <c r="D42" s="3">
        <f t="shared" si="10"/>
        <v>400</v>
      </c>
      <c r="E42" s="3">
        <f t="shared" si="11"/>
        <v>652</v>
      </c>
      <c r="F42" s="3">
        <f t="shared" si="12"/>
        <v>629</v>
      </c>
      <c r="G42" s="3">
        <f t="shared" si="13"/>
        <v>280</v>
      </c>
      <c r="H42" s="3">
        <f t="shared" si="14"/>
        <v>144</v>
      </c>
    </row>
    <row r="43" spans="3:8" x14ac:dyDescent="0.3">
      <c r="C43" s="4">
        <v>7</v>
      </c>
      <c r="D43" s="3">
        <f t="shared" si="10"/>
        <v>68</v>
      </c>
      <c r="E43" s="3">
        <f t="shared" si="11"/>
        <v>384</v>
      </c>
      <c r="F43" s="3">
        <f t="shared" si="12"/>
        <v>185</v>
      </c>
      <c r="G43" s="3">
        <f t="shared" si="13"/>
        <v>172</v>
      </c>
      <c r="H43" s="3">
        <f t="shared" si="14"/>
        <v>64</v>
      </c>
    </row>
    <row r="44" spans="3:8" x14ac:dyDescent="0.3">
      <c r="C44" s="4">
        <v>8</v>
      </c>
      <c r="D44" s="3">
        <f t="shared" si="10"/>
        <v>295</v>
      </c>
      <c r="E44" s="3">
        <f t="shared" si="11"/>
        <v>308</v>
      </c>
      <c r="F44" s="3">
        <f t="shared" si="12"/>
        <v>116</v>
      </c>
      <c r="G44" s="3">
        <f t="shared" si="13"/>
        <v>25</v>
      </c>
      <c r="H44" s="3">
        <f t="shared" si="14"/>
        <v>7</v>
      </c>
    </row>
    <row r="45" spans="3:8" x14ac:dyDescent="0.3">
      <c r="C45" s="4">
        <v>9</v>
      </c>
      <c r="D45" s="3">
        <f t="shared" si="10"/>
        <v>352</v>
      </c>
      <c r="E45" s="3">
        <f t="shared" si="11"/>
        <v>251</v>
      </c>
      <c r="F45" s="3">
        <f t="shared" si="12"/>
        <v>173</v>
      </c>
      <c r="G45" s="3">
        <f t="shared" si="13"/>
        <v>128</v>
      </c>
      <c r="H45" s="3">
        <f t="shared" si="14"/>
        <v>248</v>
      </c>
    </row>
    <row r="47" spans="3:8" x14ac:dyDescent="0.3">
      <c r="C47" s="4" t="s">
        <v>14</v>
      </c>
      <c r="D47" s="3">
        <f>AVERAGE(D37:D45)</f>
        <v>224.44444444444446</v>
      </c>
      <c r="E47" s="3">
        <f t="shared" ref="E47:H47" si="15">AVERAGE(E37:E45)</f>
        <v>321.88888888888891</v>
      </c>
      <c r="F47" s="3">
        <f t="shared" si="15"/>
        <v>296.33333333333331</v>
      </c>
      <c r="G47" s="3">
        <f t="shared" si="15"/>
        <v>199.11111111111111</v>
      </c>
      <c r="H47" s="3">
        <f t="shared" si="15"/>
        <v>182.55555555555554</v>
      </c>
    </row>
    <row r="48" spans="3:8" x14ac:dyDescent="0.3">
      <c r="C48" s="4" t="s">
        <v>15</v>
      </c>
      <c r="D48" s="3">
        <f>_xlfn.STDEV.S(D37:D45)</f>
        <v>157.42308527588253</v>
      </c>
      <c r="E48" s="3">
        <f t="shared" ref="E48:H48" si="16">_xlfn.STDEV.S(E37:E45)</f>
        <v>168.8086523585539</v>
      </c>
      <c r="F48" s="3">
        <f t="shared" si="16"/>
        <v>183.21708435623574</v>
      </c>
      <c r="G48" s="3">
        <f t="shared" si="16"/>
        <v>102.6333820504377</v>
      </c>
      <c r="H48" s="3">
        <f t="shared" si="16"/>
        <v>120.2831150984118</v>
      </c>
    </row>
    <row r="50" spans="3:3" x14ac:dyDescent="0.3">
      <c r="C50" s="5" t="s">
        <v>29</v>
      </c>
    </row>
    <row r="52" spans="3:3" x14ac:dyDescent="0.3">
      <c r="C52" s="5" t="s">
        <v>17</v>
      </c>
    </row>
    <row r="53" spans="3:3" x14ac:dyDescent="0.3">
      <c r="C53" s="5" t="s">
        <v>18</v>
      </c>
    </row>
    <row r="54" spans="3:3" x14ac:dyDescent="0.3">
      <c r="C54" s="5" t="s">
        <v>19</v>
      </c>
    </row>
    <row r="55" spans="3:3" x14ac:dyDescent="0.3">
      <c r="C55" s="5" t="s">
        <v>18</v>
      </c>
    </row>
    <row r="56" spans="3:3" x14ac:dyDescent="0.3">
      <c r="C56" s="5" t="s">
        <v>20</v>
      </c>
    </row>
    <row r="57" spans="3:3" x14ac:dyDescent="0.3">
      <c r="C57" s="5" t="s">
        <v>21</v>
      </c>
    </row>
    <row r="58" spans="3:3" x14ac:dyDescent="0.3">
      <c r="C58" s="5" t="s">
        <v>22</v>
      </c>
    </row>
    <row r="59" spans="3:3" x14ac:dyDescent="0.3">
      <c r="C59" s="5" t="s">
        <v>21</v>
      </c>
    </row>
    <row r="60" spans="3:3" x14ac:dyDescent="0.3">
      <c r="C60" s="5" t="s">
        <v>23</v>
      </c>
    </row>
    <row r="61" spans="3:3" x14ac:dyDescent="0.3">
      <c r="C61" s="5" t="s">
        <v>21</v>
      </c>
    </row>
    <row r="62" spans="3:3" x14ac:dyDescent="0.3">
      <c r="C62" s="5" t="s">
        <v>24</v>
      </c>
    </row>
    <row r="63" spans="3:3" x14ac:dyDescent="0.3">
      <c r="C63" s="5" t="s">
        <v>21</v>
      </c>
    </row>
    <row r="64" spans="3:3" x14ac:dyDescent="0.3">
      <c r="C64" s="5" t="s">
        <v>25</v>
      </c>
    </row>
    <row r="65" spans="3:5" x14ac:dyDescent="0.3">
      <c r="C65" s="5" t="s">
        <v>21</v>
      </c>
    </row>
    <row r="66" spans="3:5" x14ac:dyDescent="0.3">
      <c r="C66" s="5" t="s">
        <v>26</v>
      </c>
    </row>
    <row r="67" spans="3:5" x14ac:dyDescent="0.3">
      <c r="C67" s="5" t="s">
        <v>27</v>
      </c>
    </row>
    <row r="68" spans="3:5" x14ac:dyDescent="0.3">
      <c r="C68" s="5" t="s">
        <v>28</v>
      </c>
    </row>
    <row r="71" spans="3:5" x14ac:dyDescent="0.3">
      <c r="C71" s="4" t="s">
        <v>40</v>
      </c>
    </row>
    <row r="72" spans="3:5" x14ac:dyDescent="0.3">
      <c r="C72" s="4" t="s">
        <v>41</v>
      </c>
      <c r="D72" s="8">
        <v>0.69027777777777777</v>
      </c>
    </row>
    <row r="73" spans="3:5" x14ac:dyDescent="0.3">
      <c r="C73" s="4" t="s">
        <v>42</v>
      </c>
      <c r="D73" s="8">
        <v>2.7777777777777779E-3</v>
      </c>
    </row>
    <row r="75" spans="3:5" x14ac:dyDescent="0.3">
      <c r="C75" s="4" t="s">
        <v>43</v>
      </c>
      <c r="D75" s="3">
        <v>1661521950</v>
      </c>
      <c r="E75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devices</vt:lpstr>
      <vt:lpstr>EM-1521056</vt:lpstr>
      <vt:lpstr>EM-1521042</vt:lpstr>
      <vt:lpstr>EM-1521142</vt:lpstr>
      <vt:lpstr>EM-1521152</vt:lpstr>
      <vt:lpstr>EM-1521400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2015-06-05T18:19:34Z</dcterms:created>
  <dcterms:modified xsi:type="dcterms:W3CDTF">2022-08-29T15:05:07Z</dcterms:modified>
</cp:coreProperties>
</file>