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D:\homeworkandppt\master\Modern Industry Practice\Phase 3\"/>
    </mc:Choice>
  </mc:AlternateContent>
  <xr:revisionPtr revIDLastSave="0" documentId="13_ncr:1_{3E20B9B0-BFA7-4691-B979-8DCFAFAD6F22}" xr6:coauthVersionLast="47" xr6:coauthVersionMax="47" xr10:uidLastSave="{00000000-0000-0000-0000-000000000000}"/>
  <bookViews>
    <workbookView xWindow="-110" yWindow="-110" windowWidth="25820" windowHeight="15500" xr2:uid="{00000000-000D-0000-FFFF-FFFF00000000}"/>
  </bookViews>
  <sheets>
    <sheet name="ProjectSchedule" sheetId="11" r:id="rId1"/>
    <sheet name="About" sheetId="12" r:id="rId2"/>
  </sheets>
  <definedNames>
    <definedName name="_xlnm.Print_Area" localSheetId="0">ProjectSchedule!$1:$31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1" l="1"/>
  <c r="E22" i="11" s="1"/>
  <c r="E12" i="11"/>
  <c r="E13" i="11" s="1"/>
  <c r="F13" i="11" s="1"/>
  <c r="E14" i="11" s="1"/>
  <c r="F14" i="11" s="1"/>
  <c r="E9" i="11"/>
  <c r="F9" i="11" s="1"/>
  <c r="E8" i="11"/>
  <c r="E10" i="11" s="1"/>
  <c r="F10" i="11" s="1"/>
  <c r="F12" i="11" l="1"/>
  <c r="F8" i="11"/>
  <c r="E16" i="11"/>
  <c r="F16" i="11" s="1"/>
  <c r="E17" i="11"/>
  <c r="F17" i="11" s="1"/>
  <c r="E18" i="11" s="1"/>
  <c r="F18" i="11" s="1"/>
  <c r="E19" i="11" s="1"/>
  <c r="F19" i="11" s="1"/>
  <c r="E27" i="11" s="1"/>
  <c r="F27" i="11" s="1"/>
  <c r="F21" i="11"/>
  <c r="F22" i="11" s="1"/>
  <c r="E23" i="11" s="1"/>
  <c r="B13" i="12"/>
  <c r="E25" i="11" l="1"/>
  <c r="F23" i="11"/>
  <c r="E24" i="11" s="1"/>
  <c r="F24" i="11" s="1"/>
  <c r="F25" i="11"/>
  <c r="E28" i="11"/>
  <c r="H27" i="11"/>
  <c r="H26" i="11"/>
  <c r="H25" i="11"/>
  <c r="H24" i="11"/>
  <c r="H23" i="11"/>
  <c r="H22" i="11"/>
  <c r="H21" i="11"/>
  <c r="H20" i="11"/>
  <c r="H19" i="11"/>
  <c r="H18" i="11"/>
  <c r="H17" i="11"/>
  <c r="H16" i="11"/>
  <c r="H15" i="11"/>
  <c r="H14" i="11"/>
  <c r="H13" i="11"/>
  <c r="H12" i="11"/>
  <c r="H11" i="11"/>
  <c r="H10" i="11"/>
  <c r="H9" i="11"/>
  <c r="H8" i="11"/>
  <c r="H7" i="11"/>
  <c r="E29" i="11" l="1"/>
  <c r="F28" i="11"/>
  <c r="H28" i="11" s="1"/>
  <c r="E31" i="11"/>
  <c r="E30" i="11"/>
  <c r="I5" i="11"/>
  <c r="F29" i="11" l="1"/>
  <c r="F30" i="11" s="1"/>
  <c r="F31" i="11" s="1"/>
  <c r="H31" i="11" s="1"/>
  <c r="H29" i="11"/>
  <c r="I6" i="11"/>
  <c r="H30" i="11" l="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<sst xmlns="http://schemas.openxmlformats.org/spreadsheetml/2006/main" count="49" uniqueCount="49">
  <si>
    <t>Project Start:</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</si>
  <si>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</si>
  <si>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</si>
  <si>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</si>
  <si>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</si>
  <si>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</si>
  <si>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</si>
  <si>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</si>
  <si>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</si>
  <si>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</si>
  <si>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</si>
  <si>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</si>
  <si>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</si>
  <si>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</si>
  <si>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</si>
  <si>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</si>
  <si>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</si>
  <si>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</si>
  <si>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</si>
  <si>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</si>
  <si>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</si>
  <si>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EMG-driven Quadcopter Agricultural Irrigation System</t>
    <phoneticPr fontId="27" type="noConversion"/>
  </si>
  <si>
    <t>Leeds of University</t>
    <phoneticPr fontId="27" type="noConversion"/>
  </si>
  <si>
    <t>Group 27</t>
    <phoneticPr fontId="27" type="noConversion"/>
  </si>
  <si>
    <t>Project preparation</t>
    <phoneticPr fontId="27" type="noConversion"/>
  </si>
  <si>
    <t>Planning of watering areas and methods</t>
    <phoneticPr fontId="27" type="noConversion"/>
  </si>
  <si>
    <t>Organisation of awareness campaigns and drone science</t>
    <phoneticPr fontId="27" type="noConversion"/>
  </si>
  <si>
    <t>Unmanned Aerial Vehicle</t>
    <phoneticPr fontId="27" type="noConversion"/>
  </si>
  <si>
    <t>Procurement of drones</t>
    <phoneticPr fontId="27" type="noConversion"/>
  </si>
  <si>
    <t>Burn verification software</t>
    <phoneticPr fontId="27" type="noConversion"/>
  </si>
  <si>
    <t xml:space="preserve">Learn about drone related businesses </t>
    <phoneticPr fontId="27" type="noConversion"/>
  </si>
  <si>
    <t>EMG &amp; PCB Design</t>
    <phoneticPr fontId="27" type="noConversion"/>
  </si>
  <si>
    <t>Verification of the whole machine principle</t>
    <phoneticPr fontId="27" type="noConversion"/>
  </si>
  <si>
    <t>Design PCB circuit diagram</t>
    <phoneticPr fontId="27" type="noConversion"/>
  </si>
  <si>
    <t>Verification of PCBs assembled from EMG parts</t>
    <phoneticPr fontId="27" type="noConversion"/>
  </si>
  <si>
    <t>Communications Segment</t>
    <phoneticPr fontId="27" type="noConversion"/>
  </si>
  <si>
    <t>WiFi Module Selection and Purchasing</t>
    <phoneticPr fontId="27" type="noConversion"/>
  </si>
  <si>
    <t>Bluetooth Module Selection and Purchasing</t>
    <phoneticPr fontId="27" type="noConversion"/>
  </si>
  <si>
    <t>Verification of WIFI module with Bluetooth module</t>
    <phoneticPr fontId="27" type="noConversion"/>
  </si>
  <si>
    <t>PCB design for communication part</t>
    <phoneticPr fontId="27" type="noConversion"/>
  </si>
  <si>
    <t>Server construction and front-end setup</t>
    <phoneticPr fontId="27" type="noConversion"/>
  </si>
  <si>
    <t>Delivery &amp; Publicity</t>
    <phoneticPr fontId="27" type="noConversion"/>
  </si>
  <si>
    <t>Waiting for delivery</t>
    <phoneticPr fontId="27" type="noConversion"/>
  </si>
  <si>
    <t>Help customers configure their equipment</t>
    <phoneticPr fontId="27" type="noConversion"/>
  </si>
  <si>
    <t>Answer questions for customers</t>
    <phoneticPr fontId="27" type="noConversion"/>
  </si>
  <si>
    <t>Back-office monitoring and evaluation of results</t>
    <phoneticPr fontId="27" type="noConversion"/>
  </si>
  <si>
    <t>Selecting the right parts for EMG</t>
    <phoneticPr fontId="27" type="noConversion"/>
  </si>
  <si>
    <t>Discussions with destination-related companies</t>
    <phoneticPr fontId="27" type="noConversion"/>
  </si>
  <si>
    <t>Organisation of training and teaching of drone</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</si>
</sst>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m/d/yy;@"/>
    <numFmt numFmtId="177" formatCode="ddd\,\ m/d/yyyy"/>
    <numFmt numFmtId="178" formatCode="mmm\ d\,\ yyyy"/>
    <numFmt numFmtId="179" formatCode="d"/>
  </numFmts>
  <fonts count="30">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1"/>
      <name val="宋体"/>
      <family val="2"/>
      <scheme val="minor"/>
    </font>
    <font>
      <b/>
      <sz val="11"/>
      <color theme="1"/>
      <name val="宋体"/>
      <family val="2"/>
      <scheme val="minor"/>
    </font>
    <font>
      <b/>
      <sz val="9"/>
      <color theme="0"/>
      <name val="宋体"/>
      <family val="2"/>
      <scheme val="minor"/>
    </font>
    <font>
      <sz val="10"/>
      <color theme="0" tint="-0.499984740745262"/>
      <name val="宋体"/>
      <family val="2"/>
      <scheme val="minor"/>
    </font>
    <font>
      <sz val="11"/>
      <color theme="1"/>
      <name val="宋体"/>
      <family val="2"/>
      <scheme val="minor"/>
    </font>
    <font>
      <sz val="14"/>
      <color theme="1"/>
      <name val="宋体"/>
      <family val="2"/>
      <scheme val="minor"/>
    </font>
    <font>
      <sz val="9"/>
      <name val="宋体"/>
      <family val="2"/>
      <scheme val="minor"/>
    </font>
    <font>
      <sz val="9"/>
      <color indexed="81"/>
      <name val="Tahoma"/>
      <family val="2"/>
    </font>
    <font>
      <b/>
      <sz val="9"/>
      <color indexed="81"/>
      <name val="Tahoma"/>
      <family val="2"/>
    </font>
    <font>
      <sz val="8"/>
      <color theme="0"/>
      <name val="宋体"/>
      <family val="2"/>
      <scheme val="minor"/>
    </font>
    <font>
      <b/>
      <sz val="11"/>
      <color theme="1" tint="0.499984740745262"/>
      <name val="宋体"/>
      <family val="2"/>
      <scheme val="minor"/>
    </font>
    <font>
      <sz val="10"/>
      <color theme="1" tint="0.499984740745262"/>
      <name val="Arial"/>
      <family val="2"/>
    </font>
    <font>
      <sz val="16"/>
      <color theme="1"/>
      <name val="宋体"/>
      <family val="2"/>
      <scheme val="minor"/>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10"/>
      <color theme="1" tint="0.34998626667073579"/>
      <name val="宋体"/>
      <family val="2"/>
      <scheme val="minor"/>
    </font>
    <font>
      <sz val="9"/>
      <color theme="1" tint="0.499984740745262"/>
      <name val="Arial"/>
      <family val="2"/>
    </font>
    <font>
      <u/>
      <sz val="9"/>
      <color theme="4" tint="-0.249977111117893"/>
      <name val="Arial"/>
      <family val="2"/>
    </font>
    <font>
      <sz val="9"/>
      <name val="宋体"/>
      <family val="3"/>
      <charset val="134"/>
      <scheme val="minor"/>
    </font>
    <font>
      <sz val="11"/>
      <color theme="1"/>
      <name val="宋体"/>
      <scheme val="minor"/>
    </font>
    <font>
      <b/>
      <sz val="16"/>
      <color theme="1" tint="0.34998626667073579"/>
      <name val="宋体"/>
      <scheme val="maj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79" fontId="10" fillId="7" borderId="0" xfId="0" applyNumberFormat="1" applyFont="1" applyFill="1" applyAlignment="1">
      <alignment horizontal="center" vertical="center"/>
    </xf>
    <xf numFmtId="179" fontId="10" fillId="7" borderId="8" xfId="0" applyNumberFormat="1" applyFont="1" applyFill="1" applyBorder="1" applyAlignment="1">
      <alignment horizontal="center" vertical="center"/>
    </xf>
    <xf numFmtId="179"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16" fillId="0" borderId="0" xfId="0" applyFont="1" applyAlignment="1">
      <alignment horizontal="right"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76" fontId="0" fillId="8" borderId="2" xfId="0" applyNumberFormat="1" applyFill="1" applyBorder="1" applyAlignment="1">
      <alignment horizontal="center" vertical="center"/>
    </xf>
    <xf numFmtId="176" fontId="4" fillId="8" borderId="2" xfId="0" applyNumberFormat="1" applyFont="1" applyFill="1" applyBorder="1" applyAlignment="1">
      <alignment horizontal="center" vertical="center"/>
    </xf>
    <xf numFmtId="0" fontId="0" fillId="2" borderId="2" xfId="0" applyFill="1" applyBorder="1" applyAlignment="1">
      <alignment horizontal="left" vertical="center" indent="2"/>
    </xf>
    <xf numFmtId="0" fontId="0" fillId="2" borderId="2" xfId="0" applyFill="1" applyBorder="1" applyAlignment="1">
      <alignment horizontal="center" vertical="center"/>
    </xf>
    <xf numFmtId="9" fontId="4" fillId="2" borderId="2" xfId="2" applyFont="1" applyFill="1" applyBorder="1" applyAlignment="1">
      <alignment horizontal="center" vertical="center"/>
    </xf>
    <xf numFmtId="176" fontId="0" fillId="2" borderId="2" xfId="0" applyNumberFormat="1" applyFill="1" applyBorder="1" applyAlignment="1">
      <alignment horizontal="center" vertical="center"/>
    </xf>
    <xf numFmtId="176" fontId="4" fillId="2"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5" fillId="9" borderId="2" xfId="0" applyFont="1" applyFill="1" applyBorder="1" applyAlignment="1">
      <alignment horizontal="center" vertical="center"/>
    </xf>
    <xf numFmtId="9" fontId="4" fillId="9" borderId="2" xfId="2" applyFont="1" applyFill="1" applyBorder="1" applyAlignment="1">
      <alignment horizontal="center" vertical="center"/>
    </xf>
    <xf numFmtId="176" fontId="0" fillId="9" borderId="2" xfId="0" applyNumberFormat="1" applyFill="1" applyBorder="1" applyAlignment="1">
      <alignment horizontal="center" vertical="center"/>
    </xf>
    <xf numFmtId="176" fontId="4"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4" fillId="3" borderId="2" xfId="2" applyFont="1" applyFill="1" applyBorder="1" applyAlignment="1">
      <alignment horizontal="center" vertical="center"/>
    </xf>
    <xf numFmtId="176" fontId="0" fillId="3" borderId="2" xfId="0" applyNumberFormat="1" applyFill="1" applyBorder="1" applyAlignment="1">
      <alignment horizontal="center" vertical="center"/>
    </xf>
    <xf numFmtId="176" fontId="4" fillId="3"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76" fontId="0" fillId="5" borderId="2" xfId="0" applyNumberFormat="1" applyFill="1" applyBorder="1" applyAlignment="1">
      <alignment horizontal="center" vertical="center"/>
    </xf>
    <xf numFmtId="176" fontId="4" fillId="5"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4" fillId="12" borderId="2" xfId="2" applyFont="1" applyFill="1" applyBorder="1" applyAlignment="1">
      <alignment horizontal="center" vertical="center"/>
    </xf>
    <xf numFmtId="176" fontId="0" fillId="12" borderId="2" xfId="0" applyNumberFormat="1" applyFill="1" applyBorder="1" applyAlignment="1">
      <alignment horizontal="center" vertical="center"/>
    </xf>
    <xf numFmtId="176" fontId="4" fillId="12"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76" fontId="0" fillId="4" borderId="2" xfId="0" applyNumberFormat="1" applyFill="1" applyBorder="1" applyAlignment="1">
      <alignment horizontal="center" vertical="center"/>
    </xf>
    <xf numFmtId="176" fontId="4" fillId="4"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9" fontId="4" fillId="10" borderId="2" xfId="2" applyFont="1" applyFill="1" applyBorder="1" applyAlignment="1">
      <alignment horizontal="center" vertical="center"/>
    </xf>
    <xf numFmtId="176" fontId="0" fillId="10" borderId="2" xfId="0" applyNumberFormat="1" applyFill="1" applyBorder="1" applyAlignment="1">
      <alignment horizontal="center" vertical="center"/>
    </xf>
    <xf numFmtId="176"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76" fontId="0" fillId="6" borderId="2" xfId="0" applyNumberFormat="1" applyFill="1" applyBorder="1" applyAlignment="1">
      <alignment horizontal="center" vertical="center"/>
    </xf>
    <xf numFmtId="176" fontId="4"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4" fillId="11" borderId="2" xfId="2" applyFont="1" applyFill="1" applyBorder="1" applyAlignment="1">
      <alignment horizontal="center" vertical="center"/>
    </xf>
    <xf numFmtId="176" fontId="0" fillId="11" borderId="2" xfId="0" applyNumberFormat="1" applyFill="1" applyBorder="1" applyAlignment="1">
      <alignment horizontal="center" vertical="center"/>
    </xf>
    <xf numFmtId="176" fontId="4"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lignment vertical="top"/>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vertical="center"/>
    </xf>
    <xf numFmtId="0" fontId="2" fillId="0" borderId="0" xfId="0" applyFont="1" applyAlignment="1">
      <alignment horizontal="left" vertical="center"/>
    </xf>
    <xf numFmtId="0" fontId="20" fillId="0" borderId="0" xfId="0" applyFont="1"/>
    <xf numFmtId="0" fontId="21" fillId="0" borderId="0" xfId="0" applyFont="1" applyAlignment="1">
      <alignment vertical="top" wrapText="1"/>
    </xf>
    <xf numFmtId="0" fontId="22" fillId="0" borderId="0" xfId="0" applyFont="1" applyAlignment="1">
      <alignment vertical="center"/>
    </xf>
    <xf numFmtId="0" fontId="21" fillId="0" borderId="0" xfId="0" applyFont="1" applyAlignment="1">
      <alignment horizontal="left" vertical="top" wrapText="1" indent="1"/>
    </xf>
    <xf numFmtId="0" fontId="3" fillId="0" borderId="0" xfId="1" applyAlignment="1" applyProtection="1">
      <alignment horizontal="left" indent="1"/>
    </xf>
    <xf numFmtId="14" fontId="23" fillId="0" borderId="0" xfId="0" applyNumberFormat="1" applyFont="1" applyAlignment="1">
      <alignment horizontal="center"/>
    </xf>
    <xf numFmtId="0" fontId="2" fillId="0" borderId="0" xfId="0" applyFont="1" applyAlignment="1">
      <alignment horizontal="right" vertical="center"/>
    </xf>
    <xf numFmtId="0" fontId="24" fillId="0" borderId="0" xfId="0" applyFont="1" applyAlignment="1">
      <alignment vertical="top"/>
    </xf>
    <xf numFmtId="0" fontId="25" fillId="0" borderId="0" xfId="0" applyFont="1"/>
    <xf numFmtId="0" fontId="25" fillId="0" borderId="0" xfId="1" applyFont="1" applyAlignment="1" applyProtection="1"/>
    <xf numFmtId="0" fontId="3" fillId="0" borderId="0" xfId="1" applyFill="1" applyAlignment="1" applyProtection="1">
      <alignment horizontal="left" indent="1"/>
    </xf>
    <xf numFmtId="0" fontId="26" fillId="0" borderId="0" xfId="1" applyFont="1" applyAlignment="1" applyProtection="1">
      <alignment horizontal="left" vertical="center"/>
    </xf>
    <xf numFmtId="178" fontId="0" fillId="7" borderId="6" xfId="0" applyNumberFormat="1" applyFill="1" applyBorder="1" applyAlignment="1">
      <alignment horizontal="left" vertical="center" wrapText="1" indent="1"/>
    </xf>
    <xf numFmtId="178" fontId="0" fillId="7" borderId="1" xfId="0" applyNumberFormat="1" applyFill="1" applyBorder="1" applyAlignment="1">
      <alignment horizontal="left" vertical="center" wrapText="1" indent="1"/>
    </xf>
    <xf numFmtId="178" fontId="0" fillId="7" borderId="7" xfId="0" applyNumberFormat="1" applyFill="1" applyBorder="1" applyAlignment="1">
      <alignment horizontal="left" vertical="center" wrapText="1" indent="1"/>
    </xf>
    <xf numFmtId="177" fontId="0" fillId="0" borderId="4" xfId="0" applyNumberFormat="1" applyBorder="1" applyAlignment="1">
      <alignment horizontal="center" vertical="center"/>
    </xf>
    <xf numFmtId="177" fontId="0" fillId="0" borderId="5" xfId="0" applyNumberFormat="1" applyBorder="1" applyAlignment="1">
      <alignment horizontal="center" vertical="center"/>
    </xf>
    <xf numFmtId="0" fontId="28" fillId="2" borderId="2" xfId="0" applyFont="1" applyFill="1" applyBorder="1" applyAlignment="1">
      <alignment horizontal="left" vertical="center" indent="2"/>
    </xf>
    <xf numFmtId="0" fontId="29" fillId="0" borderId="0" xfId="0" applyFont="1" applyAlignment="1">
      <alignment horizontal="left"/>
    </xf>
  </cellXfs>
  <cellStyles count="3">
    <cellStyle name="常规" xfId="0" builtinId="0"/>
    <cellStyle name="百分比" xfId="2" builtinId="5"/>
    <cellStyle name="超链接" xfId="1" builtinId="8"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pane ySplit="6" topLeftCell="A7" activePane="bottomLeft" state="frozen"/>
      <selection pane="bottomLeft" activeCell="AU15" sqref="AU15"/>
    </sheetView>
  </sheetViews>
  <sheetFormatPr defaultRowHeight="14"/>
  <cols>
    <col min="1" max="1" width="2.7265625" customWidth="1"/>
    <col min="2" max="2" width="45.90625" customWidth="1"/>
    <col min="3" max="3" width="9.1796875" customWidth="1"/>
    <col min="4" max="4" width="9.54296875" customWidth="1"/>
    <col min="5" max="5" width="10.453125" style="5" customWidth="1"/>
    <col min="6" max="6" width="13.08984375" customWidth="1"/>
    <col min="7" max="7" width="2.7265625" customWidth="1"/>
    <col min="8" max="8" width="6.1796875" hidden="1" customWidth="1"/>
    <col min="9" max="64" width="2.54296875" customWidth="1"/>
    <col min="69" max="70" width="10.26953125"/>
  </cols>
  <sheetData>
    <row r="1" spans="1:64" ht="25.5">
      <c r="B1" s="95" t="s">
        <v>21</v>
      </c>
      <c r="C1" s="1"/>
      <c r="D1" s="2"/>
      <c r="E1" s="4"/>
      <c r="F1" s="83"/>
      <c r="H1" s="2"/>
      <c r="I1" s="8"/>
      <c r="J1" s="88"/>
      <c r="K1" s="88"/>
      <c r="L1" s="88"/>
      <c r="M1" s="88"/>
      <c r="N1" s="88"/>
      <c r="O1" s="88"/>
      <c r="P1" s="88"/>
      <c r="Q1" s="88"/>
      <c r="R1" s="88"/>
      <c r="S1" s="88"/>
      <c r="T1" s="88"/>
      <c r="U1" s="88"/>
      <c r="V1" s="88"/>
      <c r="W1" s="88"/>
      <c r="X1" s="88"/>
      <c r="Y1" s="88"/>
      <c r="Z1" s="88"/>
      <c r="AA1" s="88"/>
    </row>
    <row r="2" spans="1:64" ht="19.5" customHeight="1">
      <c r="B2" s="9" t="s">
        <v>22</v>
      </c>
      <c r="D2" s="6" t="s">
        <v>0</v>
      </c>
      <c r="E2" s="92">
        <v>45413</v>
      </c>
      <c r="F2" s="93"/>
    </row>
    <row r="3" spans="1:64" ht="19.5" customHeight="1">
      <c r="B3" s="9" t="s">
        <v>23</v>
      </c>
      <c r="D3" s="6" t="s">
        <v>19</v>
      </c>
      <c r="E3" s="92">
        <v>45411</v>
      </c>
      <c r="F3" s="93"/>
    </row>
    <row r="4" spans="1:64" ht="19.5" customHeight="1">
      <c r="D4" s="6" t="s">
        <v>5</v>
      </c>
      <c r="E4" s="7">
        <v>1</v>
      </c>
      <c r="I4" s="89">
        <f>I5</f>
        <v>45411</v>
      </c>
      <c r="J4" s="90"/>
      <c r="K4" s="90"/>
      <c r="L4" s="90"/>
      <c r="M4" s="90"/>
      <c r="N4" s="90"/>
      <c r="O4" s="91"/>
      <c r="P4" s="89">
        <f>P5</f>
        <v>45418</v>
      </c>
      <c r="Q4" s="90"/>
      <c r="R4" s="90"/>
      <c r="S4" s="90"/>
      <c r="T4" s="90"/>
      <c r="U4" s="90"/>
      <c r="V4" s="91"/>
      <c r="W4" s="89">
        <f>W5</f>
        <v>45425</v>
      </c>
      <c r="X4" s="90"/>
      <c r="Y4" s="90"/>
      <c r="Z4" s="90"/>
      <c r="AA4" s="90"/>
      <c r="AB4" s="90"/>
      <c r="AC4" s="91"/>
      <c r="AD4" s="89">
        <f>AD5</f>
        <v>45432</v>
      </c>
      <c r="AE4" s="90"/>
      <c r="AF4" s="90"/>
      <c r="AG4" s="90"/>
      <c r="AH4" s="90"/>
      <c r="AI4" s="90"/>
      <c r="AJ4" s="91"/>
      <c r="AK4" s="89">
        <f>AK5</f>
        <v>45439</v>
      </c>
      <c r="AL4" s="90"/>
      <c r="AM4" s="90"/>
      <c r="AN4" s="90"/>
      <c r="AO4" s="90"/>
      <c r="AP4" s="90"/>
      <c r="AQ4" s="91"/>
      <c r="AR4" s="89">
        <f>AR5</f>
        <v>45446</v>
      </c>
      <c r="AS4" s="90"/>
      <c r="AT4" s="90"/>
      <c r="AU4" s="90"/>
      <c r="AV4" s="90"/>
      <c r="AW4" s="90"/>
      <c r="AX4" s="91"/>
      <c r="AY4" s="89">
        <f>AY5</f>
        <v>45453</v>
      </c>
      <c r="AZ4" s="90"/>
      <c r="BA4" s="90"/>
      <c r="BB4" s="90"/>
      <c r="BC4" s="90"/>
      <c r="BD4" s="90"/>
      <c r="BE4" s="91"/>
      <c r="BF4" s="89">
        <f>BF5</f>
        <v>45460</v>
      </c>
      <c r="BG4" s="90"/>
      <c r="BH4" s="90"/>
      <c r="BI4" s="90"/>
      <c r="BJ4" s="90"/>
      <c r="BK4" s="90"/>
      <c r="BL4" s="91"/>
    </row>
    <row r="5" spans="1:64">
      <c r="A5" s="6"/>
      <c r="G5" s="6"/>
      <c r="I5" s="13">
        <f>E2-WEEKDAY(E2,1)+2+7*(E4-1)</f>
        <v>45411</v>
      </c>
      <c r="J5" s="12">
        <f>I5+1</f>
        <v>45412</v>
      </c>
      <c r="K5" s="12">
        <f t="shared" ref="K5:AX5" si="0">J5+1</f>
        <v>45413</v>
      </c>
      <c r="L5" s="12">
        <f t="shared" si="0"/>
        <v>45414</v>
      </c>
      <c r="M5" s="12">
        <f t="shared" si="0"/>
        <v>45415</v>
      </c>
      <c r="N5" s="12">
        <f t="shared" si="0"/>
        <v>45416</v>
      </c>
      <c r="O5" s="14">
        <f t="shared" si="0"/>
        <v>45417</v>
      </c>
      <c r="P5" s="13">
        <f>O5+1</f>
        <v>45418</v>
      </c>
      <c r="Q5" s="12">
        <f>P5+1</f>
        <v>45419</v>
      </c>
      <c r="R5" s="12">
        <f t="shared" si="0"/>
        <v>45420</v>
      </c>
      <c r="S5" s="12">
        <f t="shared" si="0"/>
        <v>45421</v>
      </c>
      <c r="T5" s="12">
        <f t="shared" si="0"/>
        <v>45422</v>
      </c>
      <c r="U5" s="12">
        <f t="shared" si="0"/>
        <v>45423</v>
      </c>
      <c r="V5" s="14">
        <f t="shared" si="0"/>
        <v>45424</v>
      </c>
      <c r="W5" s="13">
        <f>V5+1</f>
        <v>45425</v>
      </c>
      <c r="X5" s="12">
        <f>W5+1</f>
        <v>45426</v>
      </c>
      <c r="Y5" s="12">
        <f t="shared" si="0"/>
        <v>45427</v>
      </c>
      <c r="Z5" s="12">
        <f t="shared" si="0"/>
        <v>45428</v>
      </c>
      <c r="AA5" s="12">
        <f t="shared" si="0"/>
        <v>45429</v>
      </c>
      <c r="AB5" s="12">
        <f t="shared" si="0"/>
        <v>45430</v>
      </c>
      <c r="AC5" s="14">
        <f t="shared" si="0"/>
        <v>45431</v>
      </c>
      <c r="AD5" s="13">
        <f>AC5+1</f>
        <v>45432</v>
      </c>
      <c r="AE5" s="12">
        <f>AD5+1</f>
        <v>45433</v>
      </c>
      <c r="AF5" s="12">
        <f t="shared" si="0"/>
        <v>45434</v>
      </c>
      <c r="AG5" s="12">
        <f t="shared" si="0"/>
        <v>45435</v>
      </c>
      <c r="AH5" s="12">
        <f t="shared" si="0"/>
        <v>45436</v>
      </c>
      <c r="AI5" s="12">
        <f t="shared" si="0"/>
        <v>45437</v>
      </c>
      <c r="AJ5" s="14">
        <f t="shared" si="0"/>
        <v>45438</v>
      </c>
      <c r="AK5" s="13">
        <f>AJ5+1</f>
        <v>45439</v>
      </c>
      <c r="AL5" s="12">
        <f>AK5+1</f>
        <v>45440</v>
      </c>
      <c r="AM5" s="12">
        <f t="shared" si="0"/>
        <v>45441</v>
      </c>
      <c r="AN5" s="12">
        <f t="shared" si="0"/>
        <v>45442</v>
      </c>
      <c r="AO5" s="12">
        <f t="shared" si="0"/>
        <v>45443</v>
      </c>
      <c r="AP5" s="12">
        <f t="shared" si="0"/>
        <v>45444</v>
      </c>
      <c r="AQ5" s="14">
        <f t="shared" si="0"/>
        <v>45445</v>
      </c>
      <c r="AR5" s="13">
        <f>AQ5+1</f>
        <v>45446</v>
      </c>
      <c r="AS5" s="12">
        <f>AR5+1</f>
        <v>45447</v>
      </c>
      <c r="AT5" s="12">
        <f t="shared" si="0"/>
        <v>45448</v>
      </c>
      <c r="AU5" s="12">
        <f t="shared" si="0"/>
        <v>45449</v>
      </c>
      <c r="AV5" s="12">
        <f t="shared" si="0"/>
        <v>45450</v>
      </c>
      <c r="AW5" s="12">
        <f t="shared" si="0"/>
        <v>45451</v>
      </c>
      <c r="AX5" s="14">
        <f t="shared" si="0"/>
        <v>45452</v>
      </c>
      <c r="AY5" s="13">
        <f>AX5+1</f>
        <v>45453</v>
      </c>
      <c r="AZ5" s="12">
        <f>AY5+1</f>
        <v>45454</v>
      </c>
      <c r="BA5" s="12">
        <f t="shared" ref="BA5:BE5" si="1">AZ5+1</f>
        <v>45455</v>
      </c>
      <c r="BB5" s="12">
        <f t="shared" si="1"/>
        <v>45456</v>
      </c>
      <c r="BC5" s="12">
        <f t="shared" si="1"/>
        <v>45457</v>
      </c>
      <c r="BD5" s="12">
        <f t="shared" si="1"/>
        <v>45458</v>
      </c>
      <c r="BE5" s="14">
        <f t="shared" si="1"/>
        <v>45459</v>
      </c>
      <c r="BF5" s="13">
        <f>BE5+1</f>
        <v>45460</v>
      </c>
      <c r="BG5" s="12">
        <f>BF5+1</f>
        <v>45461</v>
      </c>
      <c r="BH5" s="12">
        <f t="shared" ref="BH5:BL5" si="2">BG5+1</f>
        <v>45462</v>
      </c>
      <c r="BI5" s="12">
        <f t="shared" si="2"/>
        <v>45463</v>
      </c>
      <c r="BJ5" s="12">
        <f t="shared" si="2"/>
        <v>45464</v>
      </c>
      <c r="BK5" s="12">
        <f t="shared" si="2"/>
        <v>45465</v>
      </c>
      <c r="BL5" s="14">
        <f t="shared" si="2"/>
        <v>45466</v>
      </c>
    </row>
    <row r="6" spans="1:64" ht="29.25" customHeight="1" thickBot="1">
      <c r="A6" s="18"/>
      <c r="B6" s="10" t="s">
        <v>6</v>
      </c>
      <c r="C6" s="11"/>
      <c r="D6" s="11"/>
      <c r="E6" s="11" t="s">
        <v>2</v>
      </c>
      <c r="F6" s="11" t="s">
        <v>3</v>
      </c>
      <c r="G6" s="11"/>
      <c r="H6" s="11" t="s">
        <v>4</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5" thickBot="1">
      <c r="A7" s="18"/>
      <c r="B7" s="20" t="s">
        <v>24</v>
      </c>
      <c r="C7" s="21"/>
      <c r="D7" s="22"/>
      <c r="E7" s="23"/>
      <c r="F7" s="24"/>
      <c r="G7" s="19"/>
      <c r="H7" s="19" t="str">
        <f t="shared" ref="H7:H31" si="6">IF(OR(ISBLANK(task_start),ISBLANK(task_end)),"",task_end-task_start+1)</f>
        <v/>
      </c>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row>
    <row r="8" spans="1:64" s="3" customFormat="1" ht="22.5" customHeight="1" thickBot="1">
      <c r="A8" s="18"/>
      <c r="B8" s="94" t="s">
        <v>47</v>
      </c>
      <c r="C8" s="26"/>
      <c r="D8" s="27"/>
      <c r="E8" s="28">
        <f>today</f>
        <v>45411</v>
      </c>
      <c r="F8" s="29">
        <f>E8+21</f>
        <v>45432</v>
      </c>
      <c r="G8" s="19"/>
      <c r="H8" s="19">
        <f t="shared" si="6"/>
        <v>22</v>
      </c>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row>
    <row r="9" spans="1:64" s="3" customFormat="1" ht="21.5" thickBot="1">
      <c r="A9" s="18"/>
      <c r="B9" s="25" t="s">
        <v>25</v>
      </c>
      <c r="C9" s="26"/>
      <c r="D9" s="27"/>
      <c r="E9" s="28">
        <f>E2+7</f>
        <v>45420</v>
      </c>
      <c r="F9" s="29">
        <f>E9+14</f>
        <v>45434</v>
      </c>
      <c r="G9" s="19"/>
      <c r="H9" s="19">
        <f t="shared" si="6"/>
        <v>15</v>
      </c>
      <c r="I9" s="70"/>
      <c r="J9" s="70"/>
      <c r="K9" s="70"/>
      <c r="L9" s="70"/>
      <c r="M9" s="70"/>
      <c r="N9" s="70"/>
      <c r="O9" s="70"/>
      <c r="P9" s="70"/>
      <c r="Q9" s="70"/>
      <c r="R9" s="70"/>
      <c r="S9" s="70"/>
      <c r="T9" s="70"/>
      <c r="U9" s="71"/>
      <c r="V9" s="71"/>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row>
    <row r="10" spans="1:64" s="3" customFormat="1" ht="21.5" thickBot="1">
      <c r="A10" s="18"/>
      <c r="B10" s="25" t="s">
        <v>26</v>
      </c>
      <c r="C10" s="26"/>
      <c r="D10" s="27"/>
      <c r="E10" s="28">
        <f>E8+15</f>
        <v>45426</v>
      </c>
      <c r="F10" s="29">
        <f>E10+14</f>
        <v>45440</v>
      </c>
      <c r="G10" s="19"/>
      <c r="H10" s="19">
        <f t="shared" si="6"/>
        <v>15</v>
      </c>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row>
    <row r="11" spans="1:64" s="3" customFormat="1" ht="21.5" thickBot="1">
      <c r="A11" s="18"/>
      <c r="B11" s="30" t="s">
        <v>27</v>
      </c>
      <c r="C11" s="31"/>
      <c r="D11" s="32"/>
      <c r="E11" s="33"/>
      <c r="F11" s="34"/>
      <c r="G11" s="19"/>
      <c r="H11" s="19" t="str">
        <f t="shared" si="6"/>
        <v/>
      </c>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row>
    <row r="12" spans="1:64" s="3" customFormat="1" ht="21.5" thickBot="1">
      <c r="A12" s="18"/>
      <c r="B12" s="35" t="s">
        <v>30</v>
      </c>
      <c r="C12" s="36"/>
      <c r="D12" s="37"/>
      <c r="E12" s="38">
        <f>today</f>
        <v>45411</v>
      </c>
      <c r="F12" s="39">
        <f>E12+14</f>
        <v>45425</v>
      </c>
      <c r="G12" s="19"/>
      <c r="H12" s="19">
        <f t="shared" si="6"/>
        <v>15</v>
      </c>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row>
    <row r="13" spans="1:64" s="3" customFormat="1" ht="21.5" thickBot="1">
      <c r="A13" s="18"/>
      <c r="B13" s="35" t="s">
        <v>28</v>
      </c>
      <c r="C13" s="36"/>
      <c r="D13" s="37"/>
      <c r="E13" s="38">
        <f>E12+7</f>
        <v>45418</v>
      </c>
      <c r="F13" s="39">
        <f>E13+7</f>
        <v>45425</v>
      </c>
      <c r="G13" s="19"/>
      <c r="H13" s="19">
        <f t="shared" si="6"/>
        <v>8</v>
      </c>
      <c r="I13" s="70"/>
      <c r="J13" s="70"/>
      <c r="K13" s="70"/>
      <c r="L13" s="70"/>
      <c r="M13" s="70"/>
      <c r="N13" s="70"/>
      <c r="O13" s="70"/>
      <c r="P13" s="70"/>
      <c r="Q13" s="70"/>
      <c r="R13" s="70"/>
      <c r="S13" s="70"/>
      <c r="T13" s="70"/>
      <c r="U13" s="71"/>
      <c r="V13" s="71"/>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row>
    <row r="14" spans="1:64" s="3" customFormat="1" ht="21.5" thickBot="1">
      <c r="A14" s="18"/>
      <c r="B14" s="35" t="s">
        <v>29</v>
      </c>
      <c r="C14" s="36"/>
      <c r="D14" s="37"/>
      <c r="E14" s="38">
        <f>F13</f>
        <v>45425</v>
      </c>
      <c r="F14" s="39">
        <f>E14+3</f>
        <v>45428</v>
      </c>
      <c r="G14" s="19"/>
      <c r="H14" s="19">
        <f t="shared" si="6"/>
        <v>4</v>
      </c>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row>
    <row r="15" spans="1:64" s="3" customFormat="1" ht="21.5" thickBot="1">
      <c r="A15" s="18"/>
      <c r="B15" s="40" t="s">
        <v>31</v>
      </c>
      <c r="C15" s="41"/>
      <c r="D15" s="42"/>
      <c r="E15" s="43"/>
      <c r="F15" s="44"/>
      <c r="G15" s="19"/>
      <c r="H15" s="19" t="str">
        <f t="shared" si="6"/>
        <v/>
      </c>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row>
    <row r="16" spans="1:64" s="3" customFormat="1" ht="21.5" thickBot="1">
      <c r="A16" s="18"/>
      <c r="B16" s="45" t="s">
        <v>32</v>
      </c>
      <c r="C16" s="46"/>
      <c r="D16" s="47"/>
      <c r="E16" s="48">
        <f>E8+1</f>
        <v>45412</v>
      </c>
      <c r="F16" s="49">
        <f>E16+15</f>
        <v>45427</v>
      </c>
      <c r="G16" s="19"/>
      <c r="H16" s="19">
        <f t="shared" si="6"/>
        <v>16</v>
      </c>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row>
    <row r="17" spans="1:64" s="3" customFormat="1" ht="21.5" thickBot="1">
      <c r="A17" s="18"/>
      <c r="B17" s="45" t="s">
        <v>46</v>
      </c>
      <c r="C17" s="46"/>
      <c r="D17" s="47"/>
      <c r="E17" s="48">
        <f>E16+7</f>
        <v>45419</v>
      </c>
      <c r="F17" s="49">
        <f>E17+5</f>
        <v>45424</v>
      </c>
      <c r="G17" s="19"/>
      <c r="H17" s="19">
        <f t="shared" si="6"/>
        <v>6</v>
      </c>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row>
    <row r="18" spans="1:64" s="3" customFormat="1" ht="21.5" thickBot="1">
      <c r="A18" s="18"/>
      <c r="B18" s="45" t="s">
        <v>33</v>
      </c>
      <c r="C18" s="46"/>
      <c r="D18" s="47"/>
      <c r="E18" s="48">
        <f>F17</f>
        <v>45424</v>
      </c>
      <c r="F18" s="49">
        <f>E18+7</f>
        <v>45431</v>
      </c>
      <c r="G18" s="19"/>
      <c r="H18" s="19">
        <f t="shared" si="6"/>
        <v>8</v>
      </c>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row>
    <row r="19" spans="1:64" s="3" customFormat="1" ht="21.5" thickBot="1">
      <c r="A19" s="18"/>
      <c r="B19" s="45" t="s">
        <v>34</v>
      </c>
      <c r="C19" s="46"/>
      <c r="D19" s="47"/>
      <c r="E19" s="48">
        <f>F18</f>
        <v>45431</v>
      </c>
      <c r="F19" s="49">
        <f>E19+7</f>
        <v>45438</v>
      </c>
      <c r="G19" s="19"/>
      <c r="H19" s="19">
        <f t="shared" si="6"/>
        <v>8</v>
      </c>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row>
    <row r="20" spans="1:64" s="3" customFormat="1" ht="21.5" thickBot="1">
      <c r="A20" s="18"/>
      <c r="B20" s="50" t="s">
        <v>35</v>
      </c>
      <c r="C20" s="51"/>
      <c r="D20" s="52"/>
      <c r="E20" s="53"/>
      <c r="F20" s="54"/>
      <c r="G20" s="19"/>
      <c r="H20" s="19" t="str">
        <f t="shared" si="6"/>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3" customFormat="1" ht="21.5" thickBot="1">
      <c r="A21" s="18"/>
      <c r="B21" s="55" t="s">
        <v>36</v>
      </c>
      <c r="C21" s="56"/>
      <c r="D21" s="57"/>
      <c r="E21" s="58">
        <f>E2</f>
        <v>45413</v>
      </c>
      <c r="F21" s="59">
        <f>E21+3</f>
        <v>45416</v>
      </c>
      <c r="G21" s="19"/>
      <c r="H21" s="19">
        <f t="shared" si="6"/>
        <v>4</v>
      </c>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row>
    <row r="22" spans="1:64" s="3" customFormat="1" ht="21.5" thickBot="1">
      <c r="A22" s="18"/>
      <c r="B22" s="55" t="s">
        <v>37</v>
      </c>
      <c r="C22" s="56"/>
      <c r="D22" s="57"/>
      <c r="E22" s="58">
        <f>E21</f>
        <v>45413</v>
      </c>
      <c r="F22" s="59">
        <f>F21</f>
        <v>45416</v>
      </c>
      <c r="G22" s="19"/>
      <c r="H22" s="19">
        <f t="shared" si="6"/>
        <v>4</v>
      </c>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row>
    <row r="23" spans="1:64" s="3" customFormat="1" ht="21.5" thickBot="1">
      <c r="A23" s="18"/>
      <c r="B23" s="55" t="s">
        <v>38</v>
      </c>
      <c r="C23" s="56"/>
      <c r="D23" s="57"/>
      <c r="E23" s="58">
        <f>F22</f>
        <v>45416</v>
      </c>
      <c r="F23" s="59">
        <f>E23+7</f>
        <v>45423</v>
      </c>
      <c r="G23" s="19"/>
      <c r="H23" s="19">
        <f t="shared" si="6"/>
        <v>8</v>
      </c>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row>
    <row r="24" spans="1:64" s="3" customFormat="1" ht="21.5" thickBot="1">
      <c r="A24" s="18"/>
      <c r="B24" s="55" t="s">
        <v>39</v>
      </c>
      <c r="C24" s="56"/>
      <c r="D24" s="57"/>
      <c r="E24" s="58">
        <f>F23</f>
        <v>45423</v>
      </c>
      <c r="F24" s="59">
        <f>E24+7</f>
        <v>45430</v>
      </c>
      <c r="G24" s="19"/>
      <c r="H24" s="19">
        <f t="shared" si="6"/>
        <v>8</v>
      </c>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row>
    <row r="25" spans="1:64" s="3" customFormat="1" ht="21.5" thickBot="1">
      <c r="A25" s="18"/>
      <c r="B25" s="55" t="s">
        <v>40</v>
      </c>
      <c r="C25" s="56"/>
      <c r="D25" s="57"/>
      <c r="E25" s="58">
        <f>E23</f>
        <v>45416</v>
      </c>
      <c r="F25" s="59">
        <f>F27</f>
        <v>45445</v>
      </c>
      <c r="G25" s="19"/>
      <c r="H25" s="19">
        <f t="shared" si="6"/>
        <v>30</v>
      </c>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row>
    <row r="26" spans="1:64" s="3" customFormat="1" ht="21.5" thickBot="1">
      <c r="A26" s="18"/>
      <c r="B26" s="60" t="s">
        <v>41</v>
      </c>
      <c r="C26" s="61"/>
      <c r="D26" s="62"/>
      <c r="E26" s="63"/>
      <c r="F26" s="64"/>
      <c r="G26" s="19"/>
      <c r="H26" s="19" t="str">
        <f t="shared" si="6"/>
        <v/>
      </c>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row>
    <row r="27" spans="1:64" s="3" customFormat="1" ht="21.5" thickBot="1">
      <c r="A27" s="18"/>
      <c r="B27" s="65" t="s">
        <v>42</v>
      </c>
      <c r="C27" s="66"/>
      <c r="D27" s="67"/>
      <c r="E27" s="68">
        <f>F19</f>
        <v>45438</v>
      </c>
      <c r="F27" s="69">
        <f>E27+7</f>
        <v>45445</v>
      </c>
      <c r="G27" s="19"/>
      <c r="H27" s="19">
        <f t="shared" si="6"/>
        <v>8</v>
      </c>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row>
    <row r="28" spans="1:64" s="3" customFormat="1" ht="21.5" thickBot="1">
      <c r="A28" s="18"/>
      <c r="B28" s="65" t="s">
        <v>48</v>
      </c>
      <c r="C28" s="66"/>
      <c r="D28" s="67"/>
      <c r="E28" s="68">
        <f>F27</f>
        <v>45445</v>
      </c>
      <c r="F28" s="69">
        <f>E28+7</f>
        <v>45452</v>
      </c>
      <c r="G28" s="19"/>
      <c r="H28" s="19">
        <f t="shared" si="6"/>
        <v>8</v>
      </c>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row>
    <row r="29" spans="1:64" s="3" customFormat="1" ht="21.5" thickBot="1">
      <c r="A29" s="18"/>
      <c r="B29" s="65" t="s">
        <v>43</v>
      </c>
      <c r="C29" s="66"/>
      <c r="D29" s="67"/>
      <c r="E29" s="68">
        <f>E28</f>
        <v>45445</v>
      </c>
      <c r="F29" s="69">
        <f>E29+14</f>
        <v>45459</v>
      </c>
      <c r="G29" s="19"/>
      <c r="H29" s="19">
        <f t="shared" si="6"/>
        <v>15</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3" customFormat="1" ht="21.5" thickBot="1">
      <c r="A30" s="18"/>
      <c r="B30" s="65" t="s">
        <v>44</v>
      </c>
      <c r="C30" s="66"/>
      <c r="D30" s="67"/>
      <c r="E30" s="68">
        <f>E28</f>
        <v>45445</v>
      </c>
      <c r="F30" s="69">
        <f>F29+7</f>
        <v>45466</v>
      </c>
      <c r="G30" s="19"/>
      <c r="H30" s="19">
        <f t="shared" si="6"/>
        <v>22</v>
      </c>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row>
    <row r="31" spans="1:64" s="3" customFormat="1" ht="21.5" thickBot="1">
      <c r="A31" s="18"/>
      <c r="B31" s="65" t="s">
        <v>45</v>
      </c>
      <c r="C31" s="66"/>
      <c r="D31" s="67"/>
      <c r="E31" s="68">
        <f>E28</f>
        <v>45445</v>
      </c>
      <c r="F31" s="69">
        <f>F30</f>
        <v>45466</v>
      </c>
      <c r="G31" s="19"/>
      <c r="H31" s="19">
        <f t="shared" si="6"/>
        <v>22</v>
      </c>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row>
    <row r="32" spans="1:64">
      <c r="A32" s="6"/>
      <c r="G32" s="6"/>
    </row>
    <row r="33" spans="2:6">
      <c r="B33" s="16"/>
      <c r="C33" s="16"/>
      <c r="F33" s="82">
        <v>43113</v>
      </c>
    </row>
    <row r="34" spans="2:6">
      <c r="B34" s="86"/>
      <c r="C34" s="17"/>
    </row>
    <row r="35" spans="2:6">
      <c r="B35" s="85"/>
    </row>
  </sheetData>
  <mergeCells count="11">
    <mergeCell ref="E2:F2"/>
    <mergeCell ref="I4:O4"/>
    <mergeCell ref="P4:V4"/>
    <mergeCell ref="W4:AC4"/>
    <mergeCell ref="AD4:AJ4"/>
    <mergeCell ref="E3:F3"/>
    <mergeCell ref="J1:AA1"/>
    <mergeCell ref="AK4:AQ4"/>
    <mergeCell ref="AR4:AX4"/>
    <mergeCell ref="AY4:BE4"/>
    <mergeCell ref="BF4:BL4"/>
  </mergeCells>
  <phoneticPr fontId="27" type="noConversion"/>
  <conditionalFormatting sqref="D7:D3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27">
      <formula>AND(today&gt;=I$5,today&lt;I$5+1)</formula>
    </cfRule>
  </conditionalFormatting>
  <conditionalFormatting sqref="I7:BL31">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796875" defaultRowHeight="13"/>
  <cols>
    <col min="1" max="1" width="2.81640625" style="2" customWidth="1"/>
    <col min="2" max="2" width="87.1796875" style="72" customWidth="1"/>
    <col min="3" max="16384" width="9.1796875" style="2"/>
  </cols>
  <sheetData>
    <row r="1" spans="2:3" ht="46.5" customHeight="1"/>
    <row r="2" spans="2:3" s="74" customFormat="1" ht="15">
      <c r="B2" s="73" t="s">
        <v>9</v>
      </c>
      <c r="C2" s="73"/>
    </row>
    <row r="3" spans="2:3" s="76" customFormat="1" ht="13.5" customHeight="1">
      <c r="B3" s="75" t="s">
        <v>14</v>
      </c>
      <c r="C3" s="75"/>
    </row>
    <row r="4" spans="2:3">
      <c r="B4" s="84" t="s">
        <v>20</v>
      </c>
    </row>
    <row r="6" spans="2:3" s="77" customFormat="1" ht="25.5">
      <c r="B6" s="79" t="s">
        <v>8</v>
      </c>
    </row>
    <row r="7" spans="2:3" ht="56">
      <c r="B7" s="80" t="s">
        <v>17</v>
      </c>
    </row>
    <row r="8" spans="2:3" ht="14">
      <c r="B8" s="78"/>
    </row>
    <row r="9" spans="2:3" s="77" customFormat="1" ht="25.5">
      <c r="B9" s="79" t="s">
        <v>10</v>
      </c>
    </row>
    <row r="10" spans="2:3" ht="56">
      <c r="B10" s="80" t="s">
        <v>18</v>
      </c>
    </row>
    <row r="11" spans="2:3" ht="14">
      <c r="B11" s="81" t="s">
        <v>16</v>
      </c>
    </row>
    <row r="12" spans="2:3" ht="14">
      <c r="B12" s="78"/>
    </row>
    <row r="13" spans="2:3" ht="14">
      <c r="B13" s="87" t="str">
        <f>HYPERLINK("https://vertex42.link/HowToMakeAGanttChart","► Watch How This Gantt Chart Was Created")</f>
        <v>► Watch How This Gantt Chart Was Created</v>
      </c>
    </row>
    <row r="14" spans="2:3" ht="14">
      <c r="B14" s="78"/>
    </row>
    <row r="15" spans="2:3" s="77" customFormat="1" ht="25.5">
      <c r="B15" s="79" t="s">
        <v>7</v>
      </c>
    </row>
    <row r="16" spans="2:3" ht="28">
      <c r="B16" s="80" t="s">
        <v>15</v>
      </c>
    </row>
    <row r="17" spans="2:2" ht="14">
      <c r="B17" s="81" t="s">
        <v>1</v>
      </c>
    </row>
    <row r="18" spans="2:2" ht="14">
      <c r="B18" s="78"/>
    </row>
    <row r="19" spans="2:2" s="77" customFormat="1" ht="25.5">
      <c r="B19" s="79" t="s">
        <v>11</v>
      </c>
    </row>
    <row r="20" spans="2:2" ht="56">
      <c r="B20" s="80" t="s">
        <v>12</v>
      </c>
    </row>
    <row r="21" spans="2:2" ht="14">
      <c r="B21" s="78"/>
    </row>
    <row r="22" spans="2:2" ht="84">
      <c r="B22" s="80" t="s">
        <v>13</v>
      </c>
    </row>
  </sheetData>
  <phoneticPr fontId="27" type="noConversion"/>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Junnan Liu [el23jl2]</cp:lastModifiedBy>
  <cp:lastPrinted>2019-04-24T14:39:40Z</cp:lastPrinted>
  <dcterms:created xsi:type="dcterms:W3CDTF">2017-01-09T18:01:51Z</dcterms:created>
  <dcterms:modified xsi:type="dcterms:W3CDTF">2024-04-29T22:57:24Z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