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o\Desktop\SI_paper_II\Storage\"/>
    </mc:Choice>
  </mc:AlternateContent>
  <xr:revisionPtr revIDLastSave="0" documentId="13_ncr:1_{707F54AF-1FCB-4488-87C3-E7040D788F6D}" xr6:coauthVersionLast="47" xr6:coauthVersionMax="47" xr10:uidLastSave="{00000000-0000-0000-0000-000000000000}"/>
  <bookViews>
    <workbookView xWindow="-96" yWindow="-96" windowWidth="23232" windowHeight="13992" tabRatio="656" activeTab="7" xr2:uid="{C3E345D6-A571-4CA3-9D26-30C1B679333B}"/>
  </bookViews>
  <sheets>
    <sheet name="DSM_H_Base" sheetId="1" r:id="rId1"/>
    <sheet name="DSM_H_SSB" sheetId="11" r:id="rId2"/>
    <sheet name="DSM_M_Base" sheetId="12" r:id="rId3"/>
    <sheet name="DSM_M_SSB" sheetId="13" r:id="rId4"/>
    <sheet name="DSM_L_Base" sheetId="14" r:id="rId5"/>
    <sheet name="DSM_L_SSB" sheetId="15" r:id="rId6"/>
    <sheet name="Marketshare_Base" sheetId="8" r:id="rId7"/>
    <sheet name="Marketshare_SSB" sheetId="10" r:id="rId8"/>
    <sheet name="MI" sheetId="9" r:id="rId9"/>
    <sheet name="Graphs_I" sheetId="16" r:id="rId10"/>
    <sheet name="Graphs_II" sheetId="20" r:id="rId11"/>
    <sheet name="Graphs_III" sheetId="21" r:id="rId12"/>
    <sheet name="EVs" sheetId="18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8" l="1"/>
  <c r="R16" i="18"/>
  <c r="Q16" i="18"/>
  <c r="Q15" i="18"/>
  <c r="P16" i="18"/>
  <c r="P15" i="18"/>
  <c r="O16" i="18"/>
  <c r="O15" i="18"/>
  <c r="T29" i="20"/>
  <c r="T17" i="20"/>
  <c r="T27" i="20"/>
  <c r="T15" i="20"/>
  <c r="S29" i="20"/>
  <c r="S17" i="20"/>
  <c r="S27" i="20"/>
  <c r="S15" i="20"/>
  <c r="R29" i="20"/>
  <c r="R17" i="20"/>
  <c r="R27" i="20"/>
  <c r="R15" i="20"/>
  <c r="Q29" i="20"/>
  <c r="Q17" i="20"/>
  <c r="Q27" i="20"/>
  <c r="Q15" i="20"/>
  <c r="N29" i="20"/>
  <c r="N17" i="20"/>
  <c r="N27" i="20"/>
  <c r="N15" i="20"/>
  <c r="L29" i="20"/>
  <c r="L17" i="20"/>
  <c r="L27" i="20"/>
  <c r="L15" i="20"/>
  <c r="V6" i="20" l="1"/>
  <c r="V7" i="20"/>
  <c r="V8" i="20"/>
  <c r="V9" i="20"/>
  <c r="V10" i="20"/>
  <c r="V11" i="20"/>
  <c r="V12" i="20"/>
  <c r="V5" i="20"/>
  <c r="T18" i="20" l="1"/>
  <c r="AD16" i="20"/>
  <c r="S18" i="20"/>
  <c r="Q20" i="20" s="1"/>
  <c r="AC16" i="20"/>
  <c r="R18" i="20"/>
  <c r="AB16" i="20"/>
  <c r="Q18" i="20"/>
  <c r="AA16" i="20"/>
  <c r="T16" i="20"/>
  <c r="AD14" i="20"/>
  <c r="S16" i="20"/>
  <c r="AC14" i="20"/>
  <c r="R16" i="20"/>
  <c r="AB14" i="20"/>
  <c r="Q16" i="20"/>
  <c r="AA14" i="20"/>
  <c r="E8" i="20" l="1"/>
  <c r="F8" i="20"/>
  <c r="E9" i="20"/>
  <c r="F9" i="20"/>
  <c r="E10" i="20"/>
  <c r="F10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F7" i="20"/>
  <c r="E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B26" i="20"/>
  <c r="C26" i="20"/>
  <c r="B27" i="20"/>
  <c r="C27" i="20"/>
  <c r="B28" i="20"/>
  <c r="C28" i="20"/>
  <c r="B29" i="20"/>
  <c r="C29" i="20"/>
  <c r="B30" i="20"/>
  <c r="C30" i="20"/>
  <c r="B31" i="20"/>
  <c r="C31" i="20"/>
  <c r="B32" i="20"/>
  <c r="C32" i="20"/>
  <c r="B33" i="20"/>
  <c r="C33" i="20"/>
  <c r="B34" i="20"/>
  <c r="C34" i="20"/>
  <c r="B35" i="20"/>
  <c r="C35" i="20"/>
  <c r="B36" i="20"/>
  <c r="C36" i="20"/>
  <c r="B37" i="20"/>
  <c r="C37" i="20"/>
  <c r="B7" i="20"/>
  <c r="C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H26" i="20"/>
  <c r="I26" i="20"/>
  <c r="H27" i="20"/>
  <c r="I27" i="20"/>
  <c r="H28" i="20"/>
  <c r="I28" i="20"/>
  <c r="H29" i="20"/>
  <c r="I29" i="20"/>
  <c r="H30" i="20"/>
  <c r="I30" i="20"/>
  <c r="H31" i="20"/>
  <c r="I31" i="20"/>
  <c r="H32" i="20"/>
  <c r="I32" i="20"/>
  <c r="H33" i="20"/>
  <c r="I33" i="20"/>
  <c r="H34" i="20"/>
  <c r="I34" i="20"/>
  <c r="H35" i="20"/>
  <c r="I35" i="20"/>
  <c r="H36" i="20"/>
  <c r="I36" i="20"/>
  <c r="H37" i="20"/>
  <c r="I37" i="20"/>
  <c r="H7" i="20"/>
  <c r="H9" i="21"/>
  <c r="H8" i="21"/>
  <c r="H7" i="21"/>
  <c r="H6" i="21"/>
  <c r="H5" i="21"/>
  <c r="H4" i="21"/>
  <c r="D17" i="2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C17" i="2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B17" i="2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D7" i="21"/>
  <c r="D8" i="21" s="1"/>
  <c r="D9" i="21" s="1"/>
  <c r="D10" i="21" s="1"/>
  <c r="D11" i="21" s="1"/>
  <c r="D12" i="21" s="1"/>
  <c r="D13" i="21" s="1"/>
  <c r="D14" i="21" s="1"/>
  <c r="D15" i="21" s="1"/>
  <c r="C7" i="21"/>
  <c r="C8" i="21" s="1"/>
  <c r="C9" i="21" s="1"/>
  <c r="C10" i="21" s="1"/>
  <c r="C11" i="21" s="1"/>
  <c r="C12" i="21" s="1"/>
  <c r="C13" i="21" s="1"/>
  <c r="C14" i="21" s="1"/>
  <c r="C15" i="21" s="1"/>
  <c r="B7" i="21"/>
  <c r="B8" i="21" s="1"/>
  <c r="B9" i="21" s="1"/>
  <c r="B10" i="21" s="1"/>
  <c r="B11" i="21" s="1"/>
  <c r="B12" i="21" s="1"/>
  <c r="B13" i="21" s="1"/>
  <c r="B14" i="21" s="1"/>
  <c r="B15" i="21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O17" i="20"/>
  <c r="Z16" i="20" s="1"/>
  <c r="O15" i="20"/>
  <c r="Z14" i="20" s="1"/>
  <c r="Y16" i="20"/>
  <c r="Y14" i="20"/>
  <c r="M17" i="20"/>
  <c r="X16" i="20" s="1"/>
  <c r="M15" i="20"/>
  <c r="X14" i="20" s="1"/>
  <c r="W16" i="20"/>
  <c r="W14" i="20"/>
  <c r="T12" i="20"/>
  <c r="AD12" i="20" s="1"/>
  <c r="T11" i="20"/>
  <c r="AD11" i="20" s="1"/>
  <c r="T10" i="20"/>
  <c r="AD10" i="20" s="1"/>
  <c r="T9" i="20"/>
  <c r="AD9" i="20" s="1"/>
  <c r="T8" i="20"/>
  <c r="AD8" i="20" s="1"/>
  <c r="T7" i="20"/>
  <c r="AD7" i="20" s="1"/>
  <c r="T6" i="20"/>
  <c r="AD6" i="20" s="1"/>
  <c r="T5" i="20"/>
  <c r="AD5" i="20" s="1"/>
  <c r="S12" i="20"/>
  <c r="AC12" i="20" s="1"/>
  <c r="S11" i="20"/>
  <c r="AC11" i="20" s="1"/>
  <c r="S10" i="20"/>
  <c r="AC10" i="20" s="1"/>
  <c r="S9" i="20"/>
  <c r="AC9" i="20" s="1"/>
  <c r="S8" i="20"/>
  <c r="AC8" i="20" s="1"/>
  <c r="S7" i="20"/>
  <c r="AC7" i="20" s="1"/>
  <c r="S6" i="20"/>
  <c r="AC6" i="20" s="1"/>
  <c r="S5" i="20"/>
  <c r="AC5" i="20" s="1"/>
  <c r="Q5" i="20"/>
  <c r="AA5" i="20" s="1"/>
  <c r="R12" i="20"/>
  <c r="AB12" i="20" s="1"/>
  <c r="R11" i="20"/>
  <c r="AB11" i="20" s="1"/>
  <c r="R10" i="20"/>
  <c r="AB10" i="20" s="1"/>
  <c r="R9" i="20"/>
  <c r="AB9" i="20" s="1"/>
  <c r="R8" i="20"/>
  <c r="AB8" i="20" s="1"/>
  <c r="R7" i="20"/>
  <c r="AB7" i="20" s="1"/>
  <c r="R6" i="20"/>
  <c r="AB6" i="20" s="1"/>
  <c r="R5" i="20"/>
  <c r="AB5" i="20" s="1"/>
  <c r="Q12" i="20"/>
  <c r="AA12" i="20" s="1"/>
  <c r="Q11" i="20"/>
  <c r="AA11" i="20" s="1"/>
  <c r="Q10" i="20"/>
  <c r="AA10" i="20" s="1"/>
  <c r="Q9" i="20"/>
  <c r="AA9" i="20" s="1"/>
  <c r="Q8" i="20"/>
  <c r="AA8" i="20" s="1"/>
  <c r="Q7" i="20"/>
  <c r="AA7" i="20" s="1"/>
  <c r="Q6" i="20"/>
  <c r="AA6" i="20" s="1"/>
  <c r="O12" i="20"/>
  <c r="Z12" i="20" s="1"/>
  <c r="O11" i="20"/>
  <c r="Z11" i="20" s="1"/>
  <c r="O10" i="20"/>
  <c r="Z10" i="20" s="1"/>
  <c r="O9" i="20"/>
  <c r="Z9" i="20" s="1"/>
  <c r="O8" i="20"/>
  <c r="Z8" i="20" s="1"/>
  <c r="O7" i="20"/>
  <c r="Z7" i="20" s="1"/>
  <c r="O6" i="20"/>
  <c r="Z6" i="20" s="1"/>
  <c r="O5" i="20"/>
  <c r="Z5" i="20" s="1"/>
  <c r="N12" i="20"/>
  <c r="Y12" i="20" s="1"/>
  <c r="N11" i="20"/>
  <c r="Y11" i="20" s="1"/>
  <c r="N10" i="20"/>
  <c r="Y10" i="20" s="1"/>
  <c r="N9" i="20"/>
  <c r="Y9" i="20" s="1"/>
  <c r="N8" i="20"/>
  <c r="Y8" i="20" s="1"/>
  <c r="N7" i="20"/>
  <c r="Y7" i="20" s="1"/>
  <c r="N6" i="20"/>
  <c r="Y6" i="20" s="1"/>
  <c r="N5" i="20"/>
  <c r="Y5" i="20" s="1"/>
  <c r="M12" i="20"/>
  <c r="X12" i="20" s="1"/>
  <c r="M11" i="20"/>
  <c r="X11" i="20" s="1"/>
  <c r="M10" i="20"/>
  <c r="X10" i="20" s="1"/>
  <c r="M9" i="20"/>
  <c r="X9" i="20" s="1"/>
  <c r="M8" i="20"/>
  <c r="X8" i="20" s="1"/>
  <c r="M7" i="20"/>
  <c r="X7" i="20" s="1"/>
  <c r="M6" i="20"/>
  <c r="X6" i="20" s="1"/>
  <c r="M5" i="20"/>
  <c r="X5" i="20" s="1"/>
  <c r="L12" i="20"/>
  <c r="W12" i="20" s="1"/>
  <c r="L11" i="20"/>
  <c r="W11" i="20" s="1"/>
  <c r="L10" i="20"/>
  <c r="W10" i="20" s="1"/>
  <c r="L9" i="20"/>
  <c r="W9" i="20" s="1"/>
  <c r="L8" i="20"/>
  <c r="W8" i="20" s="1"/>
  <c r="L7" i="20"/>
  <c r="W7" i="20" s="1"/>
  <c r="L6" i="20"/>
  <c r="W6" i="20" s="1"/>
  <c r="L5" i="20"/>
  <c r="W5" i="20" s="1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N23" i="20" l="1"/>
  <c r="T14" i="20"/>
  <c r="R20" i="20" s="1"/>
  <c r="S21" i="20"/>
  <c r="T21" i="20"/>
  <c r="N21" i="20"/>
  <c r="Q23" i="20"/>
  <c r="O23" i="20"/>
  <c r="T13" i="20"/>
  <c r="R23" i="20"/>
  <c r="O21" i="20"/>
  <c r="R21" i="20"/>
  <c r="L21" i="20"/>
  <c r="L23" i="20"/>
  <c r="R14" i="20"/>
  <c r="M21" i="20"/>
  <c r="M23" i="20"/>
  <c r="S14" i="20"/>
  <c r="Q21" i="20"/>
  <c r="R13" i="20"/>
  <c r="S13" i="20"/>
  <c r="T23" i="20"/>
  <c r="Q13" i="20"/>
  <c r="S23" i="20"/>
  <c r="Q14" i="20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D15" i="12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C15" i="12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B15" i="12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D6" i="12"/>
  <c r="D7" i="12" s="1"/>
  <c r="D8" i="12" s="1"/>
  <c r="D9" i="12" s="1"/>
  <c r="D10" i="12" s="1"/>
  <c r="D11" i="12" s="1"/>
  <c r="D12" i="12" s="1"/>
  <c r="D13" i="12" s="1"/>
  <c r="C6" i="12"/>
  <c r="C7" i="12" s="1"/>
  <c r="C8" i="12" s="1"/>
  <c r="C9" i="12" s="1"/>
  <c r="C10" i="12" s="1"/>
  <c r="C11" i="12" s="1"/>
  <c r="C12" i="12" s="1"/>
  <c r="C13" i="12" s="1"/>
  <c r="B6" i="12"/>
  <c r="B7" i="12" s="1"/>
  <c r="B8" i="12" s="1"/>
  <c r="B9" i="12" s="1"/>
  <c r="B10" i="12" s="1"/>
  <c r="B11" i="12" s="1"/>
  <c r="B12" i="12" s="1"/>
  <c r="B13" i="12" s="1"/>
  <c r="D5" i="12"/>
  <c r="C5" i="12"/>
  <c r="B5" i="12"/>
  <c r="E31" i="16"/>
  <c r="E33" i="16"/>
  <c r="E34" i="16"/>
  <c r="E35" i="16"/>
  <c r="D15" i="15" l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C15" i="15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B15" i="15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D6" i="15"/>
  <c r="D7" i="15" s="1"/>
  <c r="D8" i="15" s="1"/>
  <c r="D9" i="15" s="1"/>
  <c r="D10" i="15" s="1"/>
  <c r="D11" i="15" s="1"/>
  <c r="D12" i="15" s="1"/>
  <c r="D13" i="15" s="1"/>
  <c r="C6" i="15"/>
  <c r="C7" i="15" s="1"/>
  <c r="C8" i="15" s="1"/>
  <c r="C9" i="15" s="1"/>
  <c r="C10" i="15" s="1"/>
  <c r="C11" i="15" s="1"/>
  <c r="C12" i="15" s="1"/>
  <c r="C13" i="15" s="1"/>
  <c r="B6" i="15"/>
  <c r="B7" i="15" s="1"/>
  <c r="B8" i="15" s="1"/>
  <c r="B9" i="15" s="1"/>
  <c r="B10" i="15" s="1"/>
  <c r="B11" i="15" s="1"/>
  <c r="B12" i="15" s="1"/>
  <c r="B13" i="15" s="1"/>
  <c r="D5" i="15"/>
  <c r="C5" i="15"/>
  <c r="B5" i="15"/>
  <c r="D15" i="14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C15" i="14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B15" i="14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D6" i="14"/>
  <c r="D7" i="14" s="1"/>
  <c r="D8" i="14" s="1"/>
  <c r="D9" i="14" s="1"/>
  <c r="D10" i="14" s="1"/>
  <c r="D11" i="14" s="1"/>
  <c r="D12" i="14" s="1"/>
  <c r="D13" i="14" s="1"/>
  <c r="C6" i="14"/>
  <c r="C7" i="14" s="1"/>
  <c r="C8" i="14" s="1"/>
  <c r="C9" i="14" s="1"/>
  <c r="C10" i="14" s="1"/>
  <c r="C11" i="14" s="1"/>
  <c r="C12" i="14" s="1"/>
  <c r="C13" i="14" s="1"/>
  <c r="B6" i="14"/>
  <c r="B7" i="14" s="1"/>
  <c r="B8" i="14" s="1"/>
  <c r="B9" i="14" s="1"/>
  <c r="B10" i="14" s="1"/>
  <c r="B11" i="14" s="1"/>
  <c r="B12" i="14" s="1"/>
  <c r="B13" i="14" s="1"/>
  <c r="D5" i="14"/>
  <c r="C5" i="14"/>
  <c r="B5" i="14"/>
  <c r="D15" i="13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C15" i="13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B15" i="13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D6" i="13"/>
  <c r="D7" i="13" s="1"/>
  <c r="D8" i="13" s="1"/>
  <c r="D9" i="13" s="1"/>
  <c r="D10" i="13" s="1"/>
  <c r="D11" i="13" s="1"/>
  <c r="D12" i="13" s="1"/>
  <c r="D13" i="13" s="1"/>
  <c r="C6" i="13"/>
  <c r="C7" i="13" s="1"/>
  <c r="C8" i="13" s="1"/>
  <c r="C9" i="13" s="1"/>
  <c r="C10" i="13" s="1"/>
  <c r="C11" i="13" s="1"/>
  <c r="C12" i="13" s="1"/>
  <c r="C13" i="13" s="1"/>
  <c r="B6" i="13"/>
  <c r="B7" i="13" s="1"/>
  <c r="B8" i="13" s="1"/>
  <c r="B9" i="13" s="1"/>
  <c r="B10" i="13" s="1"/>
  <c r="B11" i="13" s="1"/>
  <c r="B12" i="13" s="1"/>
  <c r="B13" i="13" s="1"/>
  <c r="D5" i="13"/>
  <c r="C5" i="13"/>
  <c r="B5" i="13"/>
  <c r="D15" i="1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C15" i="1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B15" i="1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D6" i="11"/>
  <c r="D7" i="11" s="1"/>
  <c r="D8" i="11" s="1"/>
  <c r="D9" i="11" s="1"/>
  <c r="D10" i="11" s="1"/>
  <c r="D11" i="11" s="1"/>
  <c r="D12" i="11" s="1"/>
  <c r="D13" i="11" s="1"/>
  <c r="C6" i="11"/>
  <c r="C7" i="11" s="1"/>
  <c r="C8" i="11" s="1"/>
  <c r="C9" i="11" s="1"/>
  <c r="C10" i="11" s="1"/>
  <c r="C11" i="11" s="1"/>
  <c r="C12" i="11" s="1"/>
  <c r="C13" i="11" s="1"/>
  <c r="B6" i="11"/>
  <c r="B7" i="11" s="1"/>
  <c r="B8" i="11" s="1"/>
  <c r="B9" i="11" s="1"/>
  <c r="B10" i="11" s="1"/>
  <c r="B11" i="11" s="1"/>
  <c r="B12" i="11" s="1"/>
  <c r="B13" i="11" s="1"/>
  <c r="D5" i="11"/>
  <c r="C5" i="11"/>
  <c r="B5" i="1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15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B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15" i="1"/>
  <c r="C15" i="1"/>
  <c r="C6" i="1"/>
  <c r="C7" i="1" s="1"/>
  <c r="C8" i="1" s="1"/>
  <c r="C9" i="1" s="1"/>
  <c r="C10" i="1" s="1"/>
  <c r="C11" i="1" s="1"/>
  <c r="C12" i="1" s="1"/>
  <c r="C13" i="1" s="1"/>
  <c r="D6" i="1"/>
  <c r="D7" i="1" s="1"/>
  <c r="D8" i="1" s="1"/>
  <c r="D9" i="1" s="1"/>
  <c r="D10" i="1" s="1"/>
  <c r="D11" i="1" s="1"/>
  <c r="D12" i="1" s="1"/>
  <c r="D13" i="1" s="1"/>
  <c r="D5" i="1"/>
  <c r="C5" i="1"/>
  <c r="B6" i="1"/>
  <c r="B7" i="1" s="1"/>
  <c r="B8" i="1" s="1"/>
  <c r="B9" i="1" s="1"/>
  <c r="B10" i="1" s="1"/>
  <c r="B11" i="1" s="1"/>
  <c r="B12" i="1" s="1"/>
  <c r="B13" i="1" s="1"/>
  <c r="B5" i="1"/>
  <c r="J17" i="18" l="1"/>
  <c r="I20" i="11" l="1"/>
  <c r="U5" i="15"/>
  <c r="M4" i="15"/>
  <c r="N4" i="15"/>
  <c r="O4" i="15"/>
  <c r="P4" i="15"/>
  <c r="Q4" i="15"/>
  <c r="AQ4" i="15" s="1"/>
  <c r="R4" i="15"/>
  <c r="S4" i="15"/>
  <c r="T4" i="15"/>
  <c r="U4" i="15"/>
  <c r="V4" i="15"/>
  <c r="W4" i="15"/>
  <c r="L4" i="15"/>
  <c r="J20" i="15"/>
  <c r="I20" i="15"/>
  <c r="H20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J19" i="15"/>
  <c r="I19" i="15"/>
  <c r="H19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J18" i="15"/>
  <c r="I18" i="15"/>
  <c r="H18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J17" i="15"/>
  <c r="I17" i="15"/>
  <c r="H17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J16" i="15"/>
  <c r="I16" i="15"/>
  <c r="H16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J15" i="15"/>
  <c r="I15" i="15"/>
  <c r="H15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J14" i="15"/>
  <c r="I14" i="15"/>
  <c r="H14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J13" i="15"/>
  <c r="I13" i="15"/>
  <c r="H13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J12" i="15"/>
  <c r="I12" i="15"/>
  <c r="H12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J11" i="15"/>
  <c r="I11" i="15"/>
  <c r="H11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J10" i="15"/>
  <c r="I10" i="15"/>
  <c r="H10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J9" i="15"/>
  <c r="I9" i="15"/>
  <c r="H9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J8" i="15"/>
  <c r="I8" i="15"/>
  <c r="H8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J7" i="15"/>
  <c r="I7" i="15"/>
  <c r="H7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J6" i="15"/>
  <c r="I6" i="15"/>
  <c r="H6" i="15"/>
  <c r="F6" i="15"/>
  <c r="I22" i="15" s="1"/>
  <c r="AJ5" i="15"/>
  <c r="AI5" i="15"/>
  <c r="AH5" i="15"/>
  <c r="AG5" i="15"/>
  <c r="AF5" i="15"/>
  <c r="AE5" i="15"/>
  <c r="AD5" i="15"/>
  <c r="AC5" i="15"/>
  <c r="AB5" i="15"/>
  <c r="AA5" i="15"/>
  <c r="Z5" i="15"/>
  <c r="Y5" i="15"/>
  <c r="J5" i="15"/>
  <c r="I5" i="15"/>
  <c r="H5" i="15"/>
  <c r="F5" i="15"/>
  <c r="I21" i="15" s="1"/>
  <c r="G5" i="15"/>
  <c r="V5" i="15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J4" i="15"/>
  <c r="AI4" i="15"/>
  <c r="AH4" i="15"/>
  <c r="AG4" i="15"/>
  <c r="AF4" i="15"/>
  <c r="AE4" i="15"/>
  <c r="AD4" i="15"/>
  <c r="AC4" i="15"/>
  <c r="AB4" i="15"/>
  <c r="AA4" i="15"/>
  <c r="Z4" i="15"/>
  <c r="Y4" i="15"/>
  <c r="AF20" i="15"/>
  <c r="Z20" i="15"/>
  <c r="AL4" i="15"/>
  <c r="J4" i="15"/>
  <c r="I4" i="15"/>
  <c r="H4" i="15"/>
  <c r="G4" i="15"/>
  <c r="F4" i="15"/>
  <c r="E4" i="15"/>
  <c r="P5" i="14"/>
  <c r="M4" i="14"/>
  <c r="N4" i="14"/>
  <c r="O4" i="14"/>
  <c r="P4" i="14"/>
  <c r="Q4" i="14"/>
  <c r="AD20" i="14" s="1"/>
  <c r="R4" i="14"/>
  <c r="S4" i="14"/>
  <c r="T4" i="14"/>
  <c r="U4" i="14"/>
  <c r="V4" i="14"/>
  <c r="AI20" i="14" s="1"/>
  <c r="W4" i="14"/>
  <c r="L4" i="14"/>
  <c r="J20" i="14"/>
  <c r="I20" i="14"/>
  <c r="H20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J19" i="14"/>
  <c r="I19" i="14"/>
  <c r="H19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J18" i="14"/>
  <c r="I18" i="14"/>
  <c r="H18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J17" i="14"/>
  <c r="I17" i="14"/>
  <c r="H17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J16" i="14"/>
  <c r="I16" i="14"/>
  <c r="H16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J15" i="14"/>
  <c r="I15" i="14"/>
  <c r="H15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J14" i="14"/>
  <c r="I14" i="14"/>
  <c r="H14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J13" i="14"/>
  <c r="I13" i="14"/>
  <c r="H13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J12" i="14"/>
  <c r="I12" i="14"/>
  <c r="H12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J11" i="14"/>
  <c r="I11" i="14"/>
  <c r="H11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J10" i="14"/>
  <c r="I10" i="14"/>
  <c r="H10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J9" i="14"/>
  <c r="I9" i="14"/>
  <c r="H9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J8" i="14"/>
  <c r="I8" i="14"/>
  <c r="H8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J7" i="14"/>
  <c r="I7" i="14"/>
  <c r="H7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J6" i="14"/>
  <c r="AI6" i="14"/>
  <c r="AH6" i="14"/>
  <c r="AG6" i="14"/>
  <c r="AF6" i="14"/>
  <c r="AE6" i="14"/>
  <c r="AD6" i="14"/>
  <c r="AC6" i="14"/>
  <c r="AB6" i="14"/>
  <c r="AA6" i="14"/>
  <c r="Z6" i="14"/>
  <c r="Y6" i="14"/>
  <c r="J6" i="14"/>
  <c r="I6" i="14"/>
  <c r="H6" i="14"/>
  <c r="A6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J5" i="14"/>
  <c r="I5" i="14"/>
  <c r="H5" i="14"/>
  <c r="G5" i="14"/>
  <c r="J21" i="14" s="1"/>
  <c r="F5" i="14"/>
  <c r="E5" i="14"/>
  <c r="H21" i="14" s="1"/>
  <c r="A5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AG20" i="14"/>
  <c r="AB20" i="14"/>
  <c r="AA20" i="14"/>
  <c r="Z20" i="14"/>
  <c r="J4" i="14"/>
  <c r="I4" i="14"/>
  <c r="H4" i="14"/>
  <c r="G4" i="14"/>
  <c r="F4" i="14"/>
  <c r="E4" i="14"/>
  <c r="L5" i="13"/>
  <c r="M4" i="13"/>
  <c r="N4" i="13"/>
  <c r="O4" i="13"/>
  <c r="AB20" i="13" s="1"/>
  <c r="P4" i="13"/>
  <c r="Q4" i="13"/>
  <c r="R4" i="13"/>
  <c r="S4" i="13"/>
  <c r="T4" i="13"/>
  <c r="U4" i="13"/>
  <c r="V4" i="13"/>
  <c r="W4" i="13"/>
  <c r="AJ20" i="13" s="1"/>
  <c r="L4" i="13"/>
  <c r="J20" i="13"/>
  <c r="I20" i="13"/>
  <c r="H20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J19" i="13"/>
  <c r="I19" i="13"/>
  <c r="H19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J18" i="13"/>
  <c r="I18" i="13"/>
  <c r="H18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J17" i="13"/>
  <c r="I17" i="13"/>
  <c r="H17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J16" i="13"/>
  <c r="I16" i="13"/>
  <c r="H16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J15" i="13"/>
  <c r="I15" i="13"/>
  <c r="H15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J14" i="13"/>
  <c r="I14" i="13"/>
  <c r="H14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J13" i="13"/>
  <c r="I13" i="13"/>
  <c r="H13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J12" i="13"/>
  <c r="I12" i="13"/>
  <c r="H12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J11" i="13"/>
  <c r="I11" i="13"/>
  <c r="H11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J10" i="13"/>
  <c r="I10" i="13"/>
  <c r="H10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J9" i="13"/>
  <c r="I9" i="13"/>
  <c r="H9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J8" i="13"/>
  <c r="I8" i="13"/>
  <c r="H8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J7" i="13"/>
  <c r="I7" i="13"/>
  <c r="H7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J6" i="13"/>
  <c r="I6" i="13"/>
  <c r="H6" i="13"/>
  <c r="E6" i="13"/>
  <c r="H22" i="13" s="1"/>
  <c r="AJ5" i="13"/>
  <c r="AI5" i="13"/>
  <c r="AH5" i="13"/>
  <c r="AG5" i="13"/>
  <c r="AF5" i="13"/>
  <c r="AE5" i="13"/>
  <c r="AD5" i="13"/>
  <c r="AC5" i="13"/>
  <c r="AB5" i="13"/>
  <c r="AA5" i="13"/>
  <c r="Z5" i="13"/>
  <c r="Y5" i="13"/>
  <c r="J5" i="13"/>
  <c r="I5" i="13"/>
  <c r="H5" i="13"/>
  <c r="G5" i="13"/>
  <c r="J21" i="13" s="1"/>
  <c r="F5" i="13"/>
  <c r="I21" i="13" s="1"/>
  <c r="E5" i="13"/>
  <c r="H21" i="13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J4" i="13"/>
  <c r="AI4" i="13"/>
  <c r="AH4" i="13"/>
  <c r="AG4" i="13"/>
  <c r="AF4" i="13"/>
  <c r="AE4" i="13"/>
  <c r="AD4" i="13"/>
  <c r="AC4" i="13"/>
  <c r="AB4" i="13"/>
  <c r="AA4" i="13"/>
  <c r="Z4" i="13"/>
  <c r="Y4" i="13"/>
  <c r="AE20" i="13"/>
  <c r="AD20" i="13"/>
  <c r="AC20" i="13"/>
  <c r="AA20" i="13"/>
  <c r="Y20" i="13"/>
  <c r="J4" i="13"/>
  <c r="I4" i="13"/>
  <c r="H4" i="13"/>
  <c r="G4" i="13"/>
  <c r="F4" i="13"/>
  <c r="E4" i="13"/>
  <c r="L5" i="12"/>
  <c r="M5" i="12"/>
  <c r="N5" i="12"/>
  <c r="O5" i="12"/>
  <c r="P5" i="12"/>
  <c r="Q5" i="12"/>
  <c r="R5" i="12"/>
  <c r="S5" i="12"/>
  <c r="T5" i="12"/>
  <c r="U5" i="12"/>
  <c r="V5" i="12"/>
  <c r="W5" i="12"/>
  <c r="L6" i="12"/>
  <c r="M6" i="12"/>
  <c r="N6" i="12"/>
  <c r="O6" i="12"/>
  <c r="P6" i="12"/>
  <c r="Q6" i="12"/>
  <c r="R6" i="12"/>
  <c r="S6" i="12"/>
  <c r="T6" i="12"/>
  <c r="U6" i="12"/>
  <c r="V6" i="12"/>
  <c r="W6" i="12"/>
  <c r="L7" i="12"/>
  <c r="M7" i="12"/>
  <c r="N7" i="12"/>
  <c r="O7" i="12"/>
  <c r="P7" i="12"/>
  <c r="Q7" i="12"/>
  <c r="R7" i="12"/>
  <c r="S7" i="12"/>
  <c r="T7" i="12"/>
  <c r="U7" i="12"/>
  <c r="V7" i="12"/>
  <c r="W7" i="12"/>
  <c r="L8" i="12"/>
  <c r="M8" i="12"/>
  <c r="N8" i="12"/>
  <c r="O8" i="12"/>
  <c r="P8" i="12"/>
  <c r="Q8" i="12"/>
  <c r="R8" i="12"/>
  <c r="S8" i="12"/>
  <c r="T8" i="12"/>
  <c r="U8" i="12"/>
  <c r="V8" i="12"/>
  <c r="W8" i="12"/>
  <c r="L9" i="12"/>
  <c r="M9" i="12"/>
  <c r="N9" i="12"/>
  <c r="O9" i="12"/>
  <c r="P9" i="12"/>
  <c r="Q9" i="12"/>
  <c r="R9" i="12"/>
  <c r="S9" i="12"/>
  <c r="T9" i="12"/>
  <c r="U9" i="12"/>
  <c r="V9" i="12"/>
  <c r="W9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T21" i="12"/>
  <c r="U21" i="12"/>
  <c r="T22" i="12"/>
  <c r="U22" i="12"/>
  <c r="M4" i="12"/>
  <c r="N4" i="12"/>
  <c r="O4" i="12"/>
  <c r="P4" i="12"/>
  <c r="AC20" i="12" s="1"/>
  <c r="Q4" i="12"/>
  <c r="R4" i="12"/>
  <c r="S4" i="12"/>
  <c r="T4" i="12"/>
  <c r="U4" i="12"/>
  <c r="V4" i="12"/>
  <c r="AI20" i="12" s="1"/>
  <c r="W4" i="12"/>
  <c r="AJ20" i="12" s="1"/>
  <c r="L4" i="12"/>
  <c r="Y20" i="12" s="1"/>
  <c r="J20" i="12"/>
  <c r="I20" i="12"/>
  <c r="H20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J19" i="12"/>
  <c r="I19" i="12"/>
  <c r="H19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J18" i="12"/>
  <c r="I18" i="12"/>
  <c r="H18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J17" i="12"/>
  <c r="I17" i="12"/>
  <c r="H17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J16" i="12"/>
  <c r="I16" i="12"/>
  <c r="H16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J15" i="12"/>
  <c r="I15" i="12"/>
  <c r="H15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J14" i="12"/>
  <c r="I14" i="12"/>
  <c r="H14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J13" i="12"/>
  <c r="I13" i="12"/>
  <c r="H13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J12" i="12"/>
  <c r="I12" i="12"/>
  <c r="H12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J11" i="12"/>
  <c r="I11" i="12"/>
  <c r="H11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J10" i="12"/>
  <c r="I10" i="12"/>
  <c r="H10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J9" i="12"/>
  <c r="I9" i="12"/>
  <c r="H9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J8" i="12"/>
  <c r="I8" i="12"/>
  <c r="H8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J7" i="12"/>
  <c r="I7" i="12"/>
  <c r="H7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J6" i="12"/>
  <c r="I6" i="12"/>
  <c r="H6" i="12"/>
  <c r="J22" i="12"/>
  <c r="G22" i="12" s="1"/>
  <c r="I22" i="12"/>
  <c r="F22" i="12" s="1"/>
  <c r="V22" i="12" s="1"/>
  <c r="AJ5" i="12"/>
  <c r="AI5" i="12"/>
  <c r="AH5" i="12"/>
  <c r="AG5" i="12"/>
  <c r="AF5" i="12"/>
  <c r="AE5" i="12"/>
  <c r="AD5" i="12"/>
  <c r="AC5" i="12"/>
  <c r="AB5" i="12"/>
  <c r="AA5" i="12"/>
  <c r="Z5" i="12"/>
  <c r="Y5" i="12"/>
  <c r="J5" i="12"/>
  <c r="I5" i="12"/>
  <c r="H5" i="12"/>
  <c r="J21" i="12"/>
  <c r="G21" i="12" s="1"/>
  <c r="I21" i="12"/>
  <c r="F21" i="12" s="1"/>
  <c r="V21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J4" i="12"/>
  <c r="AI4" i="12"/>
  <c r="AH4" i="12"/>
  <c r="AG4" i="12"/>
  <c r="AF4" i="12"/>
  <c r="AE4" i="12"/>
  <c r="AD4" i="12"/>
  <c r="AC4" i="12"/>
  <c r="AB4" i="12"/>
  <c r="AA4" i="12"/>
  <c r="Z4" i="12"/>
  <c r="Y4" i="12"/>
  <c r="AB20" i="12"/>
  <c r="AA20" i="12"/>
  <c r="Z20" i="12"/>
  <c r="J4" i="12"/>
  <c r="I4" i="12"/>
  <c r="H4" i="12"/>
  <c r="M4" i="11"/>
  <c r="N4" i="11"/>
  <c r="O4" i="11"/>
  <c r="AB20" i="11" s="1"/>
  <c r="P4" i="11"/>
  <c r="Q4" i="11"/>
  <c r="R4" i="11"/>
  <c r="S4" i="11"/>
  <c r="T4" i="11"/>
  <c r="U4" i="11"/>
  <c r="V4" i="11"/>
  <c r="AI20" i="11" s="1"/>
  <c r="W4" i="11"/>
  <c r="AJ20" i="11" s="1"/>
  <c r="L4" i="11"/>
  <c r="Y20" i="11" s="1"/>
  <c r="J20" i="11"/>
  <c r="H20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J19" i="11"/>
  <c r="I19" i="11"/>
  <c r="H19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J18" i="11"/>
  <c r="I18" i="11"/>
  <c r="H18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J17" i="11"/>
  <c r="I17" i="11"/>
  <c r="H17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J16" i="11"/>
  <c r="I16" i="11"/>
  <c r="H16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J15" i="11"/>
  <c r="I15" i="11"/>
  <c r="H15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J14" i="11"/>
  <c r="I14" i="11"/>
  <c r="H14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J13" i="11"/>
  <c r="I13" i="11"/>
  <c r="H13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J12" i="11"/>
  <c r="I12" i="11"/>
  <c r="H12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J11" i="11"/>
  <c r="I11" i="11"/>
  <c r="H11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J10" i="11"/>
  <c r="I10" i="11"/>
  <c r="H10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J9" i="11"/>
  <c r="I9" i="11"/>
  <c r="H9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J8" i="11"/>
  <c r="I8" i="11"/>
  <c r="H8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J7" i="11"/>
  <c r="I7" i="11"/>
  <c r="H7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J6" i="11"/>
  <c r="I6" i="11"/>
  <c r="H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J5" i="11"/>
  <c r="AI5" i="11"/>
  <c r="AH5" i="11"/>
  <c r="AG5" i="11"/>
  <c r="AF5" i="11"/>
  <c r="AE5" i="11"/>
  <c r="AD5" i="11"/>
  <c r="AC5" i="11"/>
  <c r="AB5" i="11"/>
  <c r="AA5" i="11"/>
  <c r="Z5" i="11"/>
  <c r="Y5" i="11"/>
  <c r="J5" i="11"/>
  <c r="I5" i="11"/>
  <c r="H5" i="11"/>
  <c r="G5" i="11"/>
  <c r="J21" i="11" s="1"/>
  <c r="F5" i="11"/>
  <c r="I21" i="11" s="1"/>
  <c r="A5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AG20" i="11"/>
  <c r="AF20" i="11"/>
  <c r="AC20" i="11"/>
  <c r="AA20" i="11"/>
  <c r="Z20" i="11"/>
  <c r="J4" i="11"/>
  <c r="I4" i="11"/>
  <c r="H4" i="11"/>
  <c r="G4" i="11"/>
  <c r="F4" i="11"/>
  <c r="E4" i="11"/>
  <c r="B25" i="10"/>
  <c r="B26" i="10" s="1"/>
  <c r="B27" i="10" s="1"/>
  <c r="B28" i="10" s="1"/>
  <c r="B29" i="10" s="1"/>
  <c r="B30" i="10" s="1"/>
  <c r="B31" i="10" s="1"/>
  <c r="B32" i="10" s="1"/>
  <c r="B33" i="10" s="1"/>
  <c r="B15" i="10"/>
  <c r="B16" i="10" s="1"/>
  <c r="B17" i="10" s="1"/>
  <c r="B18" i="10" s="1"/>
  <c r="B19" i="10" s="1"/>
  <c r="B20" i="10" s="1"/>
  <c r="B21" i="10" s="1"/>
  <c r="B22" i="10" s="1"/>
  <c r="B23" i="10" s="1"/>
  <c r="C15" i="10"/>
  <c r="D15" i="10"/>
  <c r="D16" i="10" s="1"/>
  <c r="D17" i="10" s="1"/>
  <c r="D18" i="10" s="1"/>
  <c r="D19" i="10" s="1"/>
  <c r="D20" i="10" s="1"/>
  <c r="D21" i="10" s="1"/>
  <c r="D22" i="10" s="1"/>
  <c r="D23" i="10" s="1"/>
  <c r="E15" i="10"/>
  <c r="F15" i="10"/>
  <c r="F16" i="10" s="1"/>
  <c r="F17" i="10" s="1"/>
  <c r="F18" i="10" s="1"/>
  <c r="F19" i="10" s="1"/>
  <c r="F20" i="10" s="1"/>
  <c r="F21" i="10" s="1"/>
  <c r="F22" i="10" s="1"/>
  <c r="F23" i="10" s="1"/>
  <c r="G15" i="10"/>
  <c r="G16" i="10" s="1"/>
  <c r="G17" i="10" s="1"/>
  <c r="G18" i="10" s="1"/>
  <c r="G19" i="10" s="1"/>
  <c r="G20" i="10" s="1"/>
  <c r="G21" i="10" s="1"/>
  <c r="G22" i="10" s="1"/>
  <c r="G23" i="10" s="1"/>
  <c r="H15" i="10"/>
  <c r="H16" i="10" s="1"/>
  <c r="H17" i="10" s="1"/>
  <c r="H18" i="10" s="1"/>
  <c r="H19" i="10" s="1"/>
  <c r="H20" i="10" s="1"/>
  <c r="H21" i="10" s="1"/>
  <c r="H22" i="10" s="1"/>
  <c r="H23" i="10" s="1"/>
  <c r="I15" i="10"/>
  <c r="I16" i="10" s="1"/>
  <c r="I17" i="10" s="1"/>
  <c r="I18" i="10" s="1"/>
  <c r="I19" i="10" s="1"/>
  <c r="I20" i="10" s="1"/>
  <c r="I21" i="10" s="1"/>
  <c r="I22" i="10" s="1"/>
  <c r="I23" i="10" s="1"/>
  <c r="C16" i="10"/>
  <c r="C17" i="10" s="1"/>
  <c r="C18" i="10" s="1"/>
  <c r="C19" i="10" s="1"/>
  <c r="C20" i="10" s="1"/>
  <c r="C21" i="10" s="1"/>
  <c r="C22" i="10" s="1"/>
  <c r="C23" i="10" s="1"/>
  <c r="E16" i="10"/>
  <c r="E17" i="10" s="1"/>
  <c r="E18" i="10" s="1"/>
  <c r="E19" i="10" s="1"/>
  <c r="E20" i="10" s="1"/>
  <c r="E21" i="10" s="1"/>
  <c r="E22" i="10" s="1"/>
  <c r="E23" i="10" s="1"/>
  <c r="J26" i="10"/>
  <c r="J27" i="10" s="1"/>
  <c r="J28" i="10" s="1"/>
  <c r="J29" i="10" s="1"/>
  <c r="J30" i="10" s="1"/>
  <c r="J31" i="10" s="1"/>
  <c r="J32" i="10" s="1"/>
  <c r="J33" i="10" s="1"/>
  <c r="J25" i="10"/>
  <c r="I25" i="10"/>
  <c r="I26" i="10" s="1"/>
  <c r="I27" i="10" s="1"/>
  <c r="I28" i="10" s="1"/>
  <c r="I29" i="10" s="1"/>
  <c r="I30" i="10" s="1"/>
  <c r="I31" i="10" s="1"/>
  <c r="I32" i="10" s="1"/>
  <c r="I33" i="10" s="1"/>
  <c r="H25" i="10"/>
  <c r="H26" i="10" s="1"/>
  <c r="H27" i="10" s="1"/>
  <c r="H28" i="10" s="1"/>
  <c r="H29" i="10" s="1"/>
  <c r="H30" i="10" s="1"/>
  <c r="H31" i="10" s="1"/>
  <c r="H32" i="10" s="1"/>
  <c r="H33" i="10" s="1"/>
  <c r="G25" i="10"/>
  <c r="G26" i="10" s="1"/>
  <c r="G27" i="10" s="1"/>
  <c r="G28" i="10" s="1"/>
  <c r="G29" i="10" s="1"/>
  <c r="G30" i="10" s="1"/>
  <c r="G31" i="10" s="1"/>
  <c r="G32" i="10" s="1"/>
  <c r="G33" i="10" s="1"/>
  <c r="F25" i="10"/>
  <c r="F26" i="10" s="1"/>
  <c r="F27" i="10" s="1"/>
  <c r="F28" i="10" s="1"/>
  <c r="F29" i="10" s="1"/>
  <c r="F30" i="10" s="1"/>
  <c r="F31" i="10" s="1"/>
  <c r="F32" i="10" s="1"/>
  <c r="F33" i="10" s="1"/>
  <c r="E25" i="10"/>
  <c r="E26" i="10" s="1"/>
  <c r="E27" i="10" s="1"/>
  <c r="E28" i="10" s="1"/>
  <c r="E29" i="10" s="1"/>
  <c r="E30" i="10" s="1"/>
  <c r="E31" i="10" s="1"/>
  <c r="E32" i="10" s="1"/>
  <c r="E33" i="10" s="1"/>
  <c r="D25" i="10"/>
  <c r="D26" i="10" s="1"/>
  <c r="D27" i="10" s="1"/>
  <c r="D28" i="10" s="1"/>
  <c r="D29" i="10" s="1"/>
  <c r="D30" i="10" s="1"/>
  <c r="D31" i="10" s="1"/>
  <c r="D32" i="10" s="1"/>
  <c r="D33" i="10" s="1"/>
  <c r="C25" i="10"/>
  <c r="C26" i="10" s="1"/>
  <c r="C27" i="10" s="1"/>
  <c r="C28" i="10" s="1"/>
  <c r="C29" i="10" s="1"/>
  <c r="C30" i="10" s="1"/>
  <c r="C31" i="10" s="1"/>
  <c r="C32" i="10" s="1"/>
  <c r="C33" i="10" s="1"/>
  <c r="J16" i="10"/>
  <c r="J17" i="10" s="1"/>
  <c r="J18" i="10" s="1"/>
  <c r="J19" i="10" s="1"/>
  <c r="J20" i="10" s="1"/>
  <c r="J21" i="10" s="1"/>
  <c r="J22" i="10" s="1"/>
  <c r="J23" i="10" s="1"/>
  <c r="J15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J5" i="10"/>
  <c r="J6" i="10" s="1"/>
  <c r="J7" i="10" s="1"/>
  <c r="J8" i="10" s="1"/>
  <c r="J9" i="10" s="1"/>
  <c r="J10" i="10" s="1"/>
  <c r="J11" i="10" s="1"/>
  <c r="J12" i="10" s="1"/>
  <c r="J13" i="10" s="1"/>
  <c r="I5" i="10"/>
  <c r="I6" i="10" s="1"/>
  <c r="I7" i="10" s="1"/>
  <c r="I8" i="10" s="1"/>
  <c r="I9" i="10" s="1"/>
  <c r="I10" i="10" s="1"/>
  <c r="I11" i="10" s="1"/>
  <c r="I12" i="10" s="1"/>
  <c r="I13" i="10" s="1"/>
  <c r="H5" i="10"/>
  <c r="H6" i="10" s="1"/>
  <c r="H7" i="10" s="1"/>
  <c r="H8" i="10" s="1"/>
  <c r="H9" i="10" s="1"/>
  <c r="H10" i="10" s="1"/>
  <c r="H11" i="10" s="1"/>
  <c r="H12" i="10" s="1"/>
  <c r="H13" i="10" s="1"/>
  <c r="G5" i="10"/>
  <c r="G6" i="10" s="1"/>
  <c r="G7" i="10" s="1"/>
  <c r="G8" i="10" s="1"/>
  <c r="G9" i="10" s="1"/>
  <c r="G10" i="10" s="1"/>
  <c r="G11" i="10" s="1"/>
  <c r="G12" i="10" s="1"/>
  <c r="G13" i="10" s="1"/>
  <c r="F5" i="10"/>
  <c r="F6" i="10" s="1"/>
  <c r="F7" i="10" s="1"/>
  <c r="F8" i="10" s="1"/>
  <c r="F9" i="10" s="1"/>
  <c r="F10" i="10" s="1"/>
  <c r="F11" i="10" s="1"/>
  <c r="F12" i="10" s="1"/>
  <c r="F13" i="10" s="1"/>
  <c r="E5" i="10"/>
  <c r="E6" i="10" s="1"/>
  <c r="E7" i="10" s="1"/>
  <c r="E8" i="10" s="1"/>
  <c r="E9" i="10" s="1"/>
  <c r="E10" i="10" s="1"/>
  <c r="E11" i="10" s="1"/>
  <c r="E12" i="10" s="1"/>
  <c r="E13" i="10" s="1"/>
  <c r="D5" i="10"/>
  <c r="D6" i="10" s="1"/>
  <c r="D7" i="10" s="1"/>
  <c r="D8" i="10" s="1"/>
  <c r="D9" i="10" s="1"/>
  <c r="D10" i="10" s="1"/>
  <c r="D11" i="10" s="1"/>
  <c r="D12" i="10" s="1"/>
  <c r="D13" i="10" s="1"/>
  <c r="C5" i="10"/>
  <c r="C6" i="10" s="1"/>
  <c r="C7" i="10" s="1"/>
  <c r="C8" i="10" s="1"/>
  <c r="C9" i="10" s="1"/>
  <c r="C10" i="10" s="1"/>
  <c r="C11" i="10" s="1"/>
  <c r="C12" i="10" s="1"/>
  <c r="C13" i="10" s="1"/>
  <c r="B5" i="10"/>
  <c r="B6" i="10" s="1"/>
  <c r="B7" i="10" s="1"/>
  <c r="B8" i="10" s="1"/>
  <c r="B9" i="10" s="1"/>
  <c r="B10" i="10" s="1"/>
  <c r="B11" i="10" s="1"/>
  <c r="B12" i="10" s="1"/>
  <c r="B13" i="10" s="1"/>
  <c r="A5" i="10"/>
  <c r="AM4" i="1"/>
  <c r="AN4" i="1"/>
  <c r="AO4" i="1"/>
  <c r="AP4" i="1"/>
  <c r="AQ4" i="1"/>
  <c r="AR4" i="1"/>
  <c r="AS4" i="1"/>
  <c r="AT4" i="1"/>
  <c r="AU4" i="1"/>
  <c r="AV4" i="1"/>
  <c r="AW4" i="1"/>
  <c r="AL4" i="1"/>
  <c r="Z20" i="1"/>
  <c r="AA20" i="1"/>
  <c r="AB20" i="1"/>
  <c r="AC20" i="1"/>
  <c r="AD20" i="1"/>
  <c r="AE20" i="1"/>
  <c r="AF20" i="1"/>
  <c r="AG20" i="1"/>
  <c r="AH20" i="1"/>
  <c r="AI20" i="1"/>
  <c r="AJ20" i="1"/>
  <c r="Y20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Z4" i="1"/>
  <c r="AA4" i="1"/>
  <c r="AB4" i="1"/>
  <c r="AC4" i="1"/>
  <c r="AD4" i="1"/>
  <c r="AE4" i="1"/>
  <c r="AF4" i="1"/>
  <c r="AG4" i="1"/>
  <c r="AH4" i="1"/>
  <c r="AI4" i="1"/>
  <c r="AJ4" i="1"/>
  <c r="Y4" i="1"/>
  <c r="M4" i="1"/>
  <c r="N4" i="1"/>
  <c r="O4" i="1"/>
  <c r="P4" i="1"/>
  <c r="Q4" i="1"/>
  <c r="R4" i="1"/>
  <c r="S4" i="1"/>
  <c r="T4" i="1"/>
  <c r="U4" i="1"/>
  <c r="V4" i="1"/>
  <c r="W4" i="1"/>
  <c r="L4" i="1"/>
  <c r="A6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5" i="8"/>
  <c r="B26" i="8"/>
  <c r="B27" i="8" s="1"/>
  <c r="B28" i="8" s="1"/>
  <c r="B29" i="8" s="1"/>
  <c r="B30" i="8" s="1"/>
  <c r="B31" i="8" s="1"/>
  <c r="B32" i="8" s="1"/>
  <c r="B33" i="8" s="1"/>
  <c r="J25" i="8"/>
  <c r="J26" i="8" s="1"/>
  <c r="J27" i="8" s="1"/>
  <c r="J28" i="8" s="1"/>
  <c r="J29" i="8" s="1"/>
  <c r="J30" i="8" s="1"/>
  <c r="J31" i="8" s="1"/>
  <c r="J32" i="8" s="1"/>
  <c r="J33" i="8" s="1"/>
  <c r="I25" i="8"/>
  <c r="I26" i="8" s="1"/>
  <c r="I27" i="8" s="1"/>
  <c r="I28" i="8" s="1"/>
  <c r="I29" i="8" s="1"/>
  <c r="I30" i="8" s="1"/>
  <c r="I31" i="8" s="1"/>
  <c r="I32" i="8" s="1"/>
  <c r="I33" i="8" s="1"/>
  <c r="H25" i="8"/>
  <c r="H26" i="8" s="1"/>
  <c r="H27" i="8" s="1"/>
  <c r="H28" i="8" s="1"/>
  <c r="H29" i="8" s="1"/>
  <c r="H30" i="8" s="1"/>
  <c r="H31" i="8" s="1"/>
  <c r="H32" i="8" s="1"/>
  <c r="H33" i="8" s="1"/>
  <c r="G25" i="8"/>
  <c r="G26" i="8" s="1"/>
  <c r="G27" i="8" s="1"/>
  <c r="G28" i="8" s="1"/>
  <c r="G29" i="8" s="1"/>
  <c r="G30" i="8" s="1"/>
  <c r="G31" i="8" s="1"/>
  <c r="G32" i="8" s="1"/>
  <c r="G33" i="8" s="1"/>
  <c r="F25" i="8"/>
  <c r="F26" i="8" s="1"/>
  <c r="F27" i="8" s="1"/>
  <c r="F28" i="8" s="1"/>
  <c r="F29" i="8" s="1"/>
  <c r="F30" i="8" s="1"/>
  <c r="F31" i="8" s="1"/>
  <c r="F32" i="8" s="1"/>
  <c r="F33" i="8" s="1"/>
  <c r="E25" i="8"/>
  <c r="E26" i="8" s="1"/>
  <c r="E27" i="8" s="1"/>
  <c r="E28" i="8" s="1"/>
  <c r="E29" i="8" s="1"/>
  <c r="E30" i="8" s="1"/>
  <c r="E31" i="8" s="1"/>
  <c r="E32" i="8" s="1"/>
  <c r="E33" i="8" s="1"/>
  <c r="D25" i="8"/>
  <c r="D26" i="8" s="1"/>
  <c r="D27" i="8" s="1"/>
  <c r="D28" i="8" s="1"/>
  <c r="D29" i="8" s="1"/>
  <c r="D30" i="8" s="1"/>
  <c r="D31" i="8" s="1"/>
  <c r="D32" i="8" s="1"/>
  <c r="D33" i="8" s="1"/>
  <c r="C25" i="8"/>
  <c r="C26" i="8" s="1"/>
  <c r="C27" i="8" s="1"/>
  <c r="C28" i="8" s="1"/>
  <c r="C29" i="8" s="1"/>
  <c r="C30" i="8" s="1"/>
  <c r="C31" i="8" s="1"/>
  <c r="C32" i="8" s="1"/>
  <c r="C33" i="8" s="1"/>
  <c r="B25" i="8"/>
  <c r="J15" i="8"/>
  <c r="J16" i="8" s="1"/>
  <c r="J17" i="8" s="1"/>
  <c r="J18" i="8" s="1"/>
  <c r="J19" i="8" s="1"/>
  <c r="J20" i="8" s="1"/>
  <c r="J21" i="8" s="1"/>
  <c r="J22" i="8" s="1"/>
  <c r="J23" i="8" s="1"/>
  <c r="I15" i="8"/>
  <c r="I16" i="8" s="1"/>
  <c r="I17" i="8" s="1"/>
  <c r="I18" i="8" s="1"/>
  <c r="I19" i="8" s="1"/>
  <c r="I20" i="8" s="1"/>
  <c r="I21" i="8" s="1"/>
  <c r="I22" i="8" s="1"/>
  <c r="I23" i="8" s="1"/>
  <c r="H15" i="8"/>
  <c r="H16" i="8" s="1"/>
  <c r="H17" i="8" s="1"/>
  <c r="H18" i="8" s="1"/>
  <c r="H19" i="8" s="1"/>
  <c r="H20" i="8" s="1"/>
  <c r="H21" i="8" s="1"/>
  <c r="H22" i="8" s="1"/>
  <c r="H23" i="8" s="1"/>
  <c r="G15" i="8"/>
  <c r="G16" i="8" s="1"/>
  <c r="G17" i="8" s="1"/>
  <c r="G18" i="8" s="1"/>
  <c r="G19" i="8" s="1"/>
  <c r="G20" i="8" s="1"/>
  <c r="G21" i="8" s="1"/>
  <c r="G22" i="8" s="1"/>
  <c r="G23" i="8" s="1"/>
  <c r="F15" i="8"/>
  <c r="F16" i="8" s="1"/>
  <c r="F17" i="8" s="1"/>
  <c r="F18" i="8" s="1"/>
  <c r="F19" i="8" s="1"/>
  <c r="F20" i="8" s="1"/>
  <c r="F21" i="8" s="1"/>
  <c r="F22" i="8" s="1"/>
  <c r="F23" i="8" s="1"/>
  <c r="E15" i="8"/>
  <c r="E16" i="8" s="1"/>
  <c r="E17" i="8" s="1"/>
  <c r="E18" i="8" s="1"/>
  <c r="E19" i="8" s="1"/>
  <c r="E20" i="8" s="1"/>
  <c r="E21" i="8" s="1"/>
  <c r="E22" i="8" s="1"/>
  <c r="E23" i="8" s="1"/>
  <c r="D15" i="8"/>
  <c r="D16" i="8" s="1"/>
  <c r="D17" i="8" s="1"/>
  <c r="D18" i="8" s="1"/>
  <c r="D19" i="8" s="1"/>
  <c r="D20" i="8" s="1"/>
  <c r="D21" i="8" s="1"/>
  <c r="D22" i="8" s="1"/>
  <c r="D23" i="8" s="1"/>
  <c r="C15" i="8"/>
  <c r="C16" i="8" s="1"/>
  <c r="C17" i="8" s="1"/>
  <c r="C18" i="8" s="1"/>
  <c r="C19" i="8" s="1"/>
  <c r="C20" i="8" s="1"/>
  <c r="C21" i="8" s="1"/>
  <c r="C22" i="8" s="1"/>
  <c r="C23" i="8" s="1"/>
  <c r="B15" i="8"/>
  <c r="B16" i="8" s="1"/>
  <c r="B17" i="8" s="1"/>
  <c r="B18" i="8" s="1"/>
  <c r="B19" i="8" s="1"/>
  <c r="B20" i="8" s="1"/>
  <c r="B21" i="8" s="1"/>
  <c r="B22" i="8" s="1"/>
  <c r="B23" i="8" s="1"/>
  <c r="D6" i="8"/>
  <c r="D7" i="8" s="1"/>
  <c r="D8" i="8" s="1"/>
  <c r="D9" i="8" s="1"/>
  <c r="D10" i="8" s="1"/>
  <c r="D11" i="8" s="1"/>
  <c r="D12" i="8" s="1"/>
  <c r="D13" i="8" s="1"/>
  <c r="J5" i="8"/>
  <c r="J6" i="8" s="1"/>
  <c r="J7" i="8" s="1"/>
  <c r="J8" i="8" s="1"/>
  <c r="J9" i="8" s="1"/>
  <c r="J10" i="8" s="1"/>
  <c r="J11" i="8" s="1"/>
  <c r="J12" i="8" s="1"/>
  <c r="J13" i="8" s="1"/>
  <c r="I5" i="8"/>
  <c r="I6" i="8" s="1"/>
  <c r="I7" i="8" s="1"/>
  <c r="I8" i="8" s="1"/>
  <c r="I9" i="8" s="1"/>
  <c r="I10" i="8" s="1"/>
  <c r="I11" i="8" s="1"/>
  <c r="I12" i="8" s="1"/>
  <c r="I13" i="8" s="1"/>
  <c r="H5" i="8"/>
  <c r="H6" i="8" s="1"/>
  <c r="H7" i="8" s="1"/>
  <c r="H8" i="8" s="1"/>
  <c r="H9" i="8" s="1"/>
  <c r="H10" i="8" s="1"/>
  <c r="H11" i="8" s="1"/>
  <c r="H12" i="8" s="1"/>
  <c r="H13" i="8" s="1"/>
  <c r="G5" i="8"/>
  <c r="G6" i="8" s="1"/>
  <c r="G7" i="8" s="1"/>
  <c r="G8" i="8" s="1"/>
  <c r="G9" i="8" s="1"/>
  <c r="G10" i="8" s="1"/>
  <c r="G11" i="8" s="1"/>
  <c r="G12" i="8" s="1"/>
  <c r="G13" i="8" s="1"/>
  <c r="F5" i="8"/>
  <c r="F6" i="8" s="1"/>
  <c r="F7" i="8" s="1"/>
  <c r="F8" i="8" s="1"/>
  <c r="F9" i="8" s="1"/>
  <c r="F10" i="8" s="1"/>
  <c r="F11" i="8" s="1"/>
  <c r="F12" i="8" s="1"/>
  <c r="F13" i="8" s="1"/>
  <c r="E5" i="8"/>
  <c r="E6" i="8" s="1"/>
  <c r="E7" i="8" s="1"/>
  <c r="E8" i="8" s="1"/>
  <c r="E9" i="8" s="1"/>
  <c r="E10" i="8" s="1"/>
  <c r="E11" i="8" s="1"/>
  <c r="E12" i="8" s="1"/>
  <c r="E13" i="8" s="1"/>
  <c r="D5" i="8"/>
  <c r="C5" i="8"/>
  <c r="C6" i="8" s="1"/>
  <c r="C7" i="8" s="1"/>
  <c r="C8" i="8" s="1"/>
  <c r="C9" i="8" s="1"/>
  <c r="C10" i="8" s="1"/>
  <c r="C11" i="8" s="1"/>
  <c r="C12" i="8" s="1"/>
  <c r="C13" i="8" s="1"/>
  <c r="B5" i="8"/>
  <c r="B6" i="8" s="1"/>
  <c r="B7" i="8" s="1"/>
  <c r="B8" i="8" s="1"/>
  <c r="B9" i="8" s="1"/>
  <c r="B10" i="8" s="1"/>
  <c r="B11" i="8" s="1"/>
  <c r="B12" i="8" s="1"/>
  <c r="B13" i="8" s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J4" i="1"/>
  <c r="I4" i="1"/>
  <c r="H4" i="1"/>
  <c r="G4" i="1"/>
  <c r="F4" i="1"/>
  <c r="E4" i="1"/>
  <c r="S22" i="12" l="1"/>
  <c r="S21" i="12"/>
  <c r="R22" i="12"/>
  <c r="R21" i="12"/>
  <c r="Q22" i="12"/>
  <c r="Q21" i="12"/>
  <c r="P22" i="12"/>
  <c r="P21" i="12"/>
  <c r="O22" i="12"/>
  <c r="O21" i="12"/>
  <c r="N22" i="12"/>
  <c r="N21" i="12"/>
  <c r="M22" i="12"/>
  <c r="M21" i="12"/>
  <c r="L22" i="12"/>
  <c r="L21" i="12"/>
  <c r="W22" i="12"/>
  <c r="W21" i="12"/>
  <c r="T5" i="15"/>
  <c r="S5" i="15"/>
  <c r="R5" i="15"/>
  <c r="Q5" i="15"/>
  <c r="AD21" i="15" s="1"/>
  <c r="P5" i="15"/>
  <c r="AC21" i="15" s="1"/>
  <c r="O5" i="15"/>
  <c r="AB21" i="15" s="1"/>
  <c r="N5" i="15"/>
  <c r="M5" i="15"/>
  <c r="L5" i="15"/>
  <c r="Y21" i="15" s="1"/>
  <c r="W5" i="15"/>
  <c r="AJ21" i="15" s="1"/>
  <c r="Q5" i="14"/>
  <c r="O5" i="14"/>
  <c r="N5" i="14"/>
  <c r="M5" i="14"/>
  <c r="L5" i="14"/>
  <c r="Y21" i="14" s="1"/>
  <c r="W5" i="14"/>
  <c r="AJ21" i="14" s="1"/>
  <c r="V5" i="14"/>
  <c r="U5" i="14"/>
  <c r="T5" i="14"/>
  <c r="AG21" i="14" s="1"/>
  <c r="S5" i="14"/>
  <c r="AF21" i="14" s="1"/>
  <c r="R5" i="14"/>
  <c r="AE21" i="14" s="1"/>
  <c r="M5" i="13"/>
  <c r="W5" i="13"/>
  <c r="V5" i="13"/>
  <c r="U5" i="13"/>
  <c r="AH21" i="13" s="1"/>
  <c r="T5" i="13"/>
  <c r="S5" i="13"/>
  <c r="R5" i="13"/>
  <c r="AE21" i="13" s="1"/>
  <c r="Q5" i="13"/>
  <c r="AD21" i="13" s="1"/>
  <c r="P5" i="13"/>
  <c r="O5" i="13"/>
  <c r="AB21" i="13" s="1"/>
  <c r="N5" i="13"/>
  <c r="AA21" i="13" s="1"/>
  <c r="AD20" i="15"/>
  <c r="E6" i="15"/>
  <c r="H22" i="15" s="1"/>
  <c r="AB20" i="15"/>
  <c r="AO4" i="15"/>
  <c r="J21" i="15"/>
  <c r="AA21" i="15"/>
  <c r="Z21" i="15"/>
  <c r="AI21" i="15"/>
  <c r="AH21" i="15"/>
  <c r="AG21" i="15"/>
  <c r="AE21" i="15"/>
  <c r="AQ5" i="15"/>
  <c r="G7" i="15"/>
  <c r="AF21" i="15"/>
  <c r="E5" i="15"/>
  <c r="H21" i="15" s="1"/>
  <c r="G6" i="15"/>
  <c r="AS4" i="15"/>
  <c r="Y20" i="15"/>
  <c r="AM4" i="15"/>
  <c r="AM5" i="15" s="1"/>
  <c r="AE20" i="14"/>
  <c r="AR4" i="14"/>
  <c r="I21" i="14"/>
  <c r="AI21" i="14"/>
  <c r="AD21" i="14"/>
  <c r="AC21" i="14"/>
  <c r="AB21" i="14"/>
  <c r="AA21" i="14"/>
  <c r="Z21" i="14"/>
  <c r="AH21" i="14"/>
  <c r="AT4" i="14"/>
  <c r="AV4" i="14"/>
  <c r="AV5" i="14" s="1"/>
  <c r="AM4" i="14"/>
  <c r="AM5" i="14" s="1"/>
  <c r="AN4" i="14"/>
  <c r="AO4" i="14"/>
  <c r="AO5" i="14" s="1"/>
  <c r="AQ4" i="14"/>
  <c r="AQ5" i="14" s="1"/>
  <c r="Z20" i="13"/>
  <c r="AM4" i="13"/>
  <c r="F6" i="13"/>
  <c r="G6" i="13"/>
  <c r="J22" i="13" s="1"/>
  <c r="AO4" i="13"/>
  <c r="AQ4" i="13"/>
  <c r="AF21" i="13"/>
  <c r="AR4" i="13"/>
  <c r="AG21" i="13"/>
  <c r="AP4" i="13"/>
  <c r="AI21" i="13"/>
  <c r="AJ21" i="13"/>
  <c r="Y21" i="13"/>
  <c r="AW4" i="13"/>
  <c r="Z21" i="13"/>
  <c r="AL4" i="13"/>
  <c r="AN4" i="13"/>
  <c r="AC21" i="13"/>
  <c r="H21" i="12"/>
  <c r="E21" i="12" s="1"/>
  <c r="AJ21" i="12"/>
  <c r="AI21" i="12"/>
  <c r="AH21" i="12"/>
  <c r="AG21" i="12"/>
  <c r="Z21" i="12"/>
  <c r="AF21" i="12"/>
  <c r="AE21" i="12"/>
  <c r="AD21" i="12"/>
  <c r="AC21" i="12"/>
  <c r="AA21" i="12"/>
  <c r="AB21" i="12"/>
  <c r="Y21" i="12"/>
  <c r="J24" i="12"/>
  <c r="G24" i="12" s="1"/>
  <c r="AU4" i="12"/>
  <c r="AU5" i="12" s="1"/>
  <c r="AH20" i="12"/>
  <c r="AL4" i="12"/>
  <c r="AL5" i="12" s="1"/>
  <c r="AV4" i="12"/>
  <c r="AV5" i="12" s="1"/>
  <c r="AM4" i="12"/>
  <c r="AM5" i="12" s="1"/>
  <c r="AN4" i="12"/>
  <c r="J23" i="12"/>
  <c r="G23" i="12" s="1"/>
  <c r="AO4" i="12"/>
  <c r="AP4" i="12"/>
  <c r="AW4" i="12"/>
  <c r="AW5" i="12" s="1"/>
  <c r="G7" i="11"/>
  <c r="J23" i="11" s="1"/>
  <c r="E6" i="11"/>
  <c r="AU4" i="11"/>
  <c r="AH20" i="11"/>
  <c r="AW4" i="11"/>
  <c r="AL4" i="11"/>
  <c r="AN4" i="11"/>
  <c r="AO4" i="11"/>
  <c r="AM4" i="11"/>
  <c r="AP4" i="11"/>
  <c r="G6" i="11"/>
  <c r="J22" i="11" s="1"/>
  <c r="E5" i="11"/>
  <c r="AS4" i="11"/>
  <c r="AT4" i="11"/>
  <c r="AV4" i="11"/>
  <c r="V6" i="15" l="1"/>
  <c r="W6" i="15"/>
  <c r="L6" i="15"/>
  <c r="M6" i="15"/>
  <c r="Z22" i="15" s="1"/>
  <c r="N6" i="15"/>
  <c r="O6" i="15"/>
  <c r="P6" i="15"/>
  <c r="Q6" i="15"/>
  <c r="U6" i="15"/>
  <c r="AH22" i="15" s="1"/>
  <c r="R6" i="15"/>
  <c r="AE22" i="15" s="1"/>
  <c r="S6" i="15"/>
  <c r="AF22" i="15" s="1"/>
  <c r="T6" i="15"/>
  <c r="V7" i="15"/>
  <c r="W7" i="15"/>
  <c r="L7" i="15"/>
  <c r="M7" i="15"/>
  <c r="N7" i="15"/>
  <c r="AA23" i="15" s="1"/>
  <c r="U7" i="15"/>
  <c r="AH23" i="15" s="1"/>
  <c r="O7" i="15"/>
  <c r="P7" i="15"/>
  <c r="Q7" i="15"/>
  <c r="AD23" i="15" s="1"/>
  <c r="R7" i="15"/>
  <c r="AE23" i="15" s="1"/>
  <c r="S7" i="15"/>
  <c r="AF23" i="15" s="1"/>
  <c r="T7" i="15"/>
  <c r="AG23" i="15" s="1"/>
  <c r="AR5" i="14"/>
  <c r="AR5" i="13"/>
  <c r="AO5" i="13"/>
  <c r="N6" i="13"/>
  <c r="O6" i="13"/>
  <c r="P6" i="13"/>
  <c r="Q6" i="13"/>
  <c r="AD22" i="13" s="1"/>
  <c r="L6" i="13"/>
  <c r="R6" i="13"/>
  <c r="AE22" i="13" s="1"/>
  <c r="S6" i="13"/>
  <c r="T6" i="13"/>
  <c r="AG22" i="13" s="1"/>
  <c r="U6" i="13"/>
  <c r="AH22" i="13" s="1"/>
  <c r="V6" i="13"/>
  <c r="AI22" i="13" s="1"/>
  <c r="W6" i="13"/>
  <c r="M6" i="13"/>
  <c r="AP5" i="13"/>
  <c r="L5" i="11"/>
  <c r="M5" i="11"/>
  <c r="N5" i="11"/>
  <c r="O5" i="11"/>
  <c r="P5" i="11"/>
  <c r="V5" i="11"/>
  <c r="AI21" i="11" s="1"/>
  <c r="Q5" i="11"/>
  <c r="R5" i="11"/>
  <c r="S5" i="11"/>
  <c r="T5" i="11"/>
  <c r="U5" i="11"/>
  <c r="AH21" i="11" s="1"/>
  <c r="W5" i="11"/>
  <c r="L6" i="11"/>
  <c r="M6" i="11"/>
  <c r="N6" i="11"/>
  <c r="V6" i="11"/>
  <c r="O6" i="11"/>
  <c r="P6" i="11"/>
  <c r="AC22" i="11" s="1"/>
  <c r="Q6" i="11"/>
  <c r="R6" i="11"/>
  <c r="S6" i="11"/>
  <c r="T6" i="11"/>
  <c r="AG22" i="11" s="1"/>
  <c r="U6" i="11"/>
  <c r="AH22" i="11" s="1"/>
  <c r="W6" i="11"/>
  <c r="AJ22" i="11" s="1"/>
  <c r="AE20" i="15"/>
  <c r="AR4" i="15"/>
  <c r="AR5" i="15" s="1"/>
  <c r="AD22" i="15"/>
  <c r="AC22" i="15"/>
  <c r="AB22" i="15"/>
  <c r="AA22" i="15"/>
  <c r="Y22" i="15"/>
  <c r="AJ22" i="15"/>
  <c r="AI22" i="15"/>
  <c r="J22" i="15"/>
  <c r="AG22" i="15"/>
  <c r="AA20" i="15"/>
  <c r="AN4" i="15"/>
  <c r="AN5" i="15" s="1"/>
  <c r="AC20" i="15"/>
  <c r="AP4" i="15"/>
  <c r="AP5" i="15" s="1"/>
  <c r="AP6" i="15" s="1"/>
  <c r="AM6" i="15"/>
  <c r="AM7" i="15" s="1"/>
  <c r="F7" i="15"/>
  <c r="I23" i="15" s="1"/>
  <c r="G8" i="15"/>
  <c r="AI20" i="15"/>
  <c r="AV4" i="15"/>
  <c r="AV5" i="15" s="1"/>
  <c r="AC23" i="15"/>
  <c r="AB23" i="15"/>
  <c r="J23" i="15"/>
  <c r="Z23" i="15"/>
  <c r="Y23" i="15"/>
  <c r="AI23" i="15"/>
  <c r="AJ23" i="15"/>
  <c r="AH20" i="15"/>
  <c r="AU4" i="15"/>
  <c r="AU5" i="15" s="1"/>
  <c r="AQ6" i="15"/>
  <c r="AL5" i="15"/>
  <c r="AL6" i="15" s="1"/>
  <c r="AL7" i="15" s="1"/>
  <c r="AG20" i="15"/>
  <c r="AT4" i="15"/>
  <c r="AT5" i="15" s="1"/>
  <c r="AT6" i="15" s="1"/>
  <c r="AJ20" i="15"/>
  <c r="AW4" i="15"/>
  <c r="AW5" i="15" s="1"/>
  <c r="AW6" i="15" s="1"/>
  <c r="AW7" i="15" s="1"/>
  <c r="AO5" i="15"/>
  <c r="AS5" i="15"/>
  <c r="E7" i="15"/>
  <c r="H23" i="15" s="1"/>
  <c r="AC20" i="14"/>
  <c r="AP4" i="14"/>
  <c r="AP5" i="14" s="1"/>
  <c r="AT5" i="14"/>
  <c r="Y20" i="14"/>
  <c r="AL4" i="14"/>
  <c r="AL5" i="14" s="1"/>
  <c r="E6" i="14"/>
  <c r="H22" i="14" s="1"/>
  <c r="AF20" i="14"/>
  <c r="AS4" i="14"/>
  <c r="AS5" i="14" s="1"/>
  <c r="AJ20" i="14"/>
  <c r="AW4" i="14"/>
  <c r="AW5" i="14" s="1"/>
  <c r="F6" i="14"/>
  <c r="AH20" i="14"/>
  <c r="AU4" i="14"/>
  <c r="AU5" i="14" s="1"/>
  <c r="AN5" i="14"/>
  <c r="G6" i="14"/>
  <c r="AW5" i="13"/>
  <c r="AW6" i="13" s="1"/>
  <c r="AI20" i="13"/>
  <c r="AV4" i="13"/>
  <c r="AV5" i="13" s="1"/>
  <c r="AQ5" i="13"/>
  <c r="E7" i="13"/>
  <c r="H23" i="13" s="1"/>
  <c r="AH20" i="13"/>
  <c r="AU4" i="13"/>
  <c r="AU5" i="13" s="1"/>
  <c r="G7" i="13"/>
  <c r="J23" i="13" s="1"/>
  <c r="AN5" i="13"/>
  <c r="AG20" i="13"/>
  <c r="AT4" i="13"/>
  <c r="AT5" i="13" s="1"/>
  <c r="I22" i="13"/>
  <c r="AC22" i="13"/>
  <c r="AB22" i="13"/>
  <c r="AA22" i="13"/>
  <c r="Z22" i="13"/>
  <c r="Y22" i="13"/>
  <c r="AJ22" i="13"/>
  <c r="AF22" i="13"/>
  <c r="AL5" i="13"/>
  <c r="F7" i="13"/>
  <c r="AF20" i="13"/>
  <c r="AS4" i="13"/>
  <c r="AS5" i="13" s="1"/>
  <c r="AS6" i="13" s="1"/>
  <c r="AM5" i="13"/>
  <c r="AN5" i="12"/>
  <c r="AN6" i="12" s="1"/>
  <c r="AN7" i="12" s="1"/>
  <c r="AG20" i="12"/>
  <c r="AT4" i="12"/>
  <c r="AT5" i="12" s="1"/>
  <c r="I23" i="12"/>
  <c r="F23" i="12" s="1"/>
  <c r="AF20" i="12"/>
  <c r="AS4" i="12"/>
  <c r="AS5" i="12" s="1"/>
  <c r="AS6" i="12" s="1"/>
  <c r="AS7" i="12" s="1"/>
  <c r="AU6" i="12"/>
  <c r="AE20" i="12"/>
  <c r="AR4" i="12"/>
  <c r="AR5" i="12" s="1"/>
  <c r="H23" i="12"/>
  <c r="E23" i="12" s="1"/>
  <c r="AB23" i="12"/>
  <c r="AE23" i="12"/>
  <c r="AA23" i="12"/>
  <c r="Z23" i="12"/>
  <c r="Y23" i="12"/>
  <c r="AD23" i="12"/>
  <c r="AJ23" i="12"/>
  <c r="AI23" i="12"/>
  <c r="AH23" i="12"/>
  <c r="AG23" i="12"/>
  <c r="AF23" i="12"/>
  <c r="AC23" i="12"/>
  <c r="AP5" i="12"/>
  <c r="J25" i="12"/>
  <c r="G25" i="12" s="1"/>
  <c r="AD20" i="12"/>
  <c r="AQ4" i="12"/>
  <c r="AQ5" i="12" s="1"/>
  <c r="AO5" i="12"/>
  <c r="H22" i="12"/>
  <c r="E22" i="12" s="1"/>
  <c r="Z22" i="12"/>
  <c r="Y22" i="12"/>
  <c r="AJ22" i="12"/>
  <c r="AI22" i="12"/>
  <c r="AC22" i="12"/>
  <c r="AH22" i="12"/>
  <c r="AG22" i="12"/>
  <c r="AF22" i="12"/>
  <c r="AE22" i="12"/>
  <c r="AD22" i="12"/>
  <c r="AA22" i="12"/>
  <c r="AB22" i="12"/>
  <c r="G8" i="11"/>
  <c r="J24" i="11" s="1"/>
  <c r="F6" i="11"/>
  <c r="I22" i="11" s="1"/>
  <c r="AP5" i="11"/>
  <c r="AW5" i="11"/>
  <c r="AO5" i="11"/>
  <c r="AE20" i="11"/>
  <c r="AR4" i="11"/>
  <c r="AR5" i="11" s="1"/>
  <c r="H21" i="11"/>
  <c r="Z21" i="11"/>
  <c r="Y21" i="11"/>
  <c r="AJ21" i="11"/>
  <c r="AG21" i="11"/>
  <c r="AF21" i="11"/>
  <c r="AE21" i="11"/>
  <c r="AB21" i="11"/>
  <c r="AD21" i="11"/>
  <c r="AC21" i="11"/>
  <c r="AA21" i="11"/>
  <c r="H22" i="11"/>
  <c r="AA22" i="11"/>
  <c r="Z22" i="11"/>
  <c r="Y22" i="11"/>
  <c r="AI22" i="11"/>
  <c r="AF22" i="11"/>
  <c r="AE22" i="11"/>
  <c r="AB22" i="11"/>
  <c r="AD22" i="11"/>
  <c r="AD20" i="11"/>
  <c r="AQ4" i="11"/>
  <c r="E7" i="1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V23" i="12" l="1"/>
  <c r="W23" i="12"/>
  <c r="L23" i="12"/>
  <c r="M23" i="12"/>
  <c r="N23" i="12"/>
  <c r="U23" i="12"/>
  <c r="O23" i="12"/>
  <c r="P23" i="12"/>
  <c r="Q23" i="12"/>
  <c r="T23" i="12"/>
  <c r="R23" i="12"/>
  <c r="S23" i="12"/>
  <c r="AU6" i="15"/>
  <c r="AU7" i="15" s="1"/>
  <c r="AS6" i="15"/>
  <c r="AS7" i="15" s="1"/>
  <c r="V8" i="15"/>
  <c r="W8" i="15"/>
  <c r="L8" i="15"/>
  <c r="M8" i="15"/>
  <c r="N8" i="15"/>
  <c r="O8" i="15"/>
  <c r="P8" i="15"/>
  <c r="AC24" i="15" s="1"/>
  <c r="U8" i="15"/>
  <c r="AH24" i="15" s="1"/>
  <c r="Q8" i="15"/>
  <c r="AD24" i="15" s="1"/>
  <c r="R8" i="15"/>
  <c r="AE24" i="15" s="1"/>
  <c r="S8" i="15"/>
  <c r="T8" i="15"/>
  <c r="J22" i="14"/>
  <c r="R6" i="14"/>
  <c r="S6" i="14"/>
  <c r="P6" i="14"/>
  <c r="T6" i="14"/>
  <c r="AT6" i="14" s="1"/>
  <c r="U6" i="14"/>
  <c r="AU6" i="14" s="1"/>
  <c r="V6" i="14"/>
  <c r="W6" i="14"/>
  <c r="L6" i="14"/>
  <c r="Y22" i="14" s="1"/>
  <c r="M6" i="14"/>
  <c r="N6" i="14"/>
  <c r="AA22" i="14" s="1"/>
  <c r="O6" i="14"/>
  <c r="Q6" i="14"/>
  <c r="AU6" i="13"/>
  <c r="N7" i="13"/>
  <c r="O7" i="13"/>
  <c r="AB23" i="13" s="1"/>
  <c r="L7" i="13"/>
  <c r="P7" i="13"/>
  <c r="Q7" i="13"/>
  <c r="R7" i="13"/>
  <c r="S7" i="13"/>
  <c r="T7" i="13"/>
  <c r="AG23" i="13" s="1"/>
  <c r="U7" i="13"/>
  <c r="AH23" i="13" s="1"/>
  <c r="V7" i="13"/>
  <c r="AI23" i="13" s="1"/>
  <c r="W7" i="13"/>
  <c r="AW7" i="13" s="1"/>
  <c r="M7" i="13"/>
  <c r="AW6" i="11"/>
  <c r="AP6" i="11"/>
  <c r="L7" i="11"/>
  <c r="M7" i="11"/>
  <c r="N7" i="11"/>
  <c r="O7" i="11"/>
  <c r="AB23" i="11" s="1"/>
  <c r="P7" i="11"/>
  <c r="AC23" i="11" s="1"/>
  <c r="Q7" i="11"/>
  <c r="AD23" i="11" s="1"/>
  <c r="R7" i="11"/>
  <c r="S7" i="11"/>
  <c r="T7" i="11"/>
  <c r="AG23" i="11" s="1"/>
  <c r="U7" i="11"/>
  <c r="AH23" i="11" s="1"/>
  <c r="W7" i="11"/>
  <c r="V7" i="11"/>
  <c r="AS8" i="15"/>
  <c r="AO6" i="15"/>
  <c r="AO7" i="15" s="1"/>
  <c r="G9" i="15"/>
  <c r="J24" i="15"/>
  <c r="AJ24" i="15"/>
  <c r="AI24" i="15"/>
  <c r="AG24" i="15"/>
  <c r="AF24" i="15"/>
  <c r="AB24" i="15"/>
  <c r="AA24" i="15"/>
  <c r="Y24" i="15"/>
  <c r="Z24" i="15"/>
  <c r="F8" i="15"/>
  <c r="I24" i="15" s="1"/>
  <c r="AW8" i="15"/>
  <c r="AT7" i="15"/>
  <c r="AT8" i="15" s="1"/>
  <c r="AP7" i="15"/>
  <c r="AQ7" i="15"/>
  <c r="AN6" i="15"/>
  <c r="AN7" i="15" s="1"/>
  <c r="AN8" i="15" s="1"/>
  <c r="E8" i="15"/>
  <c r="H24" i="15" s="1"/>
  <c r="AV6" i="15"/>
  <c r="AV7" i="15" s="1"/>
  <c r="AR6" i="15"/>
  <c r="AR7" i="15" s="1"/>
  <c r="G7" i="14"/>
  <c r="AS6" i="14"/>
  <c r="E7" i="14"/>
  <c r="H23" i="14" s="1"/>
  <c r="F7" i="14"/>
  <c r="I22" i="14"/>
  <c r="AH22" i="14"/>
  <c r="AG22" i="14"/>
  <c r="AF22" i="14"/>
  <c r="AC22" i="14"/>
  <c r="AJ22" i="14"/>
  <c r="G8" i="13"/>
  <c r="J24" i="13" s="1"/>
  <c r="AM6" i="13"/>
  <c r="AO6" i="13"/>
  <c r="F8" i="13"/>
  <c r="I23" i="13"/>
  <c r="AF23" i="13"/>
  <c r="AE23" i="13"/>
  <c r="AD23" i="13"/>
  <c r="AC23" i="13"/>
  <c r="AA23" i="13"/>
  <c r="Z23" i="13"/>
  <c r="Y23" i="13"/>
  <c r="E8" i="13"/>
  <c r="H24" i="13" s="1"/>
  <c r="AL6" i="13"/>
  <c r="AL7" i="13" s="1"/>
  <c r="AQ6" i="13"/>
  <c r="AQ7" i="13" s="1"/>
  <c r="AT6" i="13"/>
  <c r="AV6" i="13"/>
  <c r="AN6" i="13"/>
  <c r="AR6" i="13"/>
  <c r="AP6" i="13"/>
  <c r="AQ6" i="12"/>
  <c r="AQ7" i="12" s="1"/>
  <c r="AW6" i="12"/>
  <c r="AW7" i="12" s="1"/>
  <c r="AO6" i="12"/>
  <c r="AO7" i="12" s="1"/>
  <c r="AM6" i="12"/>
  <c r="AM7" i="12" s="1"/>
  <c r="AV6" i="12"/>
  <c r="AV7" i="12" s="1"/>
  <c r="J26" i="12"/>
  <c r="G26" i="12" s="1"/>
  <c r="I24" i="12"/>
  <c r="F24" i="12" s="1"/>
  <c r="AN8" i="12"/>
  <c r="AP6" i="12"/>
  <c r="AP7" i="12" s="1"/>
  <c r="AP8" i="12" s="1"/>
  <c r="H24" i="12"/>
  <c r="E24" i="12" s="1"/>
  <c r="AD24" i="12"/>
  <c r="AC24" i="12"/>
  <c r="AB24" i="12"/>
  <c r="AA24" i="12"/>
  <c r="Z24" i="12"/>
  <c r="Y24" i="12"/>
  <c r="AJ24" i="12"/>
  <c r="AI24" i="12"/>
  <c r="AF24" i="12"/>
  <c r="AH24" i="12"/>
  <c r="AE24" i="12"/>
  <c r="AG24" i="12"/>
  <c r="AU7" i="12"/>
  <c r="AL6" i="12"/>
  <c r="AL7" i="12" s="1"/>
  <c r="AT6" i="12"/>
  <c r="AT7" i="12" s="1"/>
  <c r="AT8" i="12" s="1"/>
  <c r="AR6" i="12"/>
  <c r="AR7" i="12" s="1"/>
  <c r="AW7" i="11"/>
  <c r="H23" i="11"/>
  <c r="AA23" i="11"/>
  <c r="Z23" i="11"/>
  <c r="Y23" i="11"/>
  <c r="AJ23" i="11"/>
  <c r="AI23" i="11"/>
  <c r="AF23" i="11"/>
  <c r="AE23" i="11"/>
  <c r="AT5" i="11"/>
  <c r="AT6" i="11" s="1"/>
  <c r="E8" i="11"/>
  <c r="AV5" i="11"/>
  <c r="AV6" i="11" s="1"/>
  <c r="AV7" i="11" s="1"/>
  <c r="AQ5" i="11"/>
  <c r="AQ6" i="11" s="1"/>
  <c r="AL5" i="11"/>
  <c r="AL6" i="11" s="1"/>
  <c r="AS5" i="11"/>
  <c r="AS6" i="11" s="1"/>
  <c r="F7" i="11"/>
  <c r="I23" i="11" s="1"/>
  <c r="AU5" i="11"/>
  <c r="AU6" i="11" s="1"/>
  <c r="AM5" i="11"/>
  <c r="AM6" i="11" s="1"/>
  <c r="AR6" i="11"/>
  <c r="AN5" i="11"/>
  <c r="AN6" i="11" s="1"/>
  <c r="AO6" i="11"/>
  <c r="G9" i="11"/>
  <c r="J25" i="11" s="1"/>
  <c r="F5" i="1"/>
  <c r="I21" i="1" s="1"/>
  <c r="E6" i="1"/>
  <c r="G5" i="1"/>
  <c r="J21" i="1" s="1"/>
  <c r="V24" i="12" l="1"/>
  <c r="T24" i="12"/>
  <c r="W24" i="12"/>
  <c r="L24" i="12"/>
  <c r="M24" i="12"/>
  <c r="N24" i="12"/>
  <c r="U24" i="12"/>
  <c r="O24" i="12"/>
  <c r="P24" i="12"/>
  <c r="Q24" i="12"/>
  <c r="R24" i="12"/>
  <c r="S24" i="12"/>
  <c r="V9" i="15"/>
  <c r="W9" i="15"/>
  <c r="L9" i="15"/>
  <c r="M9" i="15"/>
  <c r="U9" i="15"/>
  <c r="N9" i="15"/>
  <c r="O9" i="15"/>
  <c r="P9" i="15"/>
  <c r="AC25" i="15" s="1"/>
  <c r="Q9" i="15"/>
  <c r="AD25" i="15" s="1"/>
  <c r="R9" i="15"/>
  <c r="AE25" i="15" s="1"/>
  <c r="S9" i="15"/>
  <c r="AF25" i="15" s="1"/>
  <c r="T9" i="15"/>
  <c r="AG25" i="15" s="1"/>
  <c r="AU8" i="15"/>
  <c r="AQ8" i="15"/>
  <c r="J23" i="14"/>
  <c r="R7" i="14"/>
  <c r="S7" i="14"/>
  <c r="T7" i="14"/>
  <c r="U7" i="14"/>
  <c r="V7" i="14"/>
  <c r="W7" i="14"/>
  <c r="AJ23" i="14" s="1"/>
  <c r="P7" i="14"/>
  <c r="L7" i="14"/>
  <c r="M7" i="14"/>
  <c r="Z23" i="14" s="1"/>
  <c r="N7" i="14"/>
  <c r="AA23" i="14" s="1"/>
  <c r="O7" i="14"/>
  <c r="AB23" i="14" s="1"/>
  <c r="Q7" i="14"/>
  <c r="AV7" i="13"/>
  <c r="AJ23" i="13"/>
  <c r="AP7" i="13"/>
  <c r="N8" i="13"/>
  <c r="O8" i="13"/>
  <c r="P8" i="13"/>
  <c r="Q8" i="13"/>
  <c r="AD24" i="13" s="1"/>
  <c r="R8" i="13"/>
  <c r="AE24" i="13" s="1"/>
  <c r="S8" i="13"/>
  <c r="AF24" i="13" s="1"/>
  <c r="L8" i="13"/>
  <c r="T8" i="13"/>
  <c r="AG24" i="13" s="1"/>
  <c r="U8" i="13"/>
  <c r="AH24" i="13" s="1"/>
  <c r="V8" i="13"/>
  <c r="W8" i="13"/>
  <c r="M8" i="13"/>
  <c r="AQ7" i="11"/>
  <c r="L8" i="11"/>
  <c r="M8" i="11"/>
  <c r="N8" i="11"/>
  <c r="O8" i="11"/>
  <c r="AB24" i="11" s="1"/>
  <c r="P8" i="11"/>
  <c r="AC24" i="11" s="1"/>
  <c r="Q8" i="11"/>
  <c r="AD24" i="11" s="1"/>
  <c r="R8" i="11"/>
  <c r="S8" i="11"/>
  <c r="V8" i="11"/>
  <c r="AI24" i="11" s="1"/>
  <c r="T8" i="11"/>
  <c r="AG24" i="11" s="1"/>
  <c r="U8" i="11"/>
  <c r="AH24" i="11" s="1"/>
  <c r="W8" i="11"/>
  <c r="AU7" i="11"/>
  <c r="AT7" i="11"/>
  <c r="AO7" i="11"/>
  <c r="H22" i="1"/>
  <c r="R6" i="1"/>
  <c r="AE22" i="1" s="1"/>
  <c r="S6" i="1"/>
  <c r="AF22" i="1" s="1"/>
  <c r="T6" i="1"/>
  <c r="AG22" i="1" s="1"/>
  <c r="U6" i="1"/>
  <c r="AH22" i="1" s="1"/>
  <c r="V6" i="1"/>
  <c r="AI22" i="1" s="1"/>
  <c r="P6" i="1"/>
  <c r="AC22" i="1" s="1"/>
  <c r="W6" i="1"/>
  <c r="AJ22" i="1" s="1"/>
  <c r="L6" i="1"/>
  <c r="Y22" i="1" s="1"/>
  <c r="M6" i="1"/>
  <c r="Z22" i="1" s="1"/>
  <c r="N6" i="1"/>
  <c r="AA22" i="1" s="1"/>
  <c r="O6" i="1"/>
  <c r="AB22" i="1" s="1"/>
  <c r="Q6" i="1"/>
  <c r="AD22" i="1" s="1"/>
  <c r="AU9" i="15"/>
  <c r="AL8" i="15"/>
  <c r="AP8" i="15"/>
  <c r="F9" i="15"/>
  <c r="I25" i="15" s="1"/>
  <c r="AV8" i="15"/>
  <c r="AR8" i="15"/>
  <c r="E9" i="15"/>
  <c r="H25" i="15" s="1"/>
  <c r="J25" i="15"/>
  <c r="Z25" i="15"/>
  <c r="Y25" i="15"/>
  <c r="AJ25" i="15"/>
  <c r="AI25" i="15"/>
  <c r="AH25" i="15"/>
  <c r="AA25" i="15"/>
  <c r="AB25" i="15"/>
  <c r="AM8" i="15"/>
  <c r="AM9" i="15" s="1"/>
  <c r="G10" i="15"/>
  <c r="AO8" i="15"/>
  <c r="F8" i="14"/>
  <c r="AB22" i="14"/>
  <c r="AO6" i="14"/>
  <c r="I23" i="14"/>
  <c r="Y23" i="14"/>
  <c r="AI23" i="14"/>
  <c r="AH23" i="14"/>
  <c r="AG23" i="14"/>
  <c r="AF23" i="14"/>
  <c r="AE23" i="14"/>
  <c r="AD23" i="14"/>
  <c r="AC23" i="14"/>
  <c r="Z22" i="14"/>
  <c r="AM6" i="14"/>
  <c r="AD22" i="14"/>
  <c r="AQ6" i="14"/>
  <c r="AQ7" i="14" s="1"/>
  <c r="AU7" i="14"/>
  <c r="AL6" i="14"/>
  <c r="AL7" i="14" s="1"/>
  <c r="AE22" i="14"/>
  <c r="AR6" i="14"/>
  <c r="AR7" i="14" s="1"/>
  <c r="AN6" i="14"/>
  <c r="E8" i="14"/>
  <c r="H24" i="14" s="1"/>
  <c r="AW6" i="14"/>
  <c r="AP6" i="14"/>
  <c r="AI22" i="14"/>
  <c r="AV6" i="14"/>
  <c r="AV7" i="14" s="1"/>
  <c r="G8" i="14"/>
  <c r="E9" i="13"/>
  <c r="H25" i="13" s="1"/>
  <c r="F9" i="13"/>
  <c r="I24" i="13"/>
  <c r="AI24" i="13"/>
  <c r="AC24" i="13"/>
  <c r="AB24" i="13"/>
  <c r="AA24" i="13"/>
  <c r="Z24" i="13"/>
  <c r="Y24" i="13"/>
  <c r="AJ24" i="13"/>
  <c r="AP8" i="13"/>
  <c r="AU7" i="13"/>
  <c r="AR7" i="13"/>
  <c r="AO7" i="13"/>
  <c r="AO8" i="13" s="1"/>
  <c r="AN7" i="13"/>
  <c r="AN8" i="13" s="1"/>
  <c r="AS7" i="13"/>
  <c r="AM7" i="13"/>
  <c r="AT7" i="13"/>
  <c r="G9" i="13"/>
  <c r="J25" i="13" s="1"/>
  <c r="AQ8" i="13"/>
  <c r="I25" i="12"/>
  <c r="F25" i="12" s="1"/>
  <c r="J27" i="12"/>
  <c r="G27" i="12" s="1"/>
  <c r="AR8" i="12"/>
  <c r="AR9" i="12" s="1"/>
  <c r="AV8" i="12"/>
  <c r="AV9" i="12" s="1"/>
  <c r="AL8" i="12"/>
  <c r="AM8" i="12"/>
  <c r="H25" i="12"/>
  <c r="E25" i="12" s="1"/>
  <c r="AF25" i="12"/>
  <c r="AE25" i="12"/>
  <c r="AI25" i="12"/>
  <c r="AH25" i="12"/>
  <c r="AD25" i="12"/>
  <c r="AC25" i="12"/>
  <c r="AB25" i="12"/>
  <c r="AA25" i="12"/>
  <c r="Z25" i="12"/>
  <c r="Y25" i="12"/>
  <c r="AJ25" i="12"/>
  <c r="AG25" i="12"/>
  <c r="AO8" i="12"/>
  <c r="AO9" i="12" s="1"/>
  <c r="AW8" i="12"/>
  <c r="AU8" i="12"/>
  <c r="AU9" i="12" s="1"/>
  <c r="AQ8" i="12"/>
  <c r="AQ9" i="12" s="1"/>
  <c r="AS8" i="12"/>
  <c r="AP7" i="11"/>
  <c r="F8" i="11"/>
  <c r="I24" i="11" s="1"/>
  <c r="AS7" i="11"/>
  <c r="AL7" i="11"/>
  <c r="AQ8" i="11"/>
  <c r="G10" i="11"/>
  <c r="J26" i="11" s="1"/>
  <c r="AO8" i="11"/>
  <c r="E9" i="11"/>
  <c r="AN7" i="11"/>
  <c r="H24" i="11"/>
  <c r="AE24" i="11"/>
  <c r="AA24" i="11"/>
  <c r="Z24" i="11"/>
  <c r="Y24" i="11"/>
  <c r="AJ24" i="11"/>
  <c r="AF24" i="11"/>
  <c r="AR7" i="11"/>
  <c r="AR8" i="11" s="1"/>
  <c r="AM7" i="11"/>
  <c r="F6" i="1"/>
  <c r="I22" i="1" s="1"/>
  <c r="G6" i="1"/>
  <c r="J22" i="1" s="1"/>
  <c r="E7" i="1"/>
  <c r="V25" i="12" l="1"/>
  <c r="W25" i="12"/>
  <c r="L25" i="12"/>
  <c r="T25" i="12"/>
  <c r="M25" i="12"/>
  <c r="N25" i="12"/>
  <c r="U25" i="12"/>
  <c r="O25" i="12"/>
  <c r="P25" i="12"/>
  <c r="Q25" i="12"/>
  <c r="R25" i="12"/>
  <c r="S25" i="12"/>
  <c r="V10" i="15"/>
  <c r="W10" i="15"/>
  <c r="L10" i="15"/>
  <c r="U10" i="15"/>
  <c r="M10" i="15"/>
  <c r="N10" i="15"/>
  <c r="AA26" i="15" s="1"/>
  <c r="O10" i="15"/>
  <c r="AB26" i="15" s="1"/>
  <c r="P10" i="15"/>
  <c r="AC26" i="15" s="1"/>
  <c r="Q10" i="15"/>
  <c r="AD26" i="15" s="1"/>
  <c r="R10" i="15"/>
  <c r="AE26" i="15" s="1"/>
  <c r="S10" i="15"/>
  <c r="AF26" i="15" s="1"/>
  <c r="T10" i="15"/>
  <c r="AN7" i="14"/>
  <c r="AW7" i="14"/>
  <c r="AO7" i="14"/>
  <c r="J24" i="14"/>
  <c r="R8" i="14"/>
  <c r="S8" i="14"/>
  <c r="T8" i="14"/>
  <c r="U8" i="14"/>
  <c r="P8" i="14"/>
  <c r="AC24" i="14" s="1"/>
  <c r="V8" i="14"/>
  <c r="AI24" i="14" s="1"/>
  <c r="W8" i="14"/>
  <c r="AJ24" i="14" s="1"/>
  <c r="L8" i="14"/>
  <c r="Y24" i="14" s="1"/>
  <c r="M8" i="14"/>
  <c r="N8" i="14"/>
  <c r="O8" i="14"/>
  <c r="Q8" i="14"/>
  <c r="N9" i="13"/>
  <c r="O9" i="13"/>
  <c r="P9" i="13"/>
  <c r="Q9" i="13"/>
  <c r="R9" i="13"/>
  <c r="S9" i="13"/>
  <c r="T9" i="13"/>
  <c r="AG25" i="13" s="1"/>
  <c r="U9" i="13"/>
  <c r="AH25" i="13" s="1"/>
  <c r="L9" i="13"/>
  <c r="Y25" i="13" s="1"/>
  <c r="V9" i="13"/>
  <c r="AI25" i="13" s="1"/>
  <c r="W9" i="13"/>
  <c r="AJ25" i="13" s="1"/>
  <c r="M9" i="13"/>
  <c r="Z25" i="13" s="1"/>
  <c r="AU8" i="13"/>
  <c r="L9" i="11"/>
  <c r="M9" i="11"/>
  <c r="N9" i="11"/>
  <c r="O9" i="11"/>
  <c r="V9" i="11"/>
  <c r="P9" i="11"/>
  <c r="AC25" i="11" s="1"/>
  <c r="Q9" i="11"/>
  <c r="AD25" i="11" s="1"/>
  <c r="R9" i="11"/>
  <c r="S9" i="11"/>
  <c r="T9" i="11"/>
  <c r="U9" i="11"/>
  <c r="AH25" i="11" s="1"/>
  <c r="W9" i="11"/>
  <c r="AJ25" i="11" s="1"/>
  <c r="H23" i="1"/>
  <c r="R7" i="1"/>
  <c r="AE23" i="1" s="1"/>
  <c r="S7" i="1"/>
  <c r="AF23" i="1" s="1"/>
  <c r="T7" i="1"/>
  <c r="AG23" i="1" s="1"/>
  <c r="U7" i="1"/>
  <c r="AH23" i="1" s="1"/>
  <c r="V7" i="1"/>
  <c r="AI23" i="1" s="1"/>
  <c r="W7" i="1"/>
  <c r="AJ23" i="1" s="1"/>
  <c r="L7" i="1"/>
  <c r="Y23" i="1" s="1"/>
  <c r="M7" i="1"/>
  <c r="Z23" i="1" s="1"/>
  <c r="P7" i="1"/>
  <c r="AC23" i="1" s="1"/>
  <c r="N7" i="1"/>
  <c r="AA23" i="1" s="1"/>
  <c r="O7" i="1"/>
  <c r="AB23" i="1" s="1"/>
  <c r="Q7" i="1"/>
  <c r="AD23" i="1" s="1"/>
  <c r="E10" i="15"/>
  <c r="H26" i="15" s="1"/>
  <c r="AR9" i="15"/>
  <c r="AV9" i="15"/>
  <c r="AV10" i="15" s="1"/>
  <c r="AO9" i="15"/>
  <c r="AW9" i="15"/>
  <c r="AS9" i="15"/>
  <c r="F10" i="15"/>
  <c r="I26" i="15" s="1"/>
  <c r="AN9" i="15"/>
  <c r="AT9" i="15"/>
  <c r="G11" i="15"/>
  <c r="AI26" i="15"/>
  <c r="Y26" i="15"/>
  <c r="AJ26" i="15"/>
  <c r="AH26" i="15"/>
  <c r="AG26" i="15"/>
  <c r="Z26" i="15"/>
  <c r="J26" i="15"/>
  <c r="AP9" i="15"/>
  <c r="AQ9" i="15"/>
  <c r="AM10" i="15"/>
  <c r="AL9" i="15"/>
  <c r="AL10" i="15" s="1"/>
  <c r="I24" i="14"/>
  <c r="AA24" i="14"/>
  <c r="Z24" i="14"/>
  <c r="AH24" i="14"/>
  <c r="AG24" i="14"/>
  <c r="AF24" i="14"/>
  <c r="AE24" i="14"/>
  <c r="AD24" i="14"/>
  <c r="AB24" i="14"/>
  <c r="G9" i="14"/>
  <c r="AP7" i="14"/>
  <c r="AM7" i="14"/>
  <c r="AM8" i="14" s="1"/>
  <c r="AS7" i="14"/>
  <c r="AQ8" i="14"/>
  <c r="AW8" i="14"/>
  <c r="E9" i="14"/>
  <c r="H25" i="14" s="1"/>
  <c r="F9" i="14"/>
  <c r="AT7" i="14"/>
  <c r="AR8" i="13"/>
  <c r="AW8" i="13"/>
  <c r="G10" i="13"/>
  <c r="J26" i="13" s="1"/>
  <c r="I25" i="13"/>
  <c r="AF25" i="13"/>
  <c r="AE25" i="13"/>
  <c r="AD25" i="13"/>
  <c r="AA25" i="13"/>
  <c r="AC25" i="13"/>
  <c r="AB25" i="13"/>
  <c r="AT8" i="13"/>
  <c r="F10" i="13"/>
  <c r="AM8" i="13"/>
  <c r="AL8" i="13"/>
  <c r="AV8" i="13"/>
  <c r="AS8" i="13"/>
  <c r="AS9" i="13" s="1"/>
  <c r="E10" i="13"/>
  <c r="H26" i="13" s="1"/>
  <c r="AL9" i="12"/>
  <c r="AT9" i="12"/>
  <c r="AM9" i="12"/>
  <c r="AS9" i="12"/>
  <c r="AU10" i="12"/>
  <c r="J28" i="12"/>
  <c r="G28" i="12" s="1"/>
  <c r="AO10" i="12"/>
  <c r="AJ26" i="12"/>
  <c r="AI26" i="12"/>
  <c r="AH26" i="12"/>
  <c r="AG26" i="12"/>
  <c r="AF26" i="12"/>
  <c r="AE26" i="12"/>
  <c r="AD26" i="12"/>
  <c r="AC26" i="12"/>
  <c r="AB26" i="12"/>
  <c r="AA26" i="12"/>
  <c r="Y26" i="12"/>
  <c r="Z26" i="12"/>
  <c r="H26" i="12"/>
  <c r="E26" i="12" s="1"/>
  <c r="I26" i="12"/>
  <c r="F26" i="12" s="1"/>
  <c r="AW9" i="12"/>
  <c r="AN9" i="12"/>
  <c r="AP9" i="12"/>
  <c r="G11" i="11"/>
  <c r="J27" i="11" s="1"/>
  <c r="AV8" i="11"/>
  <c r="AT8" i="11"/>
  <c r="AU8" i="11"/>
  <c r="H25" i="11"/>
  <c r="AI25" i="11"/>
  <c r="AG25" i="11"/>
  <c r="AF25" i="11"/>
  <c r="AE25" i="11"/>
  <c r="AB25" i="11"/>
  <c r="AA25" i="11"/>
  <c r="Z25" i="11"/>
  <c r="Y25" i="11"/>
  <c r="AW8" i="11"/>
  <c r="AL8" i="11"/>
  <c r="AM8" i="11"/>
  <c r="AM9" i="11" s="1"/>
  <c r="AS8" i="11"/>
  <c r="AS9" i="11" s="1"/>
  <c r="AN8" i="11"/>
  <c r="F9" i="11"/>
  <c r="I25" i="11" s="1"/>
  <c r="E10" i="11"/>
  <c r="AP8" i="11"/>
  <c r="E8" i="1"/>
  <c r="G7" i="1"/>
  <c r="J23" i="1" s="1"/>
  <c r="F7" i="1"/>
  <c r="I23" i="1" s="1"/>
  <c r="E5" i="1"/>
  <c r="V26" i="12" l="1"/>
  <c r="W26" i="12"/>
  <c r="L26" i="12"/>
  <c r="M26" i="12"/>
  <c r="N26" i="12"/>
  <c r="T26" i="12"/>
  <c r="U26" i="12"/>
  <c r="O26" i="12"/>
  <c r="P26" i="12"/>
  <c r="Q26" i="12"/>
  <c r="R26" i="12"/>
  <c r="S26" i="12"/>
  <c r="V11" i="15"/>
  <c r="U11" i="15"/>
  <c r="W11" i="15"/>
  <c r="L11" i="15"/>
  <c r="M11" i="15"/>
  <c r="Z27" i="15" s="1"/>
  <c r="N11" i="15"/>
  <c r="O11" i="15"/>
  <c r="P11" i="15"/>
  <c r="Q11" i="15"/>
  <c r="AD27" i="15" s="1"/>
  <c r="R11" i="15"/>
  <c r="AE27" i="15" s="1"/>
  <c r="S11" i="15"/>
  <c r="AF27" i="15" s="1"/>
  <c r="T11" i="15"/>
  <c r="AN10" i="15"/>
  <c r="AP8" i="14"/>
  <c r="J25" i="14"/>
  <c r="R9" i="14"/>
  <c r="S9" i="14"/>
  <c r="T9" i="14"/>
  <c r="U9" i="14"/>
  <c r="V9" i="14"/>
  <c r="W9" i="14"/>
  <c r="L9" i="14"/>
  <c r="Y25" i="14" s="1"/>
  <c r="M9" i="14"/>
  <c r="Z25" i="14" s="1"/>
  <c r="N9" i="14"/>
  <c r="AA25" i="14" s="1"/>
  <c r="O9" i="14"/>
  <c r="AB25" i="14" s="1"/>
  <c r="Q9" i="14"/>
  <c r="P9" i="14"/>
  <c r="AV9" i="13"/>
  <c r="N10" i="13"/>
  <c r="O10" i="13"/>
  <c r="P10" i="13"/>
  <c r="Q10" i="13"/>
  <c r="R10" i="13"/>
  <c r="AE26" i="13" s="1"/>
  <c r="S10" i="13"/>
  <c r="T10" i="13"/>
  <c r="AG26" i="13" s="1"/>
  <c r="U10" i="13"/>
  <c r="AH26" i="13" s="1"/>
  <c r="V10" i="13"/>
  <c r="W10" i="13"/>
  <c r="AJ26" i="13" s="1"/>
  <c r="M10" i="13"/>
  <c r="Z26" i="13" s="1"/>
  <c r="L10" i="13"/>
  <c r="AT9" i="13"/>
  <c r="AP9" i="11"/>
  <c r="L10" i="11"/>
  <c r="M10" i="11"/>
  <c r="N10" i="11"/>
  <c r="O10" i="11"/>
  <c r="P10" i="11"/>
  <c r="Q10" i="11"/>
  <c r="R10" i="11"/>
  <c r="V10" i="11"/>
  <c r="AI26" i="11" s="1"/>
  <c r="S10" i="11"/>
  <c r="AF26" i="11" s="1"/>
  <c r="T10" i="11"/>
  <c r="AG26" i="11" s="1"/>
  <c r="U10" i="11"/>
  <c r="AH26" i="11" s="1"/>
  <c r="W10" i="11"/>
  <c r="H24" i="1"/>
  <c r="R8" i="1"/>
  <c r="AE24" i="1" s="1"/>
  <c r="S8" i="1"/>
  <c r="AF24" i="1" s="1"/>
  <c r="T8" i="1"/>
  <c r="AG24" i="1" s="1"/>
  <c r="P8" i="1"/>
  <c r="AC24" i="1" s="1"/>
  <c r="U8" i="1"/>
  <c r="AH24" i="1" s="1"/>
  <c r="V8" i="1"/>
  <c r="AI24" i="1" s="1"/>
  <c r="W8" i="1"/>
  <c r="AJ24" i="1" s="1"/>
  <c r="L8" i="1"/>
  <c r="Y24" i="1" s="1"/>
  <c r="M8" i="1"/>
  <c r="Z24" i="1" s="1"/>
  <c r="N8" i="1"/>
  <c r="AA24" i="1" s="1"/>
  <c r="O8" i="1"/>
  <c r="AB24" i="1" s="1"/>
  <c r="Q8" i="1"/>
  <c r="AD24" i="1" s="1"/>
  <c r="H21" i="1"/>
  <c r="R5" i="1"/>
  <c r="S5" i="1"/>
  <c r="P5" i="1"/>
  <c r="T5" i="1"/>
  <c r="U5" i="1"/>
  <c r="V5" i="1"/>
  <c r="W5" i="1"/>
  <c r="L5" i="1"/>
  <c r="M5" i="1"/>
  <c r="N5" i="1"/>
  <c r="O5" i="1"/>
  <c r="Q5" i="1"/>
  <c r="AT10" i="15"/>
  <c r="F11" i="15"/>
  <c r="I27" i="15" s="1"/>
  <c r="AS10" i="15"/>
  <c r="AW10" i="15"/>
  <c r="AO10" i="15"/>
  <c r="AV11" i="15"/>
  <c r="AR10" i="15"/>
  <c r="AP10" i="15"/>
  <c r="E11" i="15"/>
  <c r="H27" i="15" s="1"/>
  <c r="AQ10" i="15"/>
  <c r="G12" i="15"/>
  <c r="Y27" i="15"/>
  <c r="AH27" i="15"/>
  <c r="AG27" i="15"/>
  <c r="AA27" i="15"/>
  <c r="AJ27" i="15"/>
  <c r="AI27" i="15"/>
  <c r="J27" i="15"/>
  <c r="AB27" i="15"/>
  <c r="AC27" i="15"/>
  <c r="AU10" i="15"/>
  <c r="AS8" i="14"/>
  <c r="AS9" i="14" s="1"/>
  <c r="AV8" i="14"/>
  <c r="AT8" i="14"/>
  <c r="AU8" i="14"/>
  <c r="AU9" i="14" s="1"/>
  <c r="I25" i="14"/>
  <c r="AC25" i="14"/>
  <c r="AE25" i="14"/>
  <c r="AJ25" i="14"/>
  <c r="AI25" i="14"/>
  <c r="AH25" i="14"/>
  <c r="AG25" i="14"/>
  <c r="AF25" i="14"/>
  <c r="AD25" i="14"/>
  <c r="F10" i="14"/>
  <c r="AL8" i="14"/>
  <c r="AR8" i="14"/>
  <c r="AR9" i="14" s="1"/>
  <c r="G10" i="14"/>
  <c r="E10" i="14"/>
  <c r="H26" i="14" s="1"/>
  <c r="AO8" i="14"/>
  <c r="AO9" i="14" s="1"/>
  <c r="AN8" i="14"/>
  <c r="G11" i="13"/>
  <c r="J27" i="13" s="1"/>
  <c r="AW9" i="13"/>
  <c r="AN9" i="13"/>
  <c r="AN10" i="13" s="1"/>
  <c r="AQ9" i="13"/>
  <c r="E11" i="13"/>
  <c r="H27" i="13" s="1"/>
  <c r="AP9" i="13"/>
  <c r="AL9" i="13"/>
  <c r="AL10" i="13" s="1"/>
  <c r="AU9" i="13"/>
  <c r="AM9" i="13"/>
  <c r="AR9" i="13"/>
  <c r="F11" i="13"/>
  <c r="AD26" i="13"/>
  <c r="AC26" i="13"/>
  <c r="AB26" i="13"/>
  <c r="Y26" i="13"/>
  <c r="AA26" i="13"/>
  <c r="I26" i="13"/>
  <c r="AI26" i="13"/>
  <c r="AF26" i="13"/>
  <c r="AO9" i="13"/>
  <c r="J29" i="12"/>
  <c r="G29" i="12" s="1"/>
  <c r="AS10" i="12"/>
  <c r="AM10" i="12"/>
  <c r="AP10" i="12"/>
  <c r="AR10" i="12"/>
  <c r="AR11" i="12" s="1"/>
  <c r="AT10" i="12"/>
  <c r="AN10" i="12"/>
  <c r="AN11" i="12" s="1"/>
  <c r="I27" i="12"/>
  <c r="F27" i="12" s="1"/>
  <c r="AV10" i="12"/>
  <c r="AW10" i="12"/>
  <c r="AQ10" i="12"/>
  <c r="H27" i="12"/>
  <c r="E27" i="12" s="1"/>
  <c r="Z27" i="12"/>
  <c r="Y27" i="12"/>
  <c r="AJ27" i="12"/>
  <c r="AI27" i="12"/>
  <c r="AH27" i="12"/>
  <c r="AG27" i="12"/>
  <c r="AF27" i="12"/>
  <c r="AE27" i="12"/>
  <c r="AD27" i="12"/>
  <c r="AC27" i="12"/>
  <c r="AA27" i="12"/>
  <c r="AB27" i="12"/>
  <c r="AL10" i="12"/>
  <c r="AR9" i="11"/>
  <c r="AT9" i="11"/>
  <c r="AL9" i="11"/>
  <c r="AW9" i="11"/>
  <c r="AU9" i="11"/>
  <c r="E11" i="11"/>
  <c r="AJ26" i="11"/>
  <c r="AE26" i="11"/>
  <c r="AD26" i="11"/>
  <c r="AC26" i="11"/>
  <c r="AA26" i="11"/>
  <c r="Y26" i="11"/>
  <c r="AB26" i="11"/>
  <c r="Z26" i="11"/>
  <c r="H26" i="11"/>
  <c r="AQ9" i="11"/>
  <c r="AV9" i="11"/>
  <c r="F10" i="11"/>
  <c r="I26" i="11" s="1"/>
  <c r="AO9" i="11"/>
  <c r="AN9" i="11"/>
  <c r="G12" i="11"/>
  <c r="J28" i="11" s="1"/>
  <c r="G8" i="1"/>
  <c r="J24" i="1" s="1"/>
  <c r="F8" i="1"/>
  <c r="I24" i="1" s="1"/>
  <c r="E9" i="1"/>
  <c r="V27" i="12" l="1"/>
  <c r="W27" i="12"/>
  <c r="L27" i="12"/>
  <c r="M27" i="12"/>
  <c r="U27" i="12"/>
  <c r="N27" i="12"/>
  <c r="O27" i="12"/>
  <c r="P27" i="12"/>
  <c r="T27" i="12"/>
  <c r="Q27" i="12"/>
  <c r="R27" i="12"/>
  <c r="S27" i="12"/>
  <c r="V12" i="15"/>
  <c r="W12" i="15"/>
  <c r="U12" i="15"/>
  <c r="L12" i="15"/>
  <c r="M12" i="15"/>
  <c r="N12" i="15"/>
  <c r="AA28" i="15" s="1"/>
  <c r="O12" i="15"/>
  <c r="P12" i="15"/>
  <c r="AC28" i="15" s="1"/>
  <c r="Q12" i="15"/>
  <c r="R12" i="15"/>
  <c r="AE28" i="15" s="1"/>
  <c r="S12" i="15"/>
  <c r="AF28" i="15" s="1"/>
  <c r="T12" i="15"/>
  <c r="AP11" i="15"/>
  <c r="AR11" i="15"/>
  <c r="J26" i="14"/>
  <c r="R10" i="14"/>
  <c r="P10" i="14"/>
  <c r="S10" i="14"/>
  <c r="T10" i="14"/>
  <c r="U10" i="14"/>
  <c r="V10" i="14"/>
  <c r="W10" i="14"/>
  <c r="L10" i="14"/>
  <c r="Y26" i="14" s="1"/>
  <c r="M10" i="14"/>
  <c r="N10" i="14"/>
  <c r="AA26" i="14" s="1"/>
  <c r="O10" i="14"/>
  <c r="AB26" i="14" s="1"/>
  <c r="Q10" i="14"/>
  <c r="N11" i="13"/>
  <c r="O11" i="13"/>
  <c r="P11" i="13"/>
  <c r="Q11" i="13"/>
  <c r="R11" i="13"/>
  <c r="S11" i="13"/>
  <c r="T11" i="13"/>
  <c r="AG27" i="13" s="1"/>
  <c r="U11" i="13"/>
  <c r="AH27" i="13" s="1"/>
  <c r="V11" i="13"/>
  <c r="AI27" i="13" s="1"/>
  <c r="L11" i="13"/>
  <c r="Y27" i="13" s="1"/>
  <c r="W11" i="13"/>
  <c r="AJ27" i="13" s="1"/>
  <c r="M11" i="13"/>
  <c r="Z27" i="13" s="1"/>
  <c r="AQ10" i="11"/>
  <c r="L11" i="11"/>
  <c r="M11" i="11"/>
  <c r="N11" i="11"/>
  <c r="O11" i="11"/>
  <c r="P11" i="11"/>
  <c r="Q11" i="11"/>
  <c r="R11" i="11"/>
  <c r="AE27" i="11" s="1"/>
  <c r="S11" i="11"/>
  <c r="AF27" i="11" s="1"/>
  <c r="T11" i="11"/>
  <c r="AG27" i="11" s="1"/>
  <c r="V11" i="11"/>
  <c r="AI27" i="11" s="1"/>
  <c r="U11" i="11"/>
  <c r="AH27" i="11" s="1"/>
  <c r="W11" i="11"/>
  <c r="AM5" i="1"/>
  <c r="AM6" i="1" s="1"/>
  <c r="AM7" i="1" s="1"/>
  <c r="AM8" i="1" s="1"/>
  <c r="Z21" i="1"/>
  <c r="AL5" i="1"/>
  <c r="AL6" i="1" s="1"/>
  <c r="AL7" i="1" s="1"/>
  <c r="AL8" i="1" s="1"/>
  <c r="Y21" i="1"/>
  <c r="AW5" i="1"/>
  <c r="AW6" i="1" s="1"/>
  <c r="AW7" i="1" s="1"/>
  <c r="AW8" i="1" s="1"/>
  <c r="AJ21" i="1"/>
  <c r="AV5" i="1"/>
  <c r="AV6" i="1" s="1"/>
  <c r="AV7" i="1" s="1"/>
  <c r="AV8" i="1" s="1"/>
  <c r="AI21" i="1"/>
  <c r="AU5" i="1"/>
  <c r="AU6" i="1" s="1"/>
  <c r="AU7" i="1" s="1"/>
  <c r="AU8" i="1" s="1"/>
  <c r="AH21" i="1"/>
  <c r="AT5" i="1"/>
  <c r="AT6" i="1" s="1"/>
  <c r="AT7" i="1" s="1"/>
  <c r="AT8" i="1" s="1"/>
  <c r="AT9" i="1" s="1"/>
  <c r="AG21" i="1"/>
  <c r="AP5" i="1"/>
  <c r="AP6" i="1" s="1"/>
  <c r="AP7" i="1" s="1"/>
  <c r="AP8" i="1" s="1"/>
  <c r="AC21" i="1"/>
  <c r="AS5" i="1"/>
  <c r="AS6" i="1" s="1"/>
  <c r="AS7" i="1" s="1"/>
  <c r="AS8" i="1" s="1"/>
  <c r="AF21" i="1"/>
  <c r="AR5" i="1"/>
  <c r="AR6" i="1" s="1"/>
  <c r="AR7" i="1" s="1"/>
  <c r="AR8" i="1" s="1"/>
  <c r="AE21" i="1"/>
  <c r="H25" i="1"/>
  <c r="R9" i="1"/>
  <c r="AE25" i="1" s="1"/>
  <c r="S9" i="1"/>
  <c r="AF25" i="1" s="1"/>
  <c r="T9" i="1"/>
  <c r="AG25" i="1" s="1"/>
  <c r="U9" i="1"/>
  <c r="AH25" i="1" s="1"/>
  <c r="V9" i="1"/>
  <c r="AI25" i="1" s="1"/>
  <c r="W9" i="1"/>
  <c r="AJ25" i="1" s="1"/>
  <c r="L9" i="1"/>
  <c r="Y25" i="1" s="1"/>
  <c r="P9" i="1"/>
  <c r="AC25" i="1" s="1"/>
  <c r="M9" i="1"/>
  <c r="Z25" i="1" s="1"/>
  <c r="N9" i="1"/>
  <c r="AA25" i="1" s="1"/>
  <c r="O9" i="1"/>
  <c r="AB25" i="1" s="1"/>
  <c r="Q9" i="1"/>
  <c r="AD25" i="1" s="1"/>
  <c r="AQ5" i="1"/>
  <c r="AQ6" i="1" s="1"/>
  <c r="AQ7" i="1" s="1"/>
  <c r="AQ8" i="1" s="1"/>
  <c r="AQ9" i="1" s="1"/>
  <c r="AD21" i="1"/>
  <c r="AN5" i="1"/>
  <c r="AN6" i="1" s="1"/>
  <c r="AN7" i="1" s="1"/>
  <c r="AN8" i="1" s="1"/>
  <c r="AN9" i="1" s="1"/>
  <c r="AA21" i="1"/>
  <c r="AO5" i="1"/>
  <c r="AO6" i="1" s="1"/>
  <c r="AO7" i="1" s="1"/>
  <c r="AO8" i="1" s="1"/>
  <c r="AO9" i="1" s="1"/>
  <c r="AB21" i="1"/>
  <c r="AM11" i="15"/>
  <c r="AO11" i="15"/>
  <c r="AW11" i="15"/>
  <c r="AW12" i="15" s="1"/>
  <c r="AL11" i="15"/>
  <c r="AS11" i="15"/>
  <c r="G13" i="15"/>
  <c r="F12" i="15"/>
  <c r="I28" i="15" s="1"/>
  <c r="AJ28" i="15"/>
  <c r="AI28" i="15"/>
  <c r="AH28" i="15"/>
  <c r="AB28" i="15"/>
  <c r="Z28" i="15"/>
  <c r="Y28" i="15"/>
  <c r="AG28" i="15"/>
  <c r="AD28" i="15"/>
  <c r="J28" i="15"/>
  <c r="AQ11" i="15"/>
  <c r="AN11" i="15"/>
  <c r="AU11" i="15"/>
  <c r="AU12" i="15" s="1"/>
  <c r="E12" i="15"/>
  <c r="H28" i="15" s="1"/>
  <c r="AT11" i="15"/>
  <c r="G11" i="14"/>
  <c r="AJ26" i="14"/>
  <c r="AI26" i="14"/>
  <c r="AH26" i="14"/>
  <c r="AF26" i="14"/>
  <c r="AD26" i="14"/>
  <c r="AC26" i="14"/>
  <c r="I26" i="14"/>
  <c r="AE26" i="14"/>
  <c r="Z26" i="14"/>
  <c r="AG26" i="14"/>
  <c r="AS10" i="14"/>
  <c r="AL9" i="14"/>
  <c r="F11" i="14"/>
  <c r="AP9" i="14"/>
  <c r="AP10" i="14" s="1"/>
  <c r="AN9" i="14"/>
  <c r="AM9" i="14"/>
  <c r="AT9" i="14"/>
  <c r="E11" i="14"/>
  <c r="H27" i="14" s="1"/>
  <c r="AV9" i="14"/>
  <c r="AV10" i="14" s="1"/>
  <c r="AW9" i="14"/>
  <c r="AQ9" i="14"/>
  <c r="AQ10" i="14" s="1"/>
  <c r="AV10" i="13"/>
  <c r="E12" i="13"/>
  <c r="H28" i="13" s="1"/>
  <c r="AQ10" i="13"/>
  <c r="AS10" i="13"/>
  <c r="F12" i="13"/>
  <c r="AF27" i="13"/>
  <c r="AE27" i="13"/>
  <c r="AD27" i="13"/>
  <c r="I27" i="13"/>
  <c r="AA27" i="13"/>
  <c r="AC27" i="13"/>
  <c r="AB27" i="13"/>
  <c r="AT10" i="13"/>
  <c r="AP10" i="13"/>
  <c r="AP11" i="13" s="1"/>
  <c r="AO10" i="13"/>
  <c r="AR10" i="13"/>
  <c r="AR11" i="13" s="1"/>
  <c r="AW10" i="13"/>
  <c r="AM10" i="13"/>
  <c r="G12" i="13"/>
  <c r="J28" i="13" s="1"/>
  <c r="AU10" i="13"/>
  <c r="I28" i="12"/>
  <c r="F28" i="12" s="1"/>
  <c r="AT11" i="12"/>
  <c r="AL11" i="12"/>
  <c r="AP11" i="12"/>
  <c r="AO11" i="12"/>
  <c r="AO12" i="12" s="1"/>
  <c r="AQ11" i="12"/>
  <c r="AQ12" i="12" s="1"/>
  <c r="AM11" i="12"/>
  <c r="AM12" i="12" s="1"/>
  <c r="AW11" i="12"/>
  <c r="AS11" i="12"/>
  <c r="AN12" i="12"/>
  <c r="AB28" i="12"/>
  <c r="AA28" i="12"/>
  <c r="H28" i="12"/>
  <c r="E28" i="12" s="1"/>
  <c r="Z28" i="12"/>
  <c r="Y28" i="12"/>
  <c r="AJ28" i="12"/>
  <c r="AI28" i="12"/>
  <c r="AH28" i="12"/>
  <c r="AG28" i="12"/>
  <c r="AF28" i="12"/>
  <c r="AE28" i="12"/>
  <c r="AC28" i="12"/>
  <c r="AD28" i="12"/>
  <c r="AU11" i="12"/>
  <c r="AV11" i="12"/>
  <c r="J30" i="12"/>
  <c r="G30" i="12" s="1"/>
  <c r="H27" i="11"/>
  <c r="Z27" i="11"/>
  <c r="Y27" i="11"/>
  <c r="AJ27" i="11"/>
  <c r="AC27" i="11"/>
  <c r="AA27" i="11"/>
  <c r="AD27" i="11"/>
  <c r="AB27" i="11"/>
  <c r="E12" i="11"/>
  <c r="AU10" i="11"/>
  <c r="AW10" i="11"/>
  <c r="AW11" i="11" s="1"/>
  <c r="AL10" i="11"/>
  <c r="AL11" i="11" s="1"/>
  <c r="AT10" i="11"/>
  <c r="G13" i="11"/>
  <c r="J29" i="11" s="1"/>
  <c r="AN10" i="11"/>
  <c r="AP10" i="11"/>
  <c r="AO10" i="11"/>
  <c r="AR10" i="11"/>
  <c r="AV10" i="11"/>
  <c r="F11" i="11"/>
  <c r="I27" i="11" s="1"/>
  <c r="AM10" i="11"/>
  <c r="AM11" i="11" s="1"/>
  <c r="AS10" i="11"/>
  <c r="F9" i="1"/>
  <c r="I25" i="1" s="1"/>
  <c r="E10" i="1"/>
  <c r="G9" i="1"/>
  <c r="J25" i="1" s="1"/>
  <c r="V28" i="12" l="1"/>
  <c r="W28" i="12"/>
  <c r="L28" i="12"/>
  <c r="M28" i="12"/>
  <c r="N28" i="12"/>
  <c r="O28" i="12"/>
  <c r="P28" i="12"/>
  <c r="Q28" i="12"/>
  <c r="T28" i="12"/>
  <c r="R28" i="12"/>
  <c r="S28" i="12"/>
  <c r="U28" i="12"/>
  <c r="V13" i="15"/>
  <c r="W13" i="15"/>
  <c r="L13" i="15"/>
  <c r="M13" i="15"/>
  <c r="N13" i="15"/>
  <c r="U13" i="15"/>
  <c r="AU13" i="15" s="1"/>
  <c r="O13" i="15"/>
  <c r="AB29" i="15" s="1"/>
  <c r="P13" i="15"/>
  <c r="AC29" i="15" s="1"/>
  <c r="Q13" i="15"/>
  <c r="AD29" i="15" s="1"/>
  <c r="R13" i="15"/>
  <c r="S13" i="15"/>
  <c r="AF29" i="15" s="1"/>
  <c r="T13" i="15"/>
  <c r="AG29" i="15" s="1"/>
  <c r="AN12" i="15"/>
  <c r="AW10" i="14"/>
  <c r="AM10" i="14"/>
  <c r="AN10" i="14"/>
  <c r="J27" i="14"/>
  <c r="R11" i="14"/>
  <c r="S11" i="14"/>
  <c r="T11" i="14"/>
  <c r="U11" i="14"/>
  <c r="V11" i="14"/>
  <c r="AI27" i="14" s="1"/>
  <c r="W11" i="14"/>
  <c r="AJ27" i="14" s="1"/>
  <c r="L11" i="14"/>
  <c r="Y27" i="14" s="1"/>
  <c r="P11" i="14"/>
  <c r="AC27" i="14" s="1"/>
  <c r="M11" i="14"/>
  <c r="N11" i="14"/>
  <c r="O11" i="14"/>
  <c r="Q11" i="14"/>
  <c r="AD27" i="14" s="1"/>
  <c r="N12" i="13"/>
  <c r="O12" i="13"/>
  <c r="P12" i="13"/>
  <c r="Q12" i="13"/>
  <c r="R12" i="13"/>
  <c r="L12" i="13"/>
  <c r="Y28" i="13" s="1"/>
  <c r="S12" i="13"/>
  <c r="AF28" i="13" s="1"/>
  <c r="T12" i="13"/>
  <c r="AG28" i="13" s="1"/>
  <c r="U12" i="13"/>
  <c r="AH28" i="13" s="1"/>
  <c r="V12" i="13"/>
  <c r="AI28" i="13" s="1"/>
  <c r="W12" i="13"/>
  <c r="AJ28" i="13" s="1"/>
  <c r="M12" i="13"/>
  <c r="Z28" i="13" s="1"/>
  <c r="AS11" i="13"/>
  <c r="AT11" i="13"/>
  <c r="AV11" i="11"/>
  <c r="L12" i="11"/>
  <c r="V12" i="11"/>
  <c r="M12" i="11"/>
  <c r="N12" i="11"/>
  <c r="O12" i="11"/>
  <c r="AB28" i="11" s="1"/>
  <c r="P12" i="11"/>
  <c r="AC28" i="11" s="1"/>
  <c r="Q12" i="11"/>
  <c r="R12" i="11"/>
  <c r="AE28" i="11" s="1"/>
  <c r="S12" i="11"/>
  <c r="AF28" i="11" s="1"/>
  <c r="T12" i="11"/>
  <c r="AG28" i="11" s="1"/>
  <c r="U12" i="11"/>
  <c r="AH28" i="11" s="1"/>
  <c r="W12" i="11"/>
  <c r="AU9" i="1"/>
  <c r="AV9" i="1"/>
  <c r="AR9" i="1"/>
  <c r="AW9" i="1"/>
  <c r="H26" i="1"/>
  <c r="R10" i="1"/>
  <c r="AE26" i="1" s="1"/>
  <c r="S10" i="1"/>
  <c r="AF26" i="1" s="1"/>
  <c r="T10" i="1"/>
  <c r="AG26" i="1" s="1"/>
  <c r="U10" i="1"/>
  <c r="AH26" i="1" s="1"/>
  <c r="P10" i="1"/>
  <c r="AC26" i="1" s="1"/>
  <c r="V10" i="1"/>
  <c r="AI26" i="1" s="1"/>
  <c r="W10" i="1"/>
  <c r="AJ26" i="1" s="1"/>
  <c r="L10" i="1"/>
  <c r="Y26" i="1" s="1"/>
  <c r="M10" i="1"/>
  <c r="Z26" i="1" s="1"/>
  <c r="N10" i="1"/>
  <c r="AA26" i="1" s="1"/>
  <c r="O10" i="1"/>
  <c r="AB26" i="1" s="1"/>
  <c r="Q10" i="1"/>
  <c r="AD26" i="1" s="1"/>
  <c r="AN10" i="1"/>
  <c r="AS9" i="1"/>
  <c r="AL9" i="1"/>
  <c r="AL10" i="1" s="1"/>
  <c r="AP9" i="1"/>
  <c r="AM9" i="1"/>
  <c r="J29" i="15"/>
  <c r="Z29" i="15"/>
  <c r="Y29" i="15"/>
  <c r="AJ29" i="15"/>
  <c r="AE29" i="15"/>
  <c r="AA29" i="15"/>
  <c r="AH29" i="15"/>
  <c r="AI29" i="15"/>
  <c r="G14" i="15"/>
  <c r="AS12" i="15"/>
  <c r="F13" i="15"/>
  <c r="I29" i="15" s="1"/>
  <c r="AT12" i="15"/>
  <c r="AL12" i="15"/>
  <c r="AL13" i="15" s="1"/>
  <c r="AP12" i="15"/>
  <c r="AW13" i="15"/>
  <c r="AO12" i="15"/>
  <c r="AV12" i="15"/>
  <c r="AQ12" i="15"/>
  <c r="AR12" i="15"/>
  <c r="E13" i="15"/>
  <c r="H29" i="15" s="1"/>
  <c r="AM12" i="15"/>
  <c r="AM13" i="15" s="1"/>
  <c r="AU10" i="14"/>
  <c r="F12" i="14"/>
  <c r="Z27" i="14"/>
  <c r="AH27" i="14"/>
  <c r="AF27" i="14"/>
  <c r="AE27" i="14"/>
  <c r="I27" i="14"/>
  <c r="AA27" i="14"/>
  <c r="AB27" i="14"/>
  <c r="AG27" i="14"/>
  <c r="AR10" i="14"/>
  <c r="AL10" i="14"/>
  <c r="AO10" i="14"/>
  <c r="E12" i="14"/>
  <c r="H28" i="14" s="1"/>
  <c r="AT10" i="14"/>
  <c r="AT11" i="14" s="1"/>
  <c r="G12" i="14"/>
  <c r="AN11" i="13"/>
  <c r="F13" i="13"/>
  <c r="AB28" i="13"/>
  <c r="I28" i="13"/>
  <c r="AC28" i="13"/>
  <c r="AE28" i="13"/>
  <c r="AD28" i="13"/>
  <c r="AA28" i="13"/>
  <c r="G13" i="13"/>
  <c r="J29" i="13" s="1"/>
  <c r="AQ11" i="13"/>
  <c r="AM11" i="13"/>
  <c r="AW11" i="13"/>
  <c r="E13" i="13"/>
  <c r="H29" i="13" s="1"/>
  <c r="AU11" i="13"/>
  <c r="AR12" i="13"/>
  <c r="AV11" i="13"/>
  <c r="AO11" i="13"/>
  <c r="AO12" i="13" s="1"/>
  <c r="AL11" i="13"/>
  <c r="AP12" i="12"/>
  <c r="AS12" i="12"/>
  <c r="AL12" i="12"/>
  <c r="AR12" i="12"/>
  <c r="AV12" i="12"/>
  <c r="AD29" i="12"/>
  <c r="AC29" i="12"/>
  <c r="AB29" i="12"/>
  <c r="AA29" i="12"/>
  <c r="H29" i="12"/>
  <c r="E29" i="12" s="1"/>
  <c r="Z29" i="12"/>
  <c r="Y29" i="12"/>
  <c r="AJ29" i="12"/>
  <c r="AI29" i="12"/>
  <c r="AH29" i="12"/>
  <c r="AG29" i="12"/>
  <c r="AE29" i="12"/>
  <c r="AF29" i="12"/>
  <c r="AT12" i="12"/>
  <c r="AW12" i="12"/>
  <c r="J31" i="12"/>
  <c r="G31" i="12" s="1"/>
  <c r="AU12" i="12"/>
  <c r="I29" i="12"/>
  <c r="F29" i="12" s="1"/>
  <c r="AN11" i="11"/>
  <c r="G14" i="11"/>
  <c r="J30" i="11" s="1"/>
  <c r="AQ11" i="11"/>
  <c r="AV12" i="11"/>
  <c r="AA28" i="11"/>
  <c r="H28" i="11"/>
  <c r="Z28" i="11"/>
  <c r="Y28" i="11"/>
  <c r="AJ28" i="11"/>
  <c r="AI28" i="11"/>
  <c r="AD28" i="11"/>
  <c r="AP11" i="11"/>
  <c r="AS11" i="11"/>
  <c r="F12" i="11"/>
  <c r="I28" i="11" s="1"/>
  <c r="AU11" i="11"/>
  <c r="AR11" i="11"/>
  <c r="E13" i="11"/>
  <c r="AT11" i="11"/>
  <c r="AW12" i="11"/>
  <c r="AO11" i="11"/>
  <c r="G10" i="1"/>
  <c r="J26" i="1" s="1"/>
  <c r="E11" i="1"/>
  <c r="F10" i="1"/>
  <c r="I26" i="1" s="1"/>
  <c r="V29" i="12" l="1"/>
  <c r="W29" i="12"/>
  <c r="T29" i="12"/>
  <c r="L29" i="12"/>
  <c r="M29" i="12"/>
  <c r="N29" i="12"/>
  <c r="O29" i="12"/>
  <c r="P29" i="12"/>
  <c r="U29" i="12"/>
  <c r="Q29" i="12"/>
  <c r="R29" i="12"/>
  <c r="S29" i="12"/>
  <c r="AT13" i="15"/>
  <c r="V14" i="15"/>
  <c r="W14" i="15"/>
  <c r="L14" i="15"/>
  <c r="U14" i="15"/>
  <c r="AH30" i="15" s="1"/>
  <c r="M14" i="15"/>
  <c r="AM14" i="15" s="1"/>
  <c r="N14" i="15"/>
  <c r="O14" i="15"/>
  <c r="P14" i="15"/>
  <c r="AC30" i="15" s="1"/>
  <c r="Q14" i="15"/>
  <c r="AD30" i="15" s="1"/>
  <c r="R14" i="15"/>
  <c r="AE30" i="15" s="1"/>
  <c r="S14" i="15"/>
  <c r="AF30" i="15" s="1"/>
  <c r="T14" i="15"/>
  <c r="AO13" i="15"/>
  <c r="AP13" i="15"/>
  <c r="AV11" i="14"/>
  <c r="AR11" i="14"/>
  <c r="J28" i="14"/>
  <c r="R12" i="14"/>
  <c r="S12" i="14"/>
  <c r="T12" i="14"/>
  <c r="AT12" i="14" s="1"/>
  <c r="U12" i="14"/>
  <c r="V12" i="14"/>
  <c r="W12" i="14"/>
  <c r="AJ28" i="14" s="1"/>
  <c r="L12" i="14"/>
  <c r="Y28" i="14" s="1"/>
  <c r="M12" i="14"/>
  <c r="Z28" i="14" s="1"/>
  <c r="P12" i="14"/>
  <c r="AC28" i="14" s="1"/>
  <c r="N12" i="14"/>
  <c r="O12" i="14"/>
  <c r="Q12" i="14"/>
  <c r="N13" i="13"/>
  <c r="O13" i="13"/>
  <c r="P13" i="13"/>
  <c r="Q13" i="13"/>
  <c r="R13" i="13"/>
  <c r="S13" i="13"/>
  <c r="AF29" i="13" s="1"/>
  <c r="L13" i="13"/>
  <c r="Y29" i="13" s="1"/>
  <c r="T13" i="13"/>
  <c r="U13" i="13"/>
  <c r="V13" i="13"/>
  <c r="AI29" i="13" s="1"/>
  <c r="W13" i="13"/>
  <c r="AJ29" i="13" s="1"/>
  <c r="M13" i="13"/>
  <c r="AM13" i="13" s="1"/>
  <c r="AW12" i="13"/>
  <c r="AM12" i="13"/>
  <c r="AQ12" i="13"/>
  <c r="AU12" i="11"/>
  <c r="L13" i="11"/>
  <c r="M13" i="11"/>
  <c r="N13" i="11"/>
  <c r="O13" i="11"/>
  <c r="AB29" i="11" s="1"/>
  <c r="P13" i="11"/>
  <c r="AC29" i="11" s="1"/>
  <c r="Q13" i="11"/>
  <c r="AD29" i="11" s="1"/>
  <c r="R13" i="11"/>
  <c r="AE29" i="11" s="1"/>
  <c r="S13" i="11"/>
  <c r="AF29" i="11" s="1"/>
  <c r="T13" i="11"/>
  <c r="U13" i="11"/>
  <c r="AH29" i="11" s="1"/>
  <c r="V13" i="11"/>
  <c r="W13" i="11"/>
  <c r="AS12" i="11"/>
  <c r="AS10" i="1"/>
  <c r="AP10" i="1"/>
  <c r="H27" i="1"/>
  <c r="R11" i="1"/>
  <c r="AE27" i="1" s="1"/>
  <c r="S11" i="1"/>
  <c r="AF27" i="1" s="1"/>
  <c r="T11" i="1"/>
  <c r="AG27" i="1" s="1"/>
  <c r="U11" i="1"/>
  <c r="AH27" i="1" s="1"/>
  <c r="V11" i="1"/>
  <c r="AI27" i="1" s="1"/>
  <c r="W11" i="1"/>
  <c r="AJ27" i="1" s="1"/>
  <c r="L11" i="1"/>
  <c r="Y27" i="1" s="1"/>
  <c r="M11" i="1"/>
  <c r="Z27" i="1" s="1"/>
  <c r="N11" i="1"/>
  <c r="AA27" i="1" s="1"/>
  <c r="O11" i="1"/>
  <c r="AB27" i="1" s="1"/>
  <c r="Q11" i="1"/>
  <c r="AD27" i="1" s="1"/>
  <c r="P11" i="1"/>
  <c r="AC27" i="1" s="1"/>
  <c r="AW10" i="1"/>
  <c r="AR10" i="1"/>
  <c r="AR11" i="1" s="1"/>
  <c r="AS11" i="1"/>
  <c r="AV10" i="1"/>
  <c r="AT10" i="1"/>
  <c r="AT11" i="1" s="1"/>
  <c r="AQ10" i="1"/>
  <c r="AQ11" i="1" s="1"/>
  <c r="AU10" i="1"/>
  <c r="AU11" i="1" s="1"/>
  <c r="AL11" i="1"/>
  <c r="AM10" i="1"/>
  <c r="AO10" i="1"/>
  <c r="F14" i="15"/>
  <c r="I30" i="15" s="1"/>
  <c r="AS13" i="15"/>
  <c r="E14" i="15"/>
  <c r="H30" i="15" s="1"/>
  <c r="J30" i="15"/>
  <c r="AB30" i="15"/>
  <c r="AA30" i="15"/>
  <c r="Z30" i="15"/>
  <c r="AG30" i="15"/>
  <c r="AJ30" i="15"/>
  <c r="AI30" i="15"/>
  <c r="Y30" i="15"/>
  <c r="AR13" i="15"/>
  <c r="AQ13" i="15"/>
  <c r="AV13" i="15"/>
  <c r="G15" i="15"/>
  <c r="AN13" i="15"/>
  <c r="AN14" i="15" s="1"/>
  <c r="AW11" i="14"/>
  <c r="AQ11" i="14"/>
  <c r="G13" i="14"/>
  <c r="AB28" i="14"/>
  <c r="I28" i="14"/>
  <c r="AA28" i="14"/>
  <c r="AH28" i="14"/>
  <c r="AG28" i="14"/>
  <c r="AE28" i="14"/>
  <c r="AI28" i="14"/>
  <c r="AF28" i="14"/>
  <c r="AD28" i="14"/>
  <c r="AL11" i="14"/>
  <c r="AP11" i="14"/>
  <c r="F13" i="14"/>
  <c r="E13" i="14"/>
  <c r="H29" i="14" s="1"/>
  <c r="AN11" i="14"/>
  <c r="AS11" i="14"/>
  <c r="AS12" i="14" s="1"/>
  <c r="AU11" i="14"/>
  <c r="AO11" i="14"/>
  <c r="AO12" i="14" s="1"/>
  <c r="AM11" i="14"/>
  <c r="AS12" i="13"/>
  <c r="AL12" i="13"/>
  <c r="AD29" i="13"/>
  <c r="AB29" i="13"/>
  <c r="I29" i="13"/>
  <c r="AA29" i="13"/>
  <c r="AH29" i="13"/>
  <c r="AE29" i="13"/>
  <c r="AG29" i="13"/>
  <c r="AC29" i="13"/>
  <c r="AQ13" i="13"/>
  <c r="G14" i="13"/>
  <c r="J30" i="13" s="1"/>
  <c r="AV12" i="13"/>
  <c r="F14" i="13"/>
  <c r="AT12" i="13"/>
  <c r="AP12" i="13"/>
  <c r="AR13" i="13"/>
  <c r="AU12" i="13"/>
  <c r="E14" i="13"/>
  <c r="H30" i="13" s="1"/>
  <c r="AN12" i="13"/>
  <c r="AF30" i="12"/>
  <c r="AE30" i="12"/>
  <c r="AD30" i="12"/>
  <c r="AC30" i="12"/>
  <c r="AB30" i="12"/>
  <c r="AA30" i="12"/>
  <c r="H30" i="12"/>
  <c r="E30" i="12" s="1"/>
  <c r="Z30" i="12"/>
  <c r="Y30" i="12"/>
  <c r="AJ30" i="12"/>
  <c r="AI30" i="12"/>
  <c r="AG30" i="12"/>
  <c r="AH30" i="12"/>
  <c r="AL13" i="12"/>
  <c r="AS13" i="12"/>
  <c r="AS14" i="12" s="1"/>
  <c r="AV13" i="12"/>
  <c r="I30" i="12"/>
  <c r="F30" i="12" s="1"/>
  <c r="AP13" i="12"/>
  <c r="AP14" i="12" s="1"/>
  <c r="AO13" i="12"/>
  <c r="AO14" i="12" s="1"/>
  <c r="AR13" i="12"/>
  <c r="AR14" i="12" s="1"/>
  <c r="AQ13" i="12"/>
  <c r="AQ14" i="12" s="1"/>
  <c r="J32" i="12"/>
  <c r="G32" i="12" s="1"/>
  <c r="AW13" i="12"/>
  <c r="AM13" i="12"/>
  <c r="AU13" i="12"/>
  <c r="AU14" i="12" s="1"/>
  <c r="AT13" i="12"/>
  <c r="AN13" i="12"/>
  <c r="AL12" i="11"/>
  <c r="AM12" i="11"/>
  <c r="AM13" i="11" s="1"/>
  <c r="F13" i="11"/>
  <c r="I29" i="11" s="1"/>
  <c r="AQ12" i="11"/>
  <c r="AA29" i="11"/>
  <c r="H29" i="11"/>
  <c r="Z29" i="11"/>
  <c r="Y29" i="11"/>
  <c r="AJ29" i="11"/>
  <c r="AI29" i="11"/>
  <c r="AG29" i="11"/>
  <c r="E14" i="11"/>
  <c r="AP12" i="11"/>
  <c r="AO12" i="11"/>
  <c r="AT12" i="11"/>
  <c r="AR12" i="11"/>
  <c r="G15" i="11"/>
  <c r="J31" i="11" s="1"/>
  <c r="AW13" i="11"/>
  <c r="AN12" i="11"/>
  <c r="E12" i="1"/>
  <c r="F11" i="1"/>
  <c r="I27" i="1" s="1"/>
  <c r="G11" i="1"/>
  <c r="J27" i="1" s="1"/>
  <c r="V30" i="12" l="1"/>
  <c r="W30" i="12"/>
  <c r="L30" i="12"/>
  <c r="M30" i="12"/>
  <c r="N30" i="12"/>
  <c r="O30" i="12"/>
  <c r="P30" i="12"/>
  <c r="Q30" i="12"/>
  <c r="R30" i="12"/>
  <c r="T30" i="12"/>
  <c r="U30" i="12"/>
  <c r="S30" i="12"/>
  <c r="V15" i="15"/>
  <c r="W15" i="15"/>
  <c r="L15" i="15"/>
  <c r="M15" i="15"/>
  <c r="U15" i="15"/>
  <c r="AH31" i="15" s="1"/>
  <c r="N15" i="15"/>
  <c r="O15" i="15"/>
  <c r="P15" i="15"/>
  <c r="Q15" i="15"/>
  <c r="AD31" i="15" s="1"/>
  <c r="R15" i="15"/>
  <c r="AE31" i="15" s="1"/>
  <c r="S15" i="15"/>
  <c r="AF31" i="15" s="1"/>
  <c r="T15" i="15"/>
  <c r="AG31" i="15" s="1"/>
  <c r="AP12" i="14"/>
  <c r="J29" i="14"/>
  <c r="R13" i="14"/>
  <c r="S13" i="14"/>
  <c r="T13" i="14"/>
  <c r="U13" i="14"/>
  <c r="V13" i="14"/>
  <c r="P13" i="14"/>
  <c r="AC29" i="14" s="1"/>
  <c r="W13" i="14"/>
  <c r="AJ29" i="14" s="1"/>
  <c r="L13" i="14"/>
  <c r="Y29" i="14" s="1"/>
  <c r="M13" i="14"/>
  <c r="Z29" i="14" s="1"/>
  <c r="N13" i="14"/>
  <c r="AA29" i="14" s="1"/>
  <c r="O13" i="14"/>
  <c r="Q13" i="14"/>
  <c r="Z29" i="13"/>
  <c r="N14" i="13"/>
  <c r="O14" i="13"/>
  <c r="P14" i="13"/>
  <c r="L14" i="13"/>
  <c r="Q14" i="13"/>
  <c r="AD30" i="13" s="1"/>
  <c r="R14" i="13"/>
  <c r="AE30" i="13" s="1"/>
  <c r="S14" i="13"/>
  <c r="AF30" i="13" s="1"/>
  <c r="T14" i="13"/>
  <c r="U14" i="13"/>
  <c r="AH30" i="13" s="1"/>
  <c r="V14" i="13"/>
  <c r="AI30" i="13" s="1"/>
  <c r="W14" i="13"/>
  <c r="AJ30" i="13" s="1"/>
  <c r="M14" i="13"/>
  <c r="L14" i="11"/>
  <c r="M14" i="11"/>
  <c r="N14" i="11"/>
  <c r="O14" i="11"/>
  <c r="P14" i="11"/>
  <c r="AC30" i="11" s="1"/>
  <c r="V14" i="11"/>
  <c r="Q14" i="11"/>
  <c r="AD30" i="11" s="1"/>
  <c r="R14" i="11"/>
  <c r="S14" i="11"/>
  <c r="T14" i="11"/>
  <c r="U14" i="11"/>
  <c r="AH30" i="11" s="1"/>
  <c r="W14" i="11"/>
  <c r="AJ30" i="11" s="1"/>
  <c r="AM11" i="1"/>
  <c r="AV11" i="1"/>
  <c r="AN11" i="1"/>
  <c r="AW11" i="1"/>
  <c r="H28" i="1"/>
  <c r="R12" i="1"/>
  <c r="AE28" i="1" s="1"/>
  <c r="P12" i="1"/>
  <c r="AC28" i="1" s="1"/>
  <c r="S12" i="1"/>
  <c r="AF28" i="1" s="1"/>
  <c r="T12" i="1"/>
  <c r="AG28" i="1" s="1"/>
  <c r="U12" i="1"/>
  <c r="AH28" i="1" s="1"/>
  <c r="V12" i="1"/>
  <c r="AI28" i="1" s="1"/>
  <c r="W12" i="1"/>
  <c r="AJ28" i="1" s="1"/>
  <c r="L12" i="1"/>
  <c r="Y28" i="1" s="1"/>
  <c r="M12" i="1"/>
  <c r="Z28" i="1" s="1"/>
  <c r="N12" i="1"/>
  <c r="AA28" i="1" s="1"/>
  <c r="O12" i="1"/>
  <c r="AB28" i="1" s="1"/>
  <c r="Q12" i="1"/>
  <c r="AD28" i="1" s="1"/>
  <c r="AO11" i="1"/>
  <c r="AO12" i="1" s="1"/>
  <c r="AP11" i="1"/>
  <c r="AP12" i="1" s="1"/>
  <c r="AW14" i="15"/>
  <c r="AS14" i="15"/>
  <c r="F15" i="15"/>
  <c r="I31" i="15" s="1"/>
  <c r="AT14" i="15"/>
  <c r="AV14" i="15"/>
  <c r="AL14" i="15"/>
  <c r="E15" i="15"/>
  <c r="H31" i="15" s="1"/>
  <c r="AU14" i="15"/>
  <c r="AU15" i="15" s="1"/>
  <c r="AC31" i="15"/>
  <c r="J31" i="15"/>
  <c r="AB31" i="15"/>
  <c r="AI31" i="15"/>
  <c r="Y31" i="15"/>
  <c r="AJ31" i="15"/>
  <c r="AA31" i="15"/>
  <c r="Z31" i="15"/>
  <c r="AQ14" i="15"/>
  <c r="AQ15" i="15" s="1"/>
  <c r="AP14" i="15"/>
  <c r="AP15" i="15" s="1"/>
  <c r="G16" i="15"/>
  <c r="AR14" i="15"/>
  <c r="AO14" i="15"/>
  <c r="AO15" i="15" s="1"/>
  <c r="AL12" i="14"/>
  <c r="AU12" i="14"/>
  <c r="G14" i="14"/>
  <c r="AQ12" i="14"/>
  <c r="AQ13" i="14" s="1"/>
  <c r="AN12" i="14"/>
  <c r="AR12" i="14"/>
  <c r="F14" i="14"/>
  <c r="AW12" i="14"/>
  <c r="AD29" i="14"/>
  <c r="AB29" i="14"/>
  <c r="I29" i="14"/>
  <c r="AI29" i="14"/>
  <c r="AG29" i="14"/>
  <c r="AE29" i="14"/>
  <c r="AH29" i="14"/>
  <c r="AF29" i="14"/>
  <c r="AM12" i="14"/>
  <c r="E14" i="14"/>
  <c r="H30" i="14" s="1"/>
  <c r="AV12" i="14"/>
  <c r="AN13" i="13"/>
  <c r="F15" i="13"/>
  <c r="AV13" i="13"/>
  <c r="AU13" i="13"/>
  <c r="AL13" i="13"/>
  <c r="AW13" i="13"/>
  <c r="G15" i="13"/>
  <c r="J31" i="13" s="1"/>
  <c r="E15" i="13"/>
  <c r="H31" i="13" s="1"/>
  <c r="AP13" i="13"/>
  <c r="AS13" i="13"/>
  <c r="AC30" i="13"/>
  <c r="I30" i="13"/>
  <c r="AA30" i="13"/>
  <c r="Z30" i="13"/>
  <c r="Y30" i="13"/>
  <c r="AG30" i="13"/>
  <c r="AB30" i="13"/>
  <c r="AT13" i="13"/>
  <c r="AO13" i="13"/>
  <c r="I31" i="12"/>
  <c r="F31" i="12" s="1"/>
  <c r="AN14" i="12"/>
  <c r="AT14" i="12"/>
  <c r="AH31" i="12"/>
  <c r="AG31" i="12"/>
  <c r="AF31" i="12"/>
  <c r="AE31" i="12"/>
  <c r="AD31" i="12"/>
  <c r="AC31" i="12"/>
  <c r="AB31" i="12"/>
  <c r="AA31" i="12"/>
  <c r="H31" i="12"/>
  <c r="E31" i="12" s="1"/>
  <c r="Z31" i="12"/>
  <c r="Y31" i="12"/>
  <c r="AI31" i="12"/>
  <c r="AJ31" i="12"/>
  <c r="AV14" i="12"/>
  <c r="AV15" i="12" s="1"/>
  <c r="AM14" i="12"/>
  <c r="AM15" i="12" s="1"/>
  <c r="AW14" i="12"/>
  <c r="J33" i="12"/>
  <c r="G33" i="12" s="1"/>
  <c r="AL14" i="12"/>
  <c r="AO15" i="12"/>
  <c r="AO13" i="11"/>
  <c r="AF30" i="11"/>
  <c r="AE30" i="11"/>
  <c r="AB30" i="11"/>
  <c r="AA30" i="11"/>
  <c r="H30" i="11"/>
  <c r="Z30" i="11"/>
  <c r="Y30" i="11"/>
  <c r="AI30" i="11"/>
  <c r="AG30" i="11"/>
  <c r="AQ13" i="11"/>
  <c r="AP13" i="11"/>
  <c r="E15" i="11"/>
  <c r="F14" i="11"/>
  <c r="I30" i="11" s="1"/>
  <c r="AS13" i="11"/>
  <c r="AN13" i="11"/>
  <c r="AN14" i="11" s="1"/>
  <c r="AU13" i="11"/>
  <c r="AL13" i="11"/>
  <c r="G16" i="11"/>
  <c r="J32" i="11" s="1"/>
  <c r="AR13" i="11"/>
  <c r="AR14" i="11" s="1"/>
  <c r="AT13" i="11"/>
  <c r="AT14" i="11" s="1"/>
  <c r="AV13" i="11"/>
  <c r="G12" i="1"/>
  <c r="J28" i="1" s="1"/>
  <c r="F12" i="1"/>
  <c r="I28" i="1" s="1"/>
  <c r="E13" i="1"/>
  <c r="V31" i="12" l="1"/>
  <c r="W31" i="12"/>
  <c r="L31" i="12"/>
  <c r="M31" i="12"/>
  <c r="N31" i="12"/>
  <c r="U31" i="12"/>
  <c r="O31" i="12"/>
  <c r="P31" i="12"/>
  <c r="Q31" i="12"/>
  <c r="R31" i="12"/>
  <c r="S31" i="12"/>
  <c r="T31" i="12"/>
  <c r="V16" i="15"/>
  <c r="W16" i="15"/>
  <c r="U16" i="15"/>
  <c r="L16" i="15"/>
  <c r="M16" i="15"/>
  <c r="N16" i="15"/>
  <c r="O16" i="15"/>
  <c r="AO16" i="15" s="1"/>
  <c r="P16" i="15"/>
  <c r="AC32" i="15" s="1"/>
  <c r="Q16" i="15"/>
  <c r="AD32" i="15" s="1"/>
  <c r="R16" i="15"/>
  <c r="S16" i="15"/>
  <c r="AF32" i="15" s="1"/>
  <c r="T16" i="15"/>
  <c r="AN13" i="14"/>
  <c r="J30" i="14"/>
  <c r="R14" i="14"/>
  <c r="S14" i="14"/>
  <c r="T14" i="14"/>
  <c r="U14" i="14"/>
  <c r="V14" i="14"/>
  <c r="W14" i="14"/>
  <c r="P14" i="14"/>
  <c r="AC30" i="14" s="1"/>
  <c r="L14" i="14"/>
  <c r="Y30" i="14" s="1"/>
  <c r="M14" i="14"/>
  <c r="Z30" i="14" s="1"/>
  <c r="N14" i="14"/>
  <c r="AA30" i="14" s="1"/>
  <c r="O14" i="14"/>
  <c r="Q14" i="14"/>
  <c r="N15" i="13"/>
  <c r="O15" i="13"/>
  <c r="AB31" i="13" s="1"/>
  <c r="L15" i="13"/>
  <c r="P15" i="13"/>
  <c r="Q15" i="13"/>
  <c r="AD31" i="13" s="1"/>
  <c r="R15" i="13"/>
  <c r="AE31" i="13" s="1"/>
  <c r="S15" i="13"/>
  <c r="AF31" i="13" s="1"/>
  <c r="T15" i="13"/>
  <c r="U15" i="13"/>
  <c r="V15" i="13"/>
  <c r="W15" i="13"/>
  <c r="AJ31" i="13" s="1"/>
  <c r="M15" i="13"/>
  <c r="AS14" i="11"/>
  <c r="L15" i="11"/>
  <c r="M15" i="11"/>
  <c r="V15" i="11"/>
  <c r="N15" i="11"/>
  <c r="AA31" i="11" s="1"/>
  <c r="O15" i="11"/>
  <c r="P15" i="11"/>
  <c r="Q15" i="11"/>
  <c r="R15" i="11"/>
  <c r="S15" i="11"/>
  <c r="AF31" i="11" s="1"/>
  <c r="T15" i="11"/>
  <c r="AT15" i="11" s="1"/>
  <c r="U15" i="11"/>
  <c r="AH31" i="11" s="1"/>
  <c r="W15" i="11"/>
  <c r="AW12" i="1"/>
  <c r="AR12" i="1"/>
  <c r="AN12" i="1"/>
  <c r="AS12" i="1"/>
  <c r="AV12" i="1"/>
  <c r="AL12" i="1"/>
  <c r="AT12" i="1"/>
  <c r="AQ12" i="1"/>
  <c r="AU12" i="1"/>
  <c r="H29" i="1"/>
  <c r="R13" i="1"/>
  <c r="AE29" i="1" s="1"/>
  <c r="S13" i="1"/>
  <c r="AF29" i="1" s="1"/>
  <c r="T13" i="1"/>
  <c r="AG29" i="1" s="1"/>
  <c r="U13" i="1"/>
  <c r="AH29" i="1" s="1"/>
  <c r="V13" i="1"/>
  <c r="AI29" i="1" s="1"/>
  <c r="W13" i="1"/>
  <c r="AJ29" i="1" s="1"/>
  <c r="L13" i="1"/>
  <c r="Y29" i="1" s="1"/>
  <c r="M13" i="1"/>
  <c r="Z29" i="1" s="1"/>
  <c r="N13" i="1"/>
  <c r="AA29" i="1" s="1"/>
  <c r="O13" i="1"/>
  <c r="AB29" i="1" s="1"/>
  <c r="P13" i="1"/>
  <c r="AC29" i="1" s="1"/>
  <c r="Q13" i="1"/>
  <c r="AD29" i="1" s="1"/>
  <c r="AP13" i="1"/>
  <c r="AM12" i="1"/>
  <c r="E16" i="15"/>
  <c r="H32" i="15" s="1"/>
  <c r="AL15" i="15"/>
  <c r="AV15" i="15"/>
  <c r="AT15" i="15"/>
  <c r="F16" i="15"/>
  <c r="I32" i="15" s="1"/>
  <c r="AR15" i="15"/>
  <c r="AI32" i="15"/>
  <c r="AE32" i="15"/>
  <c r="J32" i="15"/>
  <c r="Y32" i="15"/>
  <c r="AB32" i="15"/>
  <c r="AA32" i="15"/>
  <c r="Z32" i="15"/>
  <c r="AJ32" i="15"/>
  <c r="AH32" i="15"/>
  <c r="AG32" i="15"/>
  <c r="AN15" i="15"/>
  <c r="AN16" i="15" s="1"/>
  <c r="AS15" i="15"/>
  <c r="G17" i="15"/>
  <c r="AW15" i="15"/>
  <c r="AM15" i="15"/>
  <c r="AM16" i="15" s="1"/>
  <c r="F15" i="14"/>
  <c r="AS13" i="14"/>
  <c r="AV13" i="14"/>
  <c r="AV14" i="14" s="1"/>
  <c r="AP13" i="14"/>
  <c r="AP14" i="14" s="1"/>
  <c r="E15" i="14"/>
  <c r="H31" i="14" s="1"/>
  <c r="AR13" i="14"/>
  <c r="AR14" i="14" s="1"/>
  <c r="AM13" i="14"/>
  <c r="G15" i="14"/>
  <c r="AU13" i="14"/>
  <c r="AW13" i="14"/>
  <c r="AL13" i="14"/>
  <c r="AF30" i="14"/>
  <c r="AE30" i="14"/>
  <c r="AD30" i="14"/>
  <c r="AB30" i="14"/>
  <c r="I30" i="14"/>
  <c r="AI30" i="14"/>
  <c r="AG30" i="14"/>
  <c r="AJ30" i="14"/>
  <c r="AH30" i="14"/>
  <c r="AO13" i="14"/>
  <c r="AT13" i="14"/>
  <c r="AT14" i="14" s="1"/>
  <c r="G16" i="13"/>
  <c r="J32" i="13" s="1"/>
  <c r="AM14" i="13"/>
  <c r="AW14" i="13"/>
  <c r="AR14" i="13"/>
  <c r="AL14" i="13"/>
  <c r="AU14" i="13"/>
  <c r="AQ14" i="13"/>
  <c r="AT14" i="13"/>
  <c r="AT15" i="13" s="1"/>
  <c r="AS14" i="13"/>
  <c r="AV14" i="13"/>
  <c r="AV15" i="13" s="1"/>
  <c r="AO14" i="13"/>
  <c r="AP14" i="13"/>
  <c r="F16" i="13"/>
  <c r="E16" i="13"/>
  <c r="H32" i="13" s="1"/>
  <c r="AH31" i="13"/>
  <c r="AC31" i="13"/>
  <c r="I31" i="13"/>
  <c r="AA31" i="13"/>
  <c r="Z31" i="13"/>
  <c r="AI31" i="13"/>
  <c r="AG31" i="13"/>
  <c r="Y31" i="13"/>
  <c r="AN14" i="13"/>
  <c r="AS15" i="12"/>
  <c r="AT15" i="12"/>
  <c r="AR15" i="12"/>
  <c r="AJ32" i="12"/>
  <c r="AI32" i="12"/>
  <c r="AH32" i="12"/>
  <c r="AG32" i="12"/>
  <c r="AF32" i="12"/>
  <c r="AE32" i="12"/>
  <c r="AD32" i="12"/>
  <c r="AC32" i="12"/>
  <c r="AB32" i="12"/>
  <c r="AA32" i="12"/>
  <c r="Y32" i="12"/>
  <c r="H32" i="12"/>
  <c r="E32" i="12" s="1"/>
  <c r="Z32" i="12"/>
  <c r="AQ15" i="12"/>
  <c r="AQ16" i="12" s="1"/>
  <c r="AL15" i="12"/>
  <c r="AL16" i="12" s="1"/>
  <c r="AN15" i="12"/>
  <c r="AN16" i="12" s="1"/>
  <c r="I32" i="12"/>
  <c r="F32" i="12" s="1"/>
  <c r="AU15" i="12"/>
  <c r="J34" i="12"/>
  <c r="G34" i="12" s="1"/>
  <c r="AW15" i="12"/>
  <c r="AP15" i="12"/>
  <c r="AW14" i="11"/>
  <c r="AM14" i="11"/>
  <c r="F15" i="11"/>
  <c r="I31" i="11" s="1"/>
  <c r="AV14" i="11"/>
  <c r="G17" i="11"/>
  <c r="J33" i="11" s="1"/>
  <c r="E16" i="11"/>
  <c r="AE31" i="11"/>
  <c r="AD31" i="11"/>
  <c r="AC31" i="11"/>
  <c r="AB31" i="11"/>
  <c r="H31" i="11"/>
  <c r="Z31" i="11"/>
  <c r="Y31" i="11"/>
  <c r="AI31" i="11"/>
  <c r="AJ31" i="11"/>
  <c r="AQ14" i="11"/>
  <c r="AP14" i="11"/>
  <c r="AL14" i="11"/>
  <c r="AU14" i="11"/>
  <c r="AU15" i="11" s="1"/>
  <c r="AO14" i="11"/>
  <c r="E14" i="1"/>
  <c r="F13" i="1"/>
  <c r="I29" i="1" s="1"/>
  <c r="G13" i="1"/>
  <c r="J29" i="1" s="1"/>
  <c r="V32" i="12" l="1"/>
  <c r="W32" i="12"/>
  <c r="U32" i="12"/>
  <c r="L32" i="12"/>
  <c r="M32" i="12"/>
  <c r="T32" i="12"/>
  <c r="N32" i="12"/>
  <c r="O32" i="12"/>
  <c r="P32" i="12"/>
  <c r="Q32" i="12"/>
  <c r="R32" i="12"/>
  <c r="S32" i="12"/>
  <c r="AQ16" i="15"/>
  <c r="V17" i="15"/>
  <c r="U17" i="15"/>
  <c r="W17" i="15"/>
  <c r="L17" i="15"/>
  <c r="Y33" i="15" s="1"/>
  <c r="M17" i="15"/>
  <c r="Z33" i="15" s="1"/>
  <c r="N17" i="15"/>
  <c r="O17" i="15"/>
  <c r="AB33" i="15" s="1"/>
  <c r="P17" i="15"/>
  <c r="Q17" i="15"/>
  <c r="R17" i="15"/>
  <c r="S17" i="15"/>
  <c r="AF33" i="15" s="1"/>
  <c r="T17" i="15"/>
  <c r="J31" i="14"/>
  <c r="R15" i="14"/>
  <c r="S15" i="14"/>
  <c r="P15" i="14"/>
  <c r="T15" i="14"/>
  <c r="U15" i="14"/>
  <c r="V15" i="14"/>
  <c r="AI31" i="14" s="1"/>
  <c r="W15" i="14"/>
  <c r="AJ31" i="14" s="1"/>
  <c r="L15" i="14"/>
  <c r="Y31" i="14" s="1"/>
  <c r="M15" i="14"/>
  <c r="Z31" i="14" s="1"/>
  <c r="N15" i="14"/>
  <c r="AA31" i="14" s="1"/>
  <c r="O15" i="14"/>
  <c r="AB31" i="14" s="1"/>
  <c r="Q15" i="14"/>
  <c r="N16" i="13"/>
  <c r="O16" i="13"/>
  <c r="P16" i="13"/>
  <c r="Q16" i="13"/>
  <c r="R16" i="13"/>
  <c r="S16" i="13"/>
  <c r="T16" i="13"/>
  <c r="U16" i="13"/>
  <c r="AH32" i="13" s="1"/>
  <c r="L16" i="13"/>
  <c r="Y32" i="13" s="1"/>
  <c r="V16" i="13"/>
  <c r="AI32" i="13" s="1"/>
  <c r="W16" i="13"/>
  <c r="AJ32" i="13" s="1"/>
  <c r="M16" i="13"/>
  <c r="Z32" i="13" s="1"/>
  <c r="AG31" i="11"/>
  <c r="L16" i="11"/>
  <c r="M16" i="11"/>
  <c r="N16" i="11"/>
  <c r="O16" i="11"/>
  <c r="P16" i="11"/>
  <c r="Q16" i="11"/>
  <c r="AD32" i="11" s="1"/>
  <c r="R16" i="11"/>
  <c r="AE32" i="11" s="1"/>
  <c r="S16" i="11"/>
  <c r="AF32" i="11" s="1"/>
  <c r="T16" i="11"/>
  <c r="AG32" i="11" s="1"/>
  <c r="U16" i="11"/>
  <c r="AH32" i="11" s="1"/>
  <c r="W16" i="11"/>
  <c r="AJ32" i="11" s="1"/>
  <c r="V16" i="11"/>
  <c r="AU13" i="1"/>
  <c r="AQ13" i="1"/>
  <c r="AT13" i="1"/>
  <c r="AL13" i="1"/>
  <c r="AV13" i="1"/>
  <c r="AS13" i="1"/>
  <c r="AO13" i="1"/>
  <c r="AN13" i="1"/>
  <c r="AR13" i="1"/>
  <c r="AM13" i="1"/>
  <c r="AW13" i="1"/>
  <c r="H30" i="1"/>
  <c r="M14" i="1"/>
  <c r="N14" i="1"/>
  <c r="O14" i="1"/>
  <c r="P14" i="1"/>
  <c r="Q14" i="1"/>
  <c r="R14" i="1"/>
  <c r="S14" i="1"/>
  <c r="T14" i="1"/>
  <c r="U14" i="1"/>
  <c r="V14" i="1"/>
  <c r="W14" i="1"/>
  <c r="L14" i="1"/>
  <c r="AS16" i="15"/>
  <c r="AR16" i="15"/>
  <c r="F17" i="15"/>
  <c r="I33" i="15" s="1"/>
  <c r="AT16" i="15"/>
  <c r="AV16" i="15"/>
  <c r="AL16" i="15"/>
  <c r="AQ17" i="15"/>
  <c r="AP16" i="15"/>
  <c r="AP17" i="15" s="1"/>
  <c r="E17" i="15"/>
  <c r="H33" i="15" s="1"/>
  <c r="AW16" i="15"/>
  <c r="G18" i="15"/>
  <c r="AH33" i="15"/>
  <c r="AG33" i="15"/>
  <c r="AA33" i="15"/>
  <c r="AJ33" i="15"/>
  <c r="AI33" i="15"/>
  <c r="AE33" i="15"/>
  <c r="AD33" i="15"/>
  <c r="AC33" i="15"/>
  <c r="J33" i="15"/>
  <c r="AU16" i="15"/>
  <c r="AU17" i="15" s="1"/>
  <c r="AQ14" i="14"/>
  <c r="E16" i="14"/>
  <c r="H32" i="14" s="1"/>
  <c r="AL14" i="14"/>
  <c r="AS14" i="14"/>
  <c r="AM14" i="14"/>
  <c r="AO14" i="14"/>
  <c r="AW14" i="14"/>
  <c r="AN14" i="14"/>
  <c r="AU14" i="14"/>
  <c r="F16" i="14"/>
  <c r="G16" i="14"/>
  <c r="AH31" i="14"/>
  <c r="AG31" i="14"/>
  <c r="AF31" i="14"/>
  <c r="AD31" i="14"/>
  <c r="AC31" i="14"/>
  <c r="I31" i="14"/>
  <c r="AE31" i="14"/>
  <c r="AO15" i="13"/>
  <c r="AO16" i="13" s="1"/>
  <c r="AS15" i="13"/>
  <c r="AQ15" i="13"/>
  <c r="AU15" i="13"/>
  <c r="AL15" i="13"/>
  <c r="E17" i="13"/>
  <c r="H33" i="13" s="1"/>
  <c r="AR15" i="13"/>
  <c r="AR16" i="13" s="1"/>
  <c r="AN15" i="13"/>
  <c r="AW15" i="13"/>
  <c r="AG32" i="13"/>
  <c r="AE32" i="13"/>
  <c r="AD32" i="13"/>
  <c r="AC32" i="13"/>
  <c r="AB32" i="13"/>
  <c r="AF32" i="13"/>
  <c r="AA32" i="13"/>
  <c r="I32" i="13"/>
  <c r="AM15" i="13"/>
  <c r="F17" i="13"/>
  <c r="G17" i="13"/>
  <c r="J33" i="13" s="1"/>
  <c r="AP15" i="13"/>
  <c r="AP16" i="13" s="1"/>
  <c r="AP16" i="12"/>
  <c r="AR16" i="12"/>
  <c r="AR17" i="12" s="1"/>
  <c r="AV16" i="12"/>
  <c r="H33" i="12"/>
  <c r="E33" i="12" s="1"/>
  <c r="Z33" i="12"/>
  <c r="Y33" i="12"/>
  <c r="AJ33" i="12"/>
  <c r="AI33" i="12"/>
  <c r="AH33" i="12"/>
  <c r="AG33" i="12"/>
  <c r="AF33" i="12"/>
  <c r="AE33" i="12"/>
  <c r="AD33" i="12"/>
  <c r="AC33" i="12"/>
  <c r="AA33" i="12"/>
  <c r="AB33" i="12"/>
  <c r="AW16" i="12"/>
  <c r="AN17" i="12"/>
  <c r="AO16" i="12"/>
  <c r="AO17" i="12" s="1"/>
  <c r="AU16" i="12"/>
  <c r="AM16" i="12"/>
  <c r="AT16" i="12"/>
  <c r="I33" i="12"/>
  <c r="F33" i="12" s="1"/>
  <c r="AS16" i="12"/>
  <c r="AN15" i="11"/>
  <c r="AV15" i="11"/>
  <c r="E17" i="11"/>
  <c r="F16" i="11"/>
  <c r="I32" i="11" s="1"/>
  <c r="AI32" i="11"/>
  <c r="AC32" i="11"/>
  <c r="AB32" i="11"/>
  <c r="AA32" i="11"/>
  <c r="Y32" i="11"/>
  <c r="Z32" i="11"/>
  <c r="H32" i="11"/>
  <c r="AO15" i="11"/>
  <c r="AO16" i="11" s="1"/>
  <c r="AL15" i="11"/>
  <c r="AP15" i="11"/>
  <c r="AR15" i="11"/>
  <c r="AM15" i="11"/>
  <c r="G18" i="11"/>
  <c r="J34" i="11" s="1"/>
  <c r="AQ15" i="11"/>
  <c r="AQ16" i="11" s="1"/>
  <c r="AW15" i="11"/>
  <c r="AS15" i="11"/>
  <c r="F14" i="1"/>
  <c r="I30" i="1" s="1"/>
  <c r="G14" i="1"/>
  <c r="J30" i="1" s="1"/>
  <c r="E15" i="1"/>
  <c r="V33" i="12" l="1"/>
  <c r="U33" i="12"/>
  <c r="W33" i="12"/>
  <c r="L33" i="12"/>
  <c r="M33" i="12"/>
  <c r="N33" i="12"/>
  <c r="O33" i="12"/>
  <c r="P33" i="12"/>
  <c r="Q33" i="12"/>
  <c r="T33" i="12"/>
  <c r="R33" i="12"/>
  <c r="S33" i="12"/>
  <c r="V18" i="15"/>
  <c r="W18" i="15"/>
  <c r="L18" i="15"/>
  <c r="M18" i="15"/>
  <c r="N18" i="15"/>
  <c r="O18" i="15"/>
  <c r="AB34" i="15" s="1"/>
  <c r="F22" i="16" s="1"/>
  <c r="P18" i="15"/>
  <c r="U18" i="15"/>
  <c r="AU18" i="15" s="1"/>
  <c r="Q18" i="15"/>
  <c r="AD34" i="15" s="1"/>
  <c r="H22" i="16" s="1"/>
  <c r="R18" i="15"/>
  <c r="AE34" i="15" s="1"/>
  <c r="I22" i="16" s="1"/>
  <c r="S18" i="15"/>
  <c r="AF34" i="15" s="1"/>
  <c r="J22" i="16" s="1"/>
  <c r="T18" i="15"/>
  <c r="J32" i="14"/>
  <c r="R16" i="14"/>
  <c r="S16" i="14"/>
  <c r="T16" i="14"/>
  <c r="U16" i="14"/>
  <c r="P16" i="14"/>
  <c r="V16" i="14"/>
  <c r="W16" i="14"/>
  <c r="L16" i="14"/>
  <c r="Y32" i="14" s="1"/>
  <c r="M16" i="14"/>
  <c r="N16" i="14"/>
  <c r="AA32" i="14" s="1"/>
  <c r="O16" i="14"/>
  <c r="AB32" i="14" s="1"/>
  <c r="Q16" i="14"/>
  <c r="AL15" i="14"/>
  <c r="AN15" i="14"/>
  <c r="AW15" i="14"/>
  <c r="N17" i="13"/>
  <c r="O17" i="13"/>
  <c r="P17" i="13"/>
  <c r="Q17" i="13"/>
  <c r="R17" i="13"/>
  <c r="S17" i="13"/>
  <c r="T17" i="13"/>
  <c r="AG33" i="13" s="1"/>
  <c r="U17" i="13"/>
  <c r="V17" i="13"/>
  <c r="AI33" i="13" s="1"/>
  <c r="W17" i="13"/>
  <c r="AJ33" i="13" s="1"/>
  <c r="M17" i="13"/>
  <c r="Z33" i="13" s="1"/>
  <c r="L17" i="13"/>
  <c r="L17" i="11"/>
  <c r="M17" i="11"/>
  <c r="N17" i="11"/>
  <c r="V17" i="11"/>
  <c r="O17" i="11"/>
  <c r="P17" i="11"/>
  <c r="AC33" i="11" s="1"/>
  <c r="Q17" i="11"/>
  <c r="AD33" i="11" s="1"/>
  <c r="R17" i="11"/>
  <c r="S17" i="11"/>
  <c r="T17" i="11"/>
  <c r="U17" i="11"/>
  <c r="AH33" i="11" s="1"/>
  <c r="W17" i="11"/>
  <c r="AJ33" i="11" s="1"/>
  <c r="AR16" i="11"/>
  <c r="AP16" i="11"/>
  <c r="AW14" i="1"/>
  <c r="AJ30" i="1"/>
  <c r="AI30" i="1"/>
  <c r="AV14" i="1"/>
  <c r="AU14" i="1"/>
  <c r="AH30" i="1"/>
  <c r="AT14" i="1"/>
  <c r="AG30" i="1"/>
  <c r="AS14" i="1"/>
  <c r="AF30" i="1"/>
  <c r="AR14" i="1"/>
  <c r="AE30" i="1"/>
  <c r="AQ14" i="1"/>
  <c r="AD30" i="1"/>
  <c r="H31" i="1"/>
  <c r="M15" i="1"/>
  <c r="Z31" i="1" s="1"/>
  <c r="N15" i="1"/>
  <c r="AA31" i="1" s="1"/>
  <c r="O15" i="1"/>
  <c r="AB31" i="1" s="1"/>
  <c r="P15" i="1"/>
  <c r="AC31" i="1" s="1"/>
  <c r="Q15" i="1"/>
  <c r="AD31" i="1" s="1"/>
  <c r="R15" i="1"/>
  <c r="AE31" i="1" s="1"/>
  <c r="S15" i="1"/>
  <c r="AF31" i="1" s="1"/>
  <c r="T15" i="1"/>
  <c r="AG31" i="1" s="1"/>
  <c r="U15" i="1"/>
  <c r="AH31" i="1" s="1"/>
  <c r="V15" i="1"/>
  <c r="AI31" i="1" s="1"/>
  <c r="W15" i="1"/>
  <c r="AJ31" i="1" s="1"/>
  <c r="L15" i="1"/>
  <c r="Y31" i="1" s="1"/>
  <c r="AP14" i="1"/>
  <c r="AC30" i="1"/>
  <c r="AB30" i="1"/>
  <c r="AO14" i="1"/>
  <c r="AO15" i="1" s="1"/>
  <c r="AA30" i="1"/>
  <c r="AN14" i="1"/>
  <c r="AN15" i="1" s="1"/>
  <c r="Z30" i="1"/>
  <c r="AM14" i="1"/>
  <c r="AM15" i="1" s="1"/>
  <c r="AL14" i="1"/>
  <c r="AL15" i="1" s="1"/>
  <c r="Y30" i="1"/>
  <c r="AL17" i="15"/>
  <c r="AV17" i="15"/>
  <c r="AT17" i="15"/>
  <c r="AO17" i="15"/>
  <c r="F18" i="15"/>
  <c r="I34" i="15" s="1"/>
  <c r="G19" i="15"/>
  <c r="E18" i="15"/>
  <c r="H34" i="15" s="1"/>
  <c r="AA34" i="15"/>
  <c r="E22" i="16" s="1"/>
  <c r="AJ34" i="15"/>
  <c r="N22" i="16" s="1"/>
  <c r="AI34" i="15"/>
  <c r="M22" i="16" s="1"/>
  <c r="AC34" i="15"/>
  <c r="G22" i="16" s="1"/>
  <c r="AG34" i="15"/>
  <c r="K22" i="16" s="1"/>
  <c r="J34" i="15"/>
  <c r="Z34" i="15"/>
  <c r="D22" i="16" s="1"/>
  <c r="Y34" i="15"/>
  <c r="C22" i="16" s="1"/>
  <c r="AN17" i="15"/>
  <c r="AN18" i="15" s="1"/>
  <c r="AW17" i="15"/>
  <c r="AW18" i="15" s="1"/>
  <c r="AR17" i="15"/>
  <c r="AM17" i="15"/>
  <c r="AM18" i="15" s="1"/>
  <c r="AS17" i="15"/>
  <c r="AM15" i="14"/>
  <c r="AS15" i="14"/>
  <c r="G17" i="14"/>
  <c r="AV15" i="14"/>
  <c r="AV16" i="14" s="1"/>
  <c r="AP15" i="14"/>
  <c r="AO15" i="14"/>
  <c r="F17" i="14"/>
  <c r="E17" i="14"/>
  <c r="H33" i="14" s="1"/>
  <c r="AJ32" i="14"/>
  <c r="AI32" i="14"/>
  <c r="AH32" i="14"/>
  <c r="AG32" i="14"/>
  <c r="AF32" i="14"/>
  <c r="AE32" i="14"/>
  <c r="AD32" i="14"/>
  <c r="AC32" i="14"/>
  <c r="I32" i="14"/>
  <c r="Z32" i="14"/>
  <c r="AU15" i="14"/>
  <c r="AU16" i="14" s="1"/>
  <c r="AQ15" i="14"/>
  <c r="AT15" i="14"/>
  <c r="AT16" i="14" s="1"/>
  <c r="AR15" i="14"/>
  <c r="AR16" i="14" s="1"/>
  <c r="AW16" i="13"/>
  <c r="AN16" i="13"/>
  <c r="AL16" i="13"/>
  <c r="AM16" i="13"/>
  <c r="AU16" i="13"/>
  <c r="E18" i="13"/>
  <c r="H34" i="13" s="1"/>
  <c r="F18" i="13"/>
  <c r="AQ16" i="13"/>
  <c r="AO17" i="13"/>
  <c r="AP17" i="13"/>
  <c r="G18" i="13"/>
  <c r="J34" i="13" s="1"/>
  <c r="AF33" i="13"/>
  <c r="AE33" i="13"/>
  <c r="AD33" i="13"/>
  <c r="I33" i="13"/>
  <c r="AA33" i="13"/>
  <c r="AH33" i="13"/>
  <c r="AC33" i="13"/>
  <c r="AB33" i="13"/>
  <c r="Y33" i="13"/>
  <c r="AT16" i="13"/>
  <c r="AV16" i="13"/>
  <c r="AS16" i="13"/>
  <c r="AB34" i="12"/>
  <c r="F19" i="16" s="1"/>
  <c r="AA34" i="12"/>
  <c r="E19" i="16" s="1"/>
  <c r="H34" i="12"/>
  <c r="E34" i="12" s="1"/>
  <c r="Z34" i="12"/>
  <c r="D19" i="16" s="1"/>
  <c r="Y34" i="12"/>
  <c r="C19" i="16" s="1"/>
  <c r="AJ34" i="12"/>
  <c r="N19" i="16" s="1"/>
  <c r="AI34" i="12"/>
  <c r="M19" i="16" s="1"/>
  <c r="AH34" i="12"/>
  <c r="L19" i="16" s="1"/>
  <c r="AG34" i="12"/>
  <c r="K19" i="16" s="1"/>
  <c r="AF34" i="12"/>
  <c r="J19" i="16" s="1"/>
  <c r="AE34" i="12"/>
  <c r="I19" i="16" s="1"/>
  <c r="AC34" i="12"/>
  <c r="G19" i="16" s="1"/>
  <c r="AD34" i="12"/>
  <c r="H19" i="16" s="1"/>
  <c r="I34" i="12"/>
  <c r="F34" i="12" s="1"/>
  <c r="AS17" i="12"/>
  <c r="AV17" i="12"/>
  <c r="AM17" i="12"/>
  <c r="AM18" i="12" s="1"/>
  <c r="AL17" i="12"/>
  <c r="AL18" i="12" s="1"/>
  <c r="AO18" i="12"/>
  <c r="AN18" i="12"/>
  <c r="AW17" i="12"/>
  <c r="AT17" i="12"/>
  <c r="AU17" i="12"/>
  <c r="AQ17" i="12"/>
  <c r="AQ18" i="12" s="1"/>
  <c r="AP17" i="12"/>
  <c r="F17" i="11"/>
  <c r="I33" i="11" s="1"/>
  <c r="AL16" i="11"/>
  <c r="AS16" i="11"/>
  <c r="H33" i="11"/>
  <c r="Z33" i="11"/>
  <c r="Y33" i="11"/>
  <c r="AI33" i="11"/>
  <c r="AG33" i="11"/>
  <c r="AF33" i="11"/>
  <c r="AE33" i="11"/>
  <c r="AA33" i="11"/>
  <c r="AB33" i="11"/>
  <c r="E18" i="11"/>
  <c r="AR17" i="11"/>
  <c r="AW16" i="11"/>
  <c r="AV16" i="11"/>
  <c r="G19" i="11"/>
  <c r="AN16" i="11"/>
  <c r="AQ17" i="11"/>
  <c r="AU16" i="11"/>
  <c r="AM16" i="11"/>
  <c r="AT16" i="11"/>
  <c r="E16" i="1"/>
  <c r="F15" i="1"/>
  <c r="I31" i="1" s="1"/>
  <c r="G15" i="1"/>
  <c r="J31" i="1" s="1"/>
  <c r="V34" i="12" l="1"/>
  <c r="M32" i="16" s="1"/>
  <c r="T34" i="12"/>
  <c r="K32" i="16" s="1"/>
  <c r="W34" i="12"/>
  <c r="N32" i="16" s="1"/>
  <c r="L34" i="12"/>
  <c r="C32" i="16" s="1"/>
  <c r="U34" i="12"/>
  <c r="L32" i="16" s="1"/>
  <c r="M34" i="12"/>
  <c r="D32" i="16" s="1"/>
  <c r="N34" i="12"/>
  <c r="E32" i="16" s="1"/>
  <c r="O34" i="12"/>
  <c r="F32" i="16" s="1"/>
  <c r="P34" i="12"/>
  <c r="G32" i="16" s="1"/>
  <c r="Q34" i="12"/>
  <c r="H32" i="16" s="1"/>
  <c r="R34" i="12"/>
  <c r="I32" i="16" s="1"/>
  <c r="S34" i="12"/>
  <c r="J32" i="16" s="1"/>
  <c r="AH34" i="15"/>
  <c r="L22" i="16" s="1"/>
  <c r="V19" i="15"/>
  <c r="W19" i="15"/>
  <c r="L19" i="15"/>
  <c r="M19" i="15"/>
  <c r="N19" i="15"/>
  <c r="O19" i="15"/>
  <c r="P19" i="15"/>
  <c r="Q19" i="15"/>
  <c r="R19" i="15"/>
  <c r="S19" i="15"/>
  <c r="T19" i="15"/>
  <c r="U19" i="15"/>
  <c r="J33" i="14"/>
  <c r="R17" i="14"/>
  <c r="P17" i="14"/>
  <c r="S17" i="14"/>
  <c r="T17" i="14"/>
  <c r="U17" i="14"/>
  <c r="AU17" i="14" s="1"/>
  <c r="V17" i="14"/>
  <c r="AI33" i="14" s="1"/>
  <c r="W17" i="14"/>
  <c r="AJ33" i="14" s="1"/>
  <c r="L17" i="14"/>
  <c r="Y33" i="14" s="1"/>
  <c r="M17" i="14"/>
  <c r="N17" i="14"/>
  <c r="O17" i="14"/>
  <c r="AB33" i="14" s="1"/>
  <c r="Q17" i="14"/>
  <c r="N18" i="13"/>
  <c r="O18" i="13"/>
  <c r="P18" i="13"/>
  <c r="Q18" i="13"/>
  <c r="R18" i="13"/>
  <c r="L18" i="13"/>
  <c r="Y34" i="13" s="1"/>
  <c r="C20" i="16" s="1"/>
  <c r="S18" i="13"/>
  <c r="T18" i="13"/>
  <c r="AG34" i="13" s="1"/>
  <c r="K20" i="16" s="1"/>
  <c r="U18" i="13"/>
  <c r="AH34" i="13" s="1"/>
  <c r="L20" i="16" s="1"/>
  <c r="V18" i="13"/>
  <c r="AI34" i="13" s="1"/>
  <c r="M20" i="16" s="1"/>
  <c r="W18" i="13"/>
  <c r="AJ34" i="13" s="1"/>
  <c r="N20" i="16" s="1"/>
  <c r="M18" i="13"/>
  <c r="Z34" i="13" s="1"/>
  <c r="D20" i="16" s="1"/>
  <c r="AW17" i="13"/>
  <c r="L18" i="11"/>
  <c r="M18" i="11"/>
  <c r="N18" i="11"/>
  <c r="O18" i="11"/>
  <c r="AB34" i="11" s="1"/>
  <c r="F18" i="16" s="1"/>
  <c r="P18" i="11"/>
  <c r="Q18" i="11"/>
  <c r="AD34" i="11" s="1"/>
  <c r="H18" i="16" s="1"/>
  <c r="R18" i="11"/>
  <c r="S18" i="11"/>
  <c r="V18" i="11"/>
  <c r="AI34" i="11" s="1"/>
  <c r="M18" i="16" s="1"/>
  <c r="T18" i="11"/>
  <c r="AG34" i="11" s="1"/>
  <c r="K18" i="16" s="1"/>
  <c r="U18" i="11"/>
  <c r="AH34" i="11" s="1"/>
  <c r="L18" i="16" s="1"/>
  <c r="W18" i="11"/>
  <c r="AJ34" i="11" s="1"/>
  <c r="N18" i="16" s="1"/>
  <c r="AR15" i="1"/>
  <c r="AS15" i="1"/>
  <c r="AT15" i="1"/>
  <c r="AU15" i="1"/>
  <c r="AP15" i="1"/>
  <c r="AV15" i="1"/>
  <c r="H32" i="1"/>
  <c r="M16" i="1"/>
  <c r="Z32" i="1" s="1"/>
  <c r="N16" i="1"/>
  <c r="AA32" i="1" s="1"/>
  <c r="O16" i="1"/>
  <c r="AB32" i="1" s="1"/>
  <c r="P16" i="1"/>
  <c r="AC32" i="1" s="1"/>
  <c r="Q16" i="1"/>
  <c r="AD32" i="1" s="1"/>
  <c r="R16" i="1"/>
  <c r="AE32" i="1" s="1"/>
  <c r="S16" i="1"/>
  <c r="AF32" i="1" s="1"/>
  <c r="T16" i="1"/>
  <c r="AG32" i="1" s="1"/>
  <c r="U16" i="1"/>
  <c r="AH32" i="1" s="1"/>
  <c r="V16" i="1"/>
  <c r="AI32" i="1" s="1"/>
  <c r="W16" i="1"/>
  <c r="AJ32" i="1" s="1"/>
  <c r="L16" i="1"/>
  <c r="Y32" i="1" s="1"/>
  <c r="AQ15" i="1"/>
  <c r="AW15" i="1"/>
  <c r="AU19" i="15"/>
  <c r="AS18" i="15"/>
  <c r="F19" i="15"/>
  <c r="AO18" i="15"/>
  <c r="AR18" i="15"/>
  <c r="AT18" i="15"/>
  <c r="AW19" i="15"/>
  <c r="AV18" i="15"/>
  <c r="AV19" i="15" s="1"/>
  <c r="G20" i="15"/>
  <c r="AN19" i="15"/>
  <c r="AL18" i="15"/>
  <c r="AM19" i="15"/>
  <c r="AQ18" i="15"/>
  <c r="E19" i="15"/>
  <c r="AP18" i="15"/>
  <c r="E18" i="14"/>
  <c r="H34" i="14" s="1"/>
  <c r="AO16" i="14"/>
  <c r="AP16" i="14"/>
  <c r="F18" i="14"/>
  <c r="AV17" i="14"/>
  <c r="G18" i="14"/>
  <c r="Z33" i="14"/>
  <c r="AG33" i="14"/>
  <c r="AF33" i="14"/>
  <c r="AE33" i="14"/>
  <c r="AD33" i="14"/>
  <c r="AC33" i="14"/>
  <c r="I33" i="14"/>
  <c r="AA33" i="14"/>
  <c r="AL16" i="14"/>
  <c r="AQ16" i="14"/>
  <c r="AW16" i="14"/>
  <c r="AS16" i="14"/>
  <c r="AS17" i="14" s="1"/>
  <c r="AM16" i="14"/>
  <c r="AT17" i="14"/>
  <c r="AN16" i="14"/>
  <c r="AQ17" i="13"/>
  <c r="F19" i="13"/>
  <c r="AB34" i="13"/>
  <c r="F20" i="16" s="1"/>
  <c r="I34" i="13"/>
  <c r="AF34" i="13"/>
  <c r="J20" i="16" s="1"/>
  <c r="AC34" i="13"/>
  <c r="G20" i="16" s="1"/>
  <c r="AE34" i="13"/>
  <c r="I20" i="16" s="1"/>
  <c r="AD34" i="13"/>
  <c r="H20" i="16" s="1"/>
  <c r="AA34" i="13"/>
  <c r="E20" i="16" s="1"/>
  <c r="E19" i="13"/>
  <c r="AU17" i="13"/>
  <c r="AM17" i="13"/>
  <c r="AL17" i="13"/>
  <c r="AS17" i="13"/>
  <c r="AT17" i="13"/>
  <c r="AR17" i="13"/>
  <c r="AR18" i="13" s="1"/>
  <c r="AV17" i="13"/>
  <c r="G19" i="13"/>
  <c r="AN17" i="13"/>
  <c r="AN18" i="13" s="1"/>
  <c r="AO19" i="12"/>
  <c r="AN19" i="12"/>
  <c r="AM19" i="12"/>
  <c r="AL19" i="12"/>
  <c r="AQ19" i="12"/>
  <c r="AS18" i="12"/>
  <c r="AS19" i="12" s="1"/>
  <c r="AW18" i="12"/>
  <c r="AP18" i="12"/>
  <c r="AP19" i="12" s="1"/>
  <c r="AU18" i="12"/>
  <c r="AT18" i="12"/>
  <c r="AV18" i="12"/>
  <c r="AR18" i="12"/>
  <c r="AR19" i="12" s="1"/>
  <c r="AV17" i="11"/>
  <c r="AW17" i="11"/>
  <c r="AP17" i="11"/>
  <c r="AS17" i="11"/>
  <c r="AO17" i="11"/>
  <c r="AA34" i="11"/>
  <c r="E18" i="16" s="1"/>
  <c r="H34" i="11"/>
  <c r="Z34" i="11"/>
  <c r="D18" i="16" s="1"/>
  <c r="Y34" i="11"/>
  <c r="C18" i="16" s="1"/>
  <c r="AF34" i="11"/>
  <c r="J18" i="16" s="1"/>
  <c r="AE34" i="11"/>
  <c r="I18" i="16" s="1"/>
  <c r="AC34" i="11"/>
  <c r="G18" i="16" s="1"/>
  <c r="AM17" i="11"/>
  <c r="AN17" i="11"/>
  <c r="AL17" i="11"/>
  <c r="E19" i="11"/>
  <c r="F18" i="11"/>
  <c r="I34" i="11" s="1"/>
  <c r="AT17" i="11"/>
  <c r="AU17" i="11"/>
  <c r="G20" i="11"/>
  <c r="G16" i="1"/>
  <c r="J32" i="1" s="1"/>
  <c r="F16" i="1"/>
  <c r="I32" i="1" s="1"/>
  <c r="E17" i="1"/>
  <c r="AP19" i="15" l="1"/>
  <c r="V20" i="15"/>
  <c r="W20" i="15"/>
  <c r="L20" i="15"/>
  <c r="M20" i="15"/>
  <c r="N20" i="15"/>
  <c r="U20" i="15"/>
  <c r="AU20" i="15" s="1"/>
  <c r="O20" i="15"/>
  <c r="P20" i="15"/>
  <c r="Q20" i="15"/>
  <c r="R20" i="15"/>
  <c r="AR20" i="15" s="1"/>
  <c r="S20" i="15"/>
  <c r="T20" i="15"/>
  <c r="AR19" i="15"/>
  <c r="AH33" i="14"/>
  <c r="J34" i="14"/>
  <c r="R18" i="14"/>
  <c r="S18" i="14"/>
  <c r="T18" i="14"/>
  <c r="U18" i="14"/>
  <c r="V18" i="14"/>
  <c r="W18" i="14"/>
  <c r="L18" i="14"/>
  <c r="Y34" i="14" s="1"/>
  <c r="C21" i="16" s="1"/>
  <c r="M18" i="14"/>
  <c r="Z34" i="14" s="1"/>
  <c r="D21" i="16" s="1"/>
  <c r="N18" i="14"/>
  <c r="AA34" i="14" s="1"/>
  <c r="E21" i="16" s="1"/>
  <c r="O18" i="14"/>
  <c r="AB34" i="14" s="1"/>
  <c r="F21" i="16" s="1"/>
  <c r="P18" i="14"/>
  <c r="Q18" i="14"/>
  <c r="AL18" i="13"/>
  <c r="N19" i="13"/>
  <c r="O19" i="13"/>
  <c r="P19" i="13"/>
  <c r="Q19" i="13"/>
  <c r="R19" i="13"/>
  <c r="S19" i="13"/>
  <c r="L19" i="13"/>
  <c r="T19" i="13"/>
  <c r="U19" i="13"/>
  <c r="V19" i="13"/>
  <c r="W19" i="13"/>
  <c r="M19" i="13"/>
  <c r="AM18" i="13"/>
  <c r="AT18" i="11"/>
  <c r="L19" i="11"/>
  <c r="M19" i="11"/>
  <c r="N19" i="11"/>
  <c r="O19" i="11"/>
  <c r="P19" i="11"/>
  <c r="Q19" i="11"/>
  <c r="V19" i="11"/>
  <c r="R19" i="11"/>
  <c r="S19" i="11"/>
  <c r="T19" i="11"/>
  <c r="AT19" i="11" s="1"/>
  <c r="U19" i="11"/>
  <c r="AU19" i="11" s="1"/>
  <c r="W19" i="11"/>
  <c r="AU18" i="11"/>
  <c r="AQ16" i="1"/>
  <c r="AP16" i="1"/>
  <c r="AN16" i="1"/>
  <c r="AM16" i="1"/>
  <c r="AV16" i="1"/>
  <c r="H33" i="1"/>
  <c r="M17" i="1"/>
  <c r="Z33" i="1" s="1"/>
  <c r="N17" i="1"/>
  <c r="AA33" i="1" s="1"/>
  <c r="O17" i="1"/>
  <c r="AB33" i="1" s="1"/>
  <c r="P17" i="1"/>
  <c r="AC33" i="1" s="1"/>
  <c r="Q17" i="1"/>
  <c r="AD33" i="1" s="1"/>
  <c r="R17" i="1"/>
  <c r="AE33" i="1" s="1"/>
  <c r="S17" i="1"/>
  <c r="AF33" i="1" s="1"/>
  <c r="T17" i="1"/>
  <c r="AG33" i="1" s="1"/>
  <c r="U17" i="1"/>
  <c r="AH33" i="1" s="1"/>
  <c r="V17" i="1"/>
  <c r="AI33" i="1" s="1"/>
  <c r="W17" i="1"/>
  <c r="AJ33" i="1" s="1"/>
  <c r="L17" i="1"/>
  <c r="Y33" i="1" s="1"/>
  <c r="AU16" i="1"/>
  <c r="AU17" i="1" s="1"/>
  <c r="AT16" i="1"/>
  <c r="AO16" i="1"/>
  <c r="AS16" i="1"/>
  <c r="AR16" i="1"/>
  <c r="AW16" i="1"/>
  <c r="AW17" i="1" s="1"/>
  <c r="AL16" i="1"/>
  <c r="AN20" i="15"/>
  <c r="AM20" i="15"/>
  <c r="AP20" i="15"/>
  <c r="AW20" i="15"/>
  <c r="AV20" i="15"/>
  <c r="AO19" i="15"/>
  <c r="E20" i="15"/>
  <c r="F20" i="15"/>
  <c r="AQ19" i="15"/>
  <c r="AT19" i="15"/>
  <c r="AT20" i="15" s="1"/>
  <c r="AS19" i="15"/>
  <c r="AS20" i="15" s="1"/>
  <c r="G21" i="15"/>
  <c r="AL19" i="15"/>
  <c r="G19" i="14"/>
  <c r="AL17" i="14"/>
  <c r="I34" i="14"/>
  <c r="AJ34" i="14"/>
  <c r="N21" i="16" s="1"/>
  <c r="AI34" i="14"/>
  <c r="M21" i="16" s="1"/>
  <c r="AH34" i="14"/>
  <c r="L21" i="16" s="1"/>
  <c r="AG34" i="14"/>
  <c r="K21" i="16" s="1"/>
  <c r="AF34" i="14"/>
  <c r="J21" i="16" s="1"/>
  <c r="AE34" i="14"/>
  <c r="I21" i="16" s="1"/>
  <c r="AC34" i="14"/>
  <c r="G21" i="16" s="1"/>
  <c r="AD34" i="14"/>
  <c r="H21" i="16" s="1"/>
  <c r="AM17" i="14"/>
  <c r="F19" i="14"/>
  <c r="AP17" i="14"/>
  <c r="AP18" i="14" s="1"/>
  <c r="AT18" i="14"/>
  <c r="AW17" i="14"/>
  <c r="AO17" i="14"/>
  <c r="AQ17" i="14"/>
  <c r="AN17" i="14"/>
  <c r="AS18" i="14"/>
  <c r="AR17" i="14"/>
  <c r="AR18" i="14" s="1"/>
  <c r="E19" i="14"/>
  <c r="AT18" i="13"/>
  <c r="AW18" i="13"/>
  <c r="AP18" i="13"/>
  <c r="AU18" i="13"/>
  <c r="E20" i="13"/>
  <c r="AN19" i="13"/>
  <c r="AL19" i="13"/>
  <c r="AM19" i="13"/>
  <c r="AS18" i="13"/>
  <c r="G20" i="13"/>
  <c r="F20" i="13"/>
  <c r="AV18" i="13"/>
  <c r="AQ18" i="13"/>
  <c r="AR19" i="13"/>
  <c r="AO18" i="13"/>
  <c r="AT19" i="12"/>
  <c r="AU19" i="12"/>
  <c r="AU20" i="12" s="1"/>
  <c r="AW19" i="12"/>
  <c r="AW20" i="12" s="1"/>
  <c r="AR20" i="12"/>
  <c r="AV19" i="12"/>
  <c r="AV20" i="12" s="1"/>
  <c r="AS20" i="12"/>
  <c r="AQ20" i="12"/>
  <c r="AP20" i="12"/>
  <c r="AO20" i="12"/>
  <c r="AN20" i="12"/>
  <c r="AM20" i="12"/>
  <c r="AL20" i="12"/>
  <c r="AO18" i="11"/>
  <c r="E20" i="11"/>
  <c r="AS18" i="11"/>
  <c r="AN18" i="11"/>
  <c r="AP18" i="11"/>
  <c r="AP19" i="11" s="1"/>
  <c r="AW18" i="11"/>
  <c r="AV18" i="11"/>
  <c r="AL18" i="11"/>
  <c r="AM18" i="11"/>
  <c r="AM19" i="11" s="1"/>
  <c r="G21" i="11"/>
  <c r="F19" i="11"/>
  <c r="AQ18" i="11"/>
  <c r="AR18" i="11"/>
  <c r="E18" i="1"/>
  <c r="F17" i="1"/>
  <c r="I33" i="1" s="1"/>
  <c r="G17" i="1"/>
  <c r="J33" i="1" s="1"/>
  <c r="AQ20" i="15" l="1"/>
  <c r="V21" i="15"/>
  <c r="W21" i="15"/>
  <c r="L21" i="15"/>
  <c r="U21" i="15"/>
  <c r="M21" i="15"/>
  <c r="AM21" i="15" s="1"/>
  <c r="N21" i="15"/>
  <c r="AN21" i="15" s="1"/>
  <c r="O21" i="15"/>
  <c r="P21" i="15"/>
  <c r="AP21" i="15" s="1"/>
  <c r="Q21" i="15"/>
  <c r="AQ21" i="15" s="1"/>
  <c r="R21" i="15"/>
  <c r="AR21" i="15" s="1"/>
  <c r="S21" i="15"/>
  <c r="AS21" i="15" s="1"/>
  <c r="T21" i="15"/>
  <c r="R19" i="14"/>
  <c r="S19" i="14"/>
  <c r="T19" i="14"/>
  <c r="U19" i="14"/>
  <c r="V19" i="14"/>
  <c r="W19" i="14"/>
  <c r="L19" i="14"/>
  <c r="M19" i="14"/>
  <c r="N19" i="14"/>
  <c r="O19" i="14"/>
  <c r="Q19" i="14"/>
  <c r="P19" i="14"/>
  <c r="AP19" i="14" s="1"/>
  <c r="AV19" i="13"/>
  <c r="AU19" i="13"/>
  <c r="N20" i="13"/>
  <c r="O20" i="13"/>
  <c r="P20" i="13"/>
  <c r="Q20" i="13"/>
  <c r="L20" i="13"/>
  <c r="AL20" i="13" s="1"/>
  <c r="R20" i="13"/>
  <c r="AR20" i="13" s="1"/>
  <c r="S20" i="13"/>
  <c r="T20" i="13"/>
  <c r="U20" i="13"/>
  <c r="AU20" i="13" s="1"/>
  <c r="V20" i="13"/>
  <c r="W20" i="13"/>
  <c r="M20" i="13"/>
  <c r="AQ19" i="11"/>
  <c r="L20" i="11"/>
  <c r="V20" i="11"/>
  <c r="M20" i="11"/>
  <c r="N20" i="11"/>
  <c r="O20" i="11"/>
  <c r="P20" i="11"/>
  <c r="Q20" i="11"/>
  <c r="R20" i="11"/>
  <c r="S20" i="11"/>
  <c r="T20" i="11"/>
  <c r="AT20" i="11" s="1"/>
  <c r="U20" i="11"/>
  <c r="AU20" i="11" s="1"/>
  <c r="W20" i="11"/>
  <c r="AQ17" i="1"/>
  <c r="AR17" i="1"/>
  <c r="AO17" i="1"/>
  <c r="AS17" i="1"/>
  <c r="AN17" i="1"/>
  <c r="AT17" i="1"/>
  <c r="AP17" i="1"/>
  <c r="AQ18" i="1"/>
  <c r="H34" i="1"/>
  <c r="M18" i="1"/>
  <c r="Z34" i="1" s="1"/>
  <c r="D17" i="16" s="1"/>
  <c r="N18" i="1"/>
  <c r="AA34" i="1" s="1"/>
  <c r="E17" i="16" s="1"/>
  <c r="O18" i="1"/>
  <c r="AB34" i="1" s="1"/>
  <c r="F17" i="16" s="1"/>
  <c r="P18" i="1"/>
  <c r="AC34" i="1" s="1"/>
  <c r="G17" i="16" s="1"/>
  <c r="Q18" i="1"/>
  <c r="AD34" i="1" s="1"/>
  <c r="H17" i="16" s="1"/>
  <c r="R18" i="1"/>
  <c r="AE34" i="1" s="1"/>
  <c r="I17" i="16" s="1"/>
  <c r="S18" i="1"/>
  <c r="AF34" i="1" s="1"/>
  <c r="J17" i="16" s="1"/>
  <c r="T18" i="1"/>
  <c r="AG34" i="1" s="1"/>
  <c r="K17" i="16" s="1"/>
  <c r="U18" i="1"/>
  <c r="AH34" i="1" s="1"/>
  <c r="L17" i="16" s="1"/>
  <c r="V18" i="1"/>
  <c r="AI34" i="1" s="1"/>
  <c r="M17" i="16" s="1"/>
  <c r="W18" i="1"/>
  <c r="AJ34" i="1" s="1"/>
  <c r="N17" i="16" s="1"/>
  <c r="L18" i="1"/>
  <c r="Y34" i="1" s="1"/>
  <c r="C17" i="16" s="1"/>
  <c r="AU18" i="1"/>
  <c r="AV17" i="1"/>
  <c r="AV18" i="1" s="1"/>
  <c r="AL17" i="1"/>
  <c r="AL18" i="1" s="1"/>
  <c r="AM17" i="1"/>
  <c r="E21" i="15"/>
  <c r="AT21" i="15"/>
  <c r="AV21" i="15"/>
  <c r="AW21" i="15"/>
  <c r="AU21" i="15"/>
  <c r="AO20" i="15"/>
  <c r="F21" i="15"/>
  <c r="G22" i="15"/>
  <c r="AL20" i="15"/>
  <c r="AW18" i="14"/>
  <c r="AM18" i="14"/>
  <c r="E20" i="14"/>
  <c r="AU18" i="14"/>
  <c r="F20" i="14"/>
  <c r="AV18" i="14"/>
  <c r="AS19" i="14"/>
  <c r="AN18" i="14"/>
  <c r="AL18" i="14"/>
  <c r="AL19" i="14" s="1"/>
  <c r="AT19" i="14"/>
  <c r="AR19" i="14"/>
  <c r="AQ18" i="14"/>
  <c r="AO18" i="14"/>
  <c r="AO19" i="14" s="1"/>
  <c r="G20" i="14"/>
  <c r="G21" i="13"/>
  <c r="E21" i="13"/>
  <c r="AP19" i="13"/>
  <c r="AS19" i="13"/>
  <c r="AO19" i="13"/>
  <c r="AO20" i="13" s="1"/>
  <c r="AV20" i="13"/>
  <c r="AW19" i="13"/>
  <c r="AQ19" i="13"/>
  <c r="F21" i="13"/>
  <c r="AN20" i="13"/>
  <c r="AM20" i="13"/>
  <c r="AT19" i="13"/>
  <c r="AT20" i="12"/>
  <c r="AS21" i="12"/>
  <c r="AR21" i="12"/>
  <c r="AQ21" i="12"/>
  <c r="AP21" i="12"/>
  <c r="AO21" i="12"/>
  <c r="AN21" i="12"/>
  <c r="AM21" i="12"/>
  <c r="AL21" i="12"/>
  <c r="AV21" i="12"/>
  <c r="AW21" i="12"/>
  <c r="AU21" i="12"/>
  <c r="AL19" i="11"/>
  <c r="AW19" i="11"/>
  <c r="AR19" i="11"/>
  <c r="AN19" i="11"/>
  <c r="F20" i="11"/>
  <c r="E21" i="11"/>
  <c r="AQ20" i="11"/>
  <c r="AP20" i="11"/>
  <c r="AM20" i="11"/>
  <c r="AV19" i="11"/>
  <c r="AS19" i="11"/>
  <c r="G22" i="11"/>
  <c r="AO19" i="11"/>
  <c r="E19" i="1"/>
  <c r="G18" i="1"/>
  <c r="J34" i="1" s="1"/>
  <c r="F18" i="1"/>
  <c r="I34" i="1" s="1"/>
  <c r="V22" i="15" l="1"/>
  <c r="W22" i="15"/>
  <c r="U22" i="15"/>
  <c r="L22" i="15"/>
  <c r="M22" i="15"/>
  <c r="AM22" i="15" s="1"/>
  <c r="N22" i="15"/>
  <c r="AN22" i="15" s="1"/>
  <c r="O22" i="15"/>
  <c r="AO22" i="15" s="1"/>
  <c r="P22" i="15"/>
  <c r="AP22" i="15" s="1"/>
  <c r="Q22" i="15"/>
  <c r="R22" i="15"/>
  <c r="AR22" i="15" s="1"/>
  <c r="S22" i="15"/>
  <c r="AS22" i="15" s="1"/>
  <c r="T22" i="15"/>
  <c r="AT22" i="15" s="1"/>
  <c r="AO21" i="15"/>
  <c r="AN19" i="14"/>
  <c r="R20" i="14"/>
  <c r="S20" i="14"/>
  <c r="T20" i="14"/>
  <c r="U20" i="14"/>
  <c r="V20" i="14"/>
  <c r="W20" i="14"/>
  <c r="L20" i="14"/>
  <c r="AL20" i="14" s="1"/>
  <c r="P20" i="14"/>
  <c r="AP20" i="14" s="1"/>
  <c r="M20" i="14"/>
  <c r="N20" i="14"/>
  <c r="AN20" i="14" s="1"/>
  <c r="O20" i="14"/>
  <c r="AO20" i="14" s="1"/>
  <c r="Q20" i="14"/>
  <c r="AS20" i="13"/>
  <c r="AT20" i="13"/>
  <c r="N21" i="13"/>
  <c r="O21" i="13"/>
  <c r="L21" i="13"/>
  <c r="AL21" i="13" s="1"/>
  <c r="P21" i="13"/>
  <c r="Q21" i="13"/>
  <c r="R21" i="13"/>
  <c r="AR21" i="13" s="1"/>
  <c r="S21" i="13"/>
  <c r="AS21" i="13" s="1"/>
  <c r="T21" i="13"/>
  <c r="AT21" i="13" s="1"/>
  <c r="U21" i="13"/>
  <c r="AU21" i="13" s="1"/>
  <c r="V21" i="13"/>
  <c r="W21" i="13"/>
  <c r="M21" i="13"/>
  <c r="AS20" i="11"/>
  <c r="L21" i="11"/>
  <c r="M21" i="11"/>
  <c r="N21" i="11"/>
  <c r="O21" i="11"/>
  <c r="P21" i="11"/>
  <c r="AP21" i="11" s="1"/>
  <c r="Q21" i="11"/>
  <c r="AQ21" i="11" s="1"/>
  <c r="R21" i="11"/>
  <c r="AR21" i="11" s="1"/>
  <c r="S21" i="11"/>
  <c r="AS21" i="11" s="1"/>
  <c r="T21" i="11"/>
  <c r="AT21" i="11" s="1"/>
  <c r="V21" i="11"/>
  <c r="U21" i="11"/>
  <c r="AU21" i="11" s="1"/>
  <c r="W21" i="11"/>
  <c r="AR20" i="11"/>
  <c r="AP18" i="1"/>
  <c r="AO18" i="1"/>
  <c r="AT18" i="1"/>
  <c r="AR18" i="1"/>
  <c r="AN18" i="1"/>
  <c r="M19" i="1"/>
  <c r="N19" i="1"/>
  <c r="O19" i="1"/>
  <c r="P19" i="1"/>
  <c r="Q19" i="1"/>
  <c r="AQ19" i="1" s="1"/>
  <c r="R19" i="1"/>
  <c r="S19" i="1"/>
  <c r="T19" i="1"/>
  <c r="U19" i="1"/>
  <c r="V19" i="1"/>
  <c r="AV19" i="1" s="1"/>
  <c r="W19" i="1"/>
  <c r="L19" i="1"/>
  <c r="AL19" i="1" s="1"/>
  <c r="AS18" i="1"/>
  <c r="AU19" i="1"/>
  <c r="AM18" i="1"/>
  <c r="AW18" i="1"/>
  <c r="AW19" i="1" s="1"/>
  <c r="E22" i="15"/>
  <c r="AL21" i="15"/>
  <c r="AV22" i="15"/>
  <c r="AQ22" i="15"/>
  <c r="AW22" i="15"/>
  <c r="AU22" i="15"/>
  <c r="G23" i="15"/>
  <c r="F22" i="15"/>
  <c r="AV19" i="14"/>
  <c r="F21" i="14"/>
  <c r="AS20" i="14"/>
  <c r="AR20" i="14"/>
  <c r="AT20" i="14"/>
  <c r="AU19" i="14"/>
  <c r="E21" i="14"/>
  <c r="G21" i="14"/>
  <c r="AQ19" i="14"/>
  <c r="AM19" i="14"/>
  <c r="AM20" i="14" s="1"/>
  <c r="AW19" i="14"/>
  <c r="E22" i="13"/>
  <c r="F22" i="13"/>
  <c r="G22" i="13"/>
  <c r="AO21" i="13"/>
  <c r="AN21" i="13"/>
  <c r="AM21" i="13"/>
  <c r="AV21" i="13"/>
  <c r="AQ20" i="13"/>
  <c r="AP20" i="13"/>
  <c r="AW20" i="13"/>
  <c r="AM22" i="12"/>
  <c r="AW22" i="12"/>
  <c r="AV22" i="12"/>
  <c r="AU22" i="12"/>
  <c r="AS22" i="12"/>
  <c r="AR22" i="12"/>
  <c r="AQ22" i="12"/>
  <c r="AP22" i="12"/>
  <c r="AO22" i="12"/>
  <c r="AN22" i="12"/>
  <c r="AL22" i="12"/>
  <c r="AT21" i="12"/>
  <c r="AM21" i="11"/>
  <c r="AN20" i="11"/>
  <c r="AN21" i="11" s="1"/>
  <c r="E22" i="11"/>
  <c r="AW20" i="11"/>
  <c r="AW21" i="11" s="1"/>
  <c r="F21" i="11"/>
  <c r="AL20" i="11"/>
  <c r="AL21" i="11" s="1"/>
  <c r="AO20" i="11"/>
  <c r="G23" i="11"/>
  <c r="AV20" i="11"/>
  <c r="F19" i="1"/>
  <c r="G19" i="1"/>
  <c r="E20" i="1"/>
  <c r="V23" i="15" l="1"/>
  <c r="W23" i="15"/>
  <c r="L23" i="15"/>
  <c r="M23" i="15"/>
  <c r="N23" i="15"/>
  <c r="AN23" i="15" s="1"/>
  <c r="O23" i="15"/>
  <c r="AO23" i="15" s="1"/>
  <c r="P23" i="15"/>
  <c r="AP23" i="15" s="1"/>
  <c r="Q23" i="15"/>
  <c r="AQ23" i="15" s="1"/>
  <c r="U23" i="15"/>
  <c r="AU23" i="15" s="1"/>
  <c r="R23" i="15"/>
  <c r="AR23" i="15" s="1"/>
  <c r="S23" i="15"/>
  <c r="AS23" i="15" s="1"/>
  <c r="T23" i="15"/>
  <c r="AT23" i="15" s="1"/>
  <c r="R21" i="14"/>
  <c r="S21" i="14"/>
  <c r="T21" i="14"/>
  <c r="U21" i="14"/>
  <c r="V21" i="14"/>
  <c r="W21" i="14"/>
  <c r="P21" i="14"/>
  <c r="L21" i="14"/>
  <c r="AL21" i="14" s="1"/>
  <c r="M21" i="14"/>
  <c r="AM21" i="14" s="1"/>
  <c r="N21" i="14"/>
  <c r="AN21" i="14" s="1"/>
  <c r="O21" i="14"/>
  <c r="AO21" i="14" s="1"/>
  <c r="Q21" i="14"/>
  <c r="N22" i="13"/>
  <c r="O22" i="13"/>
  <c r="P22" i="13"/>
  <c r="Q22" i="13"/>
  <c r="R22" i="13"/>
  <c r="AR22" i="13" s="1"/>
  <c r="S22" i="13"/>
  <c r="AS22" i="13" s="1"/>
  <c r="T22" i="13"/>
  <c r="U22" i="13"/>
  <c r="AU22" i="13" s="1"/>
  <c r="V22" i="13"/>
  <c r="AV22" i="13" s="1"/>
  <c r="L22" i="13"/>
  <c r="AL22" i="13" s="1"/>
  <c r="W22" i="13"/>
  <c r="M22" i="13"/>
  <c r="AM22" i="13" s="1"/>
  <c r="L22" i="11"/>
  <c r="M22" i="11"/>
  <c r="N22" i="11"/>
  <c r="O22" i="11"/>
  <c r="P22" i="11"/>
  <c r="AP22" i="11" s="1"/>
  <c r="Q22" i="11"/>
  <c r="AQ22" i="11" s="1"/>
  <c r="R22" i="11"/>
  <c r="AR22" i="11" s="1"/>
  <c r="V22" i="11"/>
  <c r="S22" i="11"/>
  <c r="AS22" i="11" s="1"/>
  <c r="T22" i="11"/>
  <c r="AT22" i="11" s="1"/>
  <c r="U22" i="11"/>
  <c r="AU22" i="11" s="1"/>
  <c r="W22" i="11"/>
  <c r="AW22" i="11" s="1"/>
  <c r="AR19" i="1"/>
  <c r="AS19" i="1"/>
  <c r="M20" i="1"/>
  <c r="N20" i="1"/>
  <c r="O20" i="1"/>
  <c r="P20" i="1"/>
  <c r="Q20" i="1"/>
  <c r="AQ20" i="1" s="1"/>
  <c r="R20" i="1"/>
  <c r="AR20" i="1" s="1"/>
  <c r="S20" i="1"/>
  <c r="AS20" i="1" s="1"/>
  <c r="T20" i="1"/>
  <c r="U20" i="1"/>
  <c r="AU20" i="1" s="1"/>
  <c r="V20" i="1"/>
  <c r="AV20" i="1" s="1"/>
  <c r="W20" i="1"/>
  <c r="L20" i="1"/>
  <c r="AL20" i="1" s="1"/>
  <c r="AN19" i="1"/>
  <c r="AT19" i="1"/>
  <c r="AM19" i="1"/>
  <c r="AM20" i="1" s="1"/>
  <c r="AO19" i="1"/>
  <c r="AO20" i="1" s="1"/>
  <c r="AP19" i="1"/>
  <c r="AP20" i="1" s="1"/>
  <c r="AW20" i="1"/>
  <c r="E23" i="15"/>
  <c r="AM23" i="15"/>
  <c r="AW23" i="15"/>
  <c r="AV23" i="15"/>
  <c r="F23" i="15"/>
  <c r="G24" i="15"/>
  <c r="AL22" i="15"/>
  <c r="AL23" i="15" s="1"/>
  <c r="F22" i="14"/>
  <c r="E22" i="14"/>
  <c r="AT21" i="14"/>
  <c r="AS21" i="14"/>
  <c r="AR21" i="14"/>
  <c r="AP21" i="14"/>
  <c r="AW20" i="14"/>
  <c r="AV20" i="14"/>
  <c r="AU20" i="14"/>
  <c r="AQ20" i="14"/>
  <c r="G22" i="14"/>
  <c r="G23" i="13"/>
  <c r="AT22" i="13"/>
  <c r="F23" i="13"/>
  <c r="AO22" i="13"/>
  <c r="AN22" i="13"/>
  <c r="E23" i="13"/>
  <c r="AP21" i="13"/>
  <c r="AQ21" i="13"/>
  <c r="AW21" i="13"/>
  <c r="AW23" i="12"/>
  <c r="AM23" i="12"/>
  <c r="AL23" i="12"/>
  <c r="AV23" i="12"/>
  <c r="AU23" i="12"/>
  <c r="AS23" i="12"/>
  <c r="AR23" i="12"/>
  <c r="AQ23" i="12"/>
  <c r="AP23" i="12"/>
  <c r="AN23" i="12"/>
  <c r="AO23" i="12"/>
  <c r="AT22" i="12"/>
  <c r="F22" i="11"/>
  <c r="E23" i="11"/>
  <c r="AN22" i="11"/>
  <c r="AL22" i="11"/>
  <c r="AM22" i="11"/>
  <c r="AV21" i="11"/>
  <c r="G24" i="11"/>
  <c r="AO21" i="11"/>
  <c r="E21" i="1"/>
  <c r="G20" i="1"/>
  <c r="F20" i="1"/>
  <c r="V24" i="15" l="1"/>
  <c r="W24" i="15"/>
  <c r="L24" i="15"/>
  <c r="M24" i="15"/>
  <c r="N24" i="15"/>
  <c r="O24" i="15"/>
  <c r="AO24" i="15" s="1"/>
  <c r="P24" i="15"/>
  <c r="AP24" i="15" s="1"/>
  <c r="Q24" i="15"/>
  <c r="AQ24" i="15" s="1"/>
  <c r="R24" i="15"/>
  <c r="AR24" i="15" s="1"/>
  <c r="S24" i="15"/>
  <c r="AS24" i="15" s="1"/>
  <c r="U24" i="15"/>
  <c r="AU24" i="15" s="1"/>
  <c r="T24" i="15"/>
  <c r="AT24" i="15" s="1"/>
  <c r="R22" i="14"/>
  <c r="AR22" i="14" s="1"/>
  <c r="P22" i="14"/>
  <c r="S22" i="14"/>
  <c r="T22" i="14"/>
  <c r="U22" i="14"/>
  <c r="V22" i="14"/>
  <c r="W22" i="14"/>
  <c r="L22" i="14"/>
  <c r="AL22" i="14" s="1"/>
  <c r="M22" i="14"/>
  <c r="AM22" i="14" s="1"/>
  <c r="N22" i="14"/>
  <c r="AN22" i="14" s="1"/>
  <c r="O22" i="14"/>
  <c r="AO22" i="14" s="1"/>
  <c r="Q22" i="14"/>
  <c r="AQ22" i="14" s="1"/>
  <c r="AQ21" i="14"/>
  <c r="N23" i="13"/>
  <c r="O23" i="13"/>
  <c r="P23" i="13"/>
  <c r="L23" i="13"/>
  <c r="Q23" i="13"/>
  <c r="R23" i="13"/>
  <c r="S23" i="13"/>
  <c r="AS23" i="13" s="1"/>
  <c r="T23" i="13"/>
  <c r="AT23" i="13" s="1"/>
  <c r="U23" i="13"/>
  <c r="AU23" i="13" s="1"/>
  <c r="V23" i="13"/>
  <c r="AV23" i="13" s="1"/>
  <c r="W23" i="13"/>
  <c r="AW23" i="13" s="1"/>
  <c r="M23" i="13"/>
  <c r="AM23" i="13" s="1"/>
  <c r="AW22" i="13"/>
  <c r="L23" i="11"/>
  <c r="M23" i="11"/>
  <c r="N23" i="11"/>
  <c r="O23" i="11"/>
  <c r="P23" i="11"/>
  <c r="V23" i="11"/>
  <c r="Q23" i="11"/>
  <c r="R23" i="11"/>
  <c r="S23" i="11"/>
  <c r="AS23" i="11" s="1"/>
  <c r="T23" i="11"/>
  <c r="AT23" i="11" s="1"/>
  <c r="U23" i="11"/>
  <c r="AU23" i="11" s="1"/>
  <c r="W23" i="11"/>
  <c r="AW23" i="11" s="1"/>
  <c r="M21" i="1"/>
  <c r="AM21" i="1" s="1"/>
  <c r="N21" i="1"/>
  <c r="O21" i="1"/>
  <c r="AO21" i="1" s="1"/>
  <c r="P21" i="1"/>
  <c r="AP21" i="1" s="1"/>
  <c r="Q21" i="1"/>
  <c r="AQ21" i="1" s="1"/>
  <c r="R21" i="1"/>
  <c r="AR21" i="1" s="1"/>
  <c r="S21" i="1"/>
  <c r="AS21" i="1" s="1"/>
  <c r="T21" i="1"/>
  <c r="U21" i="1"/>
  <c r="AU21" i="1" s="1"/>
  <c r="V21" i="1"/>
  <c r="AV21" i="1" s="1"/>
  <c r="W21" i="1"/>
  <c r="AW21" i="1" s="1"/>
  <c r="L21" i="1"/>
  <c r="AL21" i="1" s="1"/>
  <c r="AN20" i="1"/>
  <c r="AT20" i="1"/>
  <c r="E24" i="15"/>
  <c r="F24" i="15"/>
  <c r="AN24" i="15"/>
  <c r="AW24" i="15"/>
  <c r="AV24" i="15"/>
  <c r="AM24" i="15"/>
  <c r="AL24" i="15"/>
  <c r="G25" i="15"/>
  <c r="AS22" i="14"/>
  <c r="F23" i="14"/>
  <c r="AT22" i="14"/>
  <c r="AP22" i="14"/>
  <c r="E23" i="14"/>
  <c r="G23" i="14"/>
  <c r="AU21" i="14"/>
  <c r="AW21" i="14"/>
  <c r="AV21" i="14"/>
  <c r="AL23" i="13"/>
  <c r="AR23" i="13"/>
  <c r="AN23" i="13"/>
  <c r="AO23" i="13"/>
  <c r="G24" i="13"/>
  <c r="F24" i="13"/>
  <c r="AP22" i="13"/>
  <c r="E24" i="13"/>
  <c r="AQ22" i="13"/>
  <c r="AQ23" i="13" s="1"/>
  <c r="AM24" i="12"/>
  <c r="AL24" i="12"/>
  <c r="AO24" i="12"/>
  <c r="AN24" i="12"/>
  <c r="AW24" i="12"/>
  <c r="AV24" i="12"/>
  <c r="AU24" i="12"/>
  <c r="AS24" i="12"/>
  <c r="AR24" i="12"/>
  <c r="AP24" i="12"/>
  <c r="AQ24" i="12"/>
  <c r="AT23" i="12"/>
  <c r="AM23" i="11"/>
  <c r="AL23" i="11"/>
  <c r="E24" i="11"/>
  <c r="AR23" i="11"/>
  <c r="AQ23" i="11"/>
  <c r="AP23" i="11"/>
  <c r="AN23" i="11"/>
  <c r="F23" i="11"/>
  <c r="AO22" i="11"/>
  <c r="G25" i="11"/>
  <c r="AV22" i="11"/>
  <c r="F21" i="1"/>
  <c r="G21" i="1"/>
  <c r="E22" i="1"/>
  <c r="V25" i="15" l="1"/>
  <c r="W25" i="15"/>
  <c r="L25" i="15"/>
  <c r="M25" i="15"/>
  <c r="AM25" i="15" s="1"/>
  <c r="U25" i="15"/>
  <c r="N25" i="15"/>
  <c r="O25" i="15"/>
  <c r="AO25" i="15" s="1"/>
  <c r="P25" i="15"/>
  <c r="AP25" i="15" s="1"/>
  <c r="Q25" i="15"/>
  <c r="AQ25" i="15" s="1"/>
  <c r="R25" i="15"/>
  <c r="AR25" i="15" s="1"/>
  <c r="S25" i="15"/>
  <c r="AS25" i="15" s="1"/>
  <c r="T25" i="15"/>
  <c r="AT25" i="15" s="1"/>
  <c r="R23" i="14"/>
  <c r="S23" i="14"/>
  <c r="P23" i="14"/>
  <c r="T23" i="14"/>
  <c r="U23" i="14"/>
  <c r="V23" i="14"/>
  <c r="W23" i="14"/>
  <c r="L23" i="14"/>
  <c r="M23" i="14"/>
  <c r="AM23" i="14" s="1"/>
  <c r="N23" i="14"/>
  <c r="AN23" i="14" s="1"/>
  <c r="O23" i="14"/>
  <c r="AO23" i="14" s="1"/>
  <c r="Q23" i="14"/>
  <c r="AQ23" i="14" s="1"/>
  <c r="N24" i="13"/>
  <c r="O24" i="13"/>
  <c r="P24" i="13"/>
  <c r="Q24" i="13"/>
  <c r="AQ24" i="13" s="1"/>
  <c r="R24" i="13"/>
  <c r="S24" i="13"/>
  <c r="T24" i="13"/>
  <c r="U24" i="13"/>
  <c r="L24" i="13"/>
  <c r="AL24" i="13" s="1"/>
  <c r="V24" i="13"/>
  <c r="AV24" i="13" s="1"/>
  <c r="W24" i="13"/>
  <c r="AW24" i="13" s="1"/>
  <c r="M24" i="13"/>
  <c r="AM24" i="13" s="1"/>
  <c r="L24" i="11"/>
  <c r="M24" i="11"/>
  <c r="N24" i="11"/>
  <c r="O24" i="11"/>
  <c r="P24" i="11"/>
  <c r="Q24" i="11"/>
  <c r="R24" i="11"/>
  <c r="AR24" i="11" s="1"/>
  <c r="S24" i="11"/>
  <c r="AS24" i="11" s="1"/>
  <c r="T24" i="11"/>
  <c r="AT24" i="11" s="1"/>
  <c r="U24" i="11"/>
  <c r="AU24" i="11" s="1"/>
  <c r="W24" i="11"/>
  <c r="AW24" i="11" s="1"/>
  <c r="V24" i="11"/>
  <c r="AT21" i="1"/>
  <c r="M22" i="1"/>
  <c r="AM22" i="1" s="1"/>
  <c r="N22" i="1"/>
  <c r="O22" i="1"/>
  <c r="AO22" i="1" s="1"/>
  <c r="P22" i="1"/>
  <c r="AP22" i="1" s="1"/>
  <c r="Q22" i="1"/>
  <c r="AQ22" i="1" s="1"/>
  <c r="R22" i="1"/>
  <c r="AR22" i="1" s="1"/>
  <c r="S22" i="1"/>
  <c r="AS22" i="1" s="1"/>
  <c r="T22" i="1"/>
  <c r="AT22" i="1" s="1"/>
  <c r="U22" i="1"/>
  <c r="AU22" i="1" s="1"/>
  <c r="V22" i="1"/>
  <c r="AV22" i="1" s="1"/>
  <c r="W22" i="1"/>
  <c r="AW22" i="1" s="1"/>
  <c r="L22" i="1"/>
  <c r="AL22" i="1" s="1"/>
  <c r="AN21" i="1"/>
  <c r="E25" i="15"/>
  <c r="AL25" i="15"/>
  <c r="AW25" i="15"/>
  <c r="AN25" i="15"/>
  <c r="AV25" i="15"/>
  <c r="AU25" i="15"/>
  <c r="F25" i="15"/>
  <c r="G26" i="15"/>
  <c r="F24" i="14"/>
  <c r="AL23" i="14"/>
  <c r="AT23" i="14"/>
  <c r="AR23" i="14"/>
  <c r="AP23" i="14"/>
  <c r="AS23" i="14"/>
  <c r="AW22" i="14"/>
  <c r="AW23" i="14" s="1"/>
  <c r="AV22" i="14"/>
  <c r="E24" i="14"/>
  <c r="AU22" i="14"/>
  <c r="AU23" i="14" s="1"/>
  <c r="G24" i="14"/>
  <c r="AO24" i="13"/>
  <c r="AN24" i="13"/>
  <c r="AU24" i="13"/>
  <c r="AT24" i="13"/>
  <c r="AS24" i="13"/>
  <c r="AR24" i="13"/>
  <c r="G25" i="13"/>
  <c r="AP23" i="13"/>
  <c r="F25" i="13"/>
  <c r="E25" i="13"/>
  <c r="AT24" i="12"/>
  <c r="AT25" i="12" s="1"/>
  <c r="AQ25" i="12"/>
  <c r="AP25" i="12"/>
  <c r="AO25" i="12"/>
  <c r="AN25" i="12"/>
  <c r="AM25" i="12"/>
  <c r="AL25" i="12"/>
  <c r="AW25" i="12"/>
  <c r="AV25" i="12"/>
  <c r="AU25" i="12"/>
  <c r="AR25" i="12"/>
  <c r="AS25" i="12"/>
  <c r="E25" i="11"/>
  <c r="AM24" i="11"/>
  <c r="AN24" i="11"/>
  <c r="AP24" i="11"/>
  <c r="AQ24" i="11"/>
  <c r="AL24" i="11"/>
  <c r="G26" i="11"/>
  <c r="F24" i="11"/>
  <c r="AV23" i="11"/>
  <c r="AO23" i="11"/>
  <c r="F22" i="1"/>
  <c r="E23" i="1"/>
  <c r="G22" i="1"/>
  <c r="V26" i="15" l="1"/>
  <c r="U26" i="15"/>
  <c r="W26" i="15"/>
  <c r="L26" i="15"/>
  <c r="M26" i="15"/>
  <c r="N26" i="15"/>
  <c r="O26" i="15"/>
  <c r="P26" i="15"/>
  <c r="AP26" i="15" s="1"/>
  <c r="Q26" i="15"/>
  <c r="AQ26" i="15" s="1"/>
  <c r="R26" i="15"/>
  <c r="AR26" i="15" s="1"/>
  <c r="S26" i="15"/>
  <c r="AS26" i="15" s="1"/>
  <c r="T26" i="15"/>
  <c r="AT26" i="15" s="1"/>
  <c r="R24" i="14"/>
  <c r="S24" i="14"/>
  <c r="T24" i="14"/>
  <c r="U24" i="14"/>
  <c r="P24" i="14"/>
  <c r="V24" i="14"/>
  <c r="W24" i="14"/>
  <c r="L24" i="14"/>
  <c r="AL24" i="14" s="1"/>
  <c r="M24" i="14"/>
  <c r="AM24" i="14" s="1"/>
  <c r="N24" i="14"/>
  <c r="O24" i="14"/>
  <c r="AO24" i="14" s="1"/>
  <c r="Q24" i="14"/>
  <c r="AQ24" i="14" s="1"/>
  <c r="N25" i="13"/>
  <c r="O25" i="13"/>
  <c r="P25" i="13"/>
  <c r="Q25" i="13"/>
  <c r="R25" i="13"/>
  <c r="S25" i="13"/>
  <c r="AS25" i="13" s="1"/>
  <c r="T25" i="13"/>
  <c r="AT25" i="13" s="1"/>
  <c r="U25" i="13"/>
  <c r="V25" i="13"/>
  <c r="AV25" i="13" s="1"/>
  <c r="W25" i="13"/>
  <c r="AW25" i="13" s="1"/>
  <c r="M25" i="13"/>
  <c r="AM25" i="13" s="1"/>
  <c r="L25" i="13"/>
  <c r="AL25" i="13" s="1"/>
  <c r="L25" i="11"/>
  <c r="M25" i="11"/>
  <c r="N25" i="11"/>
  <c r="V25" i="11"/>
  <c r="O25" i="11"/>
  <c r="P25" i="11"/>
  <c r="AP25" i="11" s="1"/>
  <c r="Q25" i="11"/>
  <c r="AQ25" i="11" s="1"/>
  <c r="R25" i="11"/>
  <c r="AR25" i="11" s="1"/>
  <c r="S25" i="11"/>
  <c r="AS25" i="11" s="1"/>
  <c r="T25" i="11"/>
  <c r="AT25" i="11" s="1"/>
  <c r="U25" i="11"/>
  <c r="AU25" i="11" s="1"/>
  <c r="W25" i="11"/>
  <c r="AW25" i="11" s="1"/>
  <c r="AN22" i="1"/>
  <c r="M23" i="1"/>
  <c r="AM23" i="1" s="1"/>
  <c r="N23" i="1"/>
  <c r="O23" i="1"/>
  <c r="AO23" i="1" s="1"/>
  <c r="P23" i="1"/>
  <c r="AP23" i="1" s="1"/>
  <c r="Q23" i="1"/>
  <c r="AQ23" i="1" s="1"/>
  <c r="R23" i="1"/>
  <c r="AR23" i="1" s="1"/>
  <c r="S23" i="1"/>
  <c r="AS23" i="1" s="1"/>
  <c r="T23" i="1"/>
  <c r="AT23" i="1" s="1"/>
  <c r="U23" i="1"/>
  <c r="AU23" i="1" s="1"/>
  <c r="V23" i="1"/>
  <c r="AV23" i="1" s="1"/>
  <c r="W23" i="1"/>
  <c r="AW23" i="1" s="1"/>
  <c r="L23" i="1"/>
  <c r="AL23" i="1" s="1"/>
  <c r="E26" i="15"/>
  <c r="F26" i="15"/>
  <c r="AO26" i="15"/>
  <c r="AN26" i="15"/>
  <c r="AM26" i="15"/>
  <c r="AW26" i="15"/>
  <c r="AV26" i="15"/>
  <c r="AU26" i="15"/>
  <c r="AL26" i="15"/>
  <c r="G27" i="15"/>
  <c r="AR24" i="14"/>
  <c r="F25" i="14"/>
  <c r="E25" i="14"/>
  <c r="AN24" i="14"/>
  <c r="AW24" i="14"/>
  <c r="AU24" i="14"/>
  <c r="AT24" i="14"/>
  <c r="AS24" i="14"/>
  <c r="AP24" i="14"/>
  <c r="G25" i="14"/>
  <c r="AV23" i="14"/>
  <c r="AP24" i="13"/>
  <c r="AP25" i="13" s="1"/>
  <c r="G26" i="13"/>
  <c r="AQ25" i="13"/>
  <c r="AO25" i="13"/>
  <c r="AN25" i="13"/>
  <c r="AU25" i="13"/>
  <c r="AR25" i="13"/>
  <c r="E26" i="13"/>
  <c r="F26" i="13"/>
  <c r="AS26" i="12"/>
  <c r="AR26" i="12"/>
  <c r="AQ26" i="12"/>
  <c r="AP26" i="12"/>
  <c r="AO26" i="12"/>
  <c r="AN26" i="12"/>
  <c r="AM26" i="12"/>
  <c r="AL26" i="12"/>
  <c r="AW26" i="12"/>
  <c r="AV26" i="12"/>
  <c r="AT26" i="12"/>
  <c r="AU26" i="12"/>
  <c r="AN25" i="11"/>
  <c r="AM25" i="11"/>
  <c r="AL25" i="11"/>
  <c r="E26" i="11"/>
  <c r="AO24" i="11"/>
  <c r="AV24" i="11"/>
  <c r="F25" i="11"/>
  <c r="G27" i="11"/>
  <c r="F23" i="1"/>
  <c r="G23" i="1"/>
  <c r="E24" i="1"/>
  <c r="V27" i="15" l="1"/>
  <c r="W27" i="15"/>
  <c r="AW27" i="15" s="1"/>
  <c r="L27" i="15"/>
  <c r="M27" i="15"/>
  <c r="AM27" i="15" s="1"/>
  <c r="N27" i="15"/>
  <c r="AN27" i="15" s="1"/>
  <c r="O27" i="15"/>
  <c r="P27" i="15"/>
  <c r="Q27" i="15"/>
  <c r="AQ27" i="15" s="1"/>
  <c r="R27" i="15"/>
  <c r="AR27" i="15" s="1"/>
  <c r="U27" i="15"/>
  <c r="AU27" i="15" s="1"/>
  <c r="S27" i="15"/>
  <c r="AS27" i="15" s="1"/>
  <c r="T27" i="15"/>
  <c r="AT27" i="15" s="1"/>
  <c r="R25" i="14"/>
  <c r="S25" i="14"/>
  <c r="T25" i="14"/>
  <c r="U25" i="14"/>
  <c r="V25" i="14"/>
  <c r="W25" i="14"/>
  <c r="L25" i="14"/>
  <c r="M25" i="14"/>
  <c r="AM25" i="14" s="1"/>
  <c r="N25" i="14"/>
  <c r="AN25" i="14" s="1"/>
  <c r="P25" i="14"/>
  <c r="AP25" i="14" s="1"/>
  <c r="O25" i="14"/>
  <c r="AO25" i="14" s="1"/>
  <c r="Q25" i="14"/>
  <c r="AQ25" i="14" s="1"/>
  <c r="N26" i="13"/>
  <c r="O26" i="13"/>
  <c r="P26" i="13"/>
  <c r="Q26" i="13"/>
  <c r="R26" i="13"/>
  <c r="AR26" i="13" s="1"/>
  <c r="L26" i="13"/>
  <c r="AL26" i="13" s="1"/>
  <c r="S26" i="13"/>
  <c r="AS26" i="13" s="1"/>
  <c r="T26" i="13"/>
  <c r="AT26" i="13" s="1"/>
  <c r="U26" i="13"/>
  <c r="AU26" i="13" s="1"/>
  <c r="V26" i="13"/>
  <c r="AV26" i="13" s="1"/>
  <c r="W26" i="13"/>
  <c r="AW26" i="13" s="1"/>
  <c r="M26" i="13"/>
  <c r="AM26" i="13" s="1"/>
  <c r="L26" i="11"/>
  <c r="M26" i="11"/>
  <c r="V26" i="11"/>
  <c r="N26" i="11"/>
  <c r="O26" i="11"/>
  <c r="P26" i="11"/>
  <c r="AP26" i="11" s="1"/>
  <c r="Q26" i="11"/>
  <c r="AQ26" i="11" s="1"/>
  <c r="R26" i="11"/>
  <c r="AR26" i="11" s="1"/>
  <c r="S26" i="11"/>
  <c r="AS26" i="11" s="1"/>
  <c r="T26" i="11"/>
  <c r="AT26" i="11" s="1"/>
  <c r="U26" i="11"/>
  <c r="AU26" i="11" s="1"/>
  <c r="W26" i="11"/>
  <c r="AW26" i="11" s="1"/>
  <c r="AN23" i="1"/>
  <c r="M24" i="1"/>
  <c r="AM24" i="1" s="1"/>
  <c r="N24" i="1"/>
  <c r="AN24" i="1" s="1"/>
  <c r="O24" i="1"/>
  <c r="AO24" i="1" s="1"/>
  <c r="P24" i="1"/>
  <c r="AP24" i="1" s="1"/>
  <c r="Q24" i="1"/>
  <c r="AQ24" i="1" s="1"/>
  <c r="R24" i="1"/>
  <c r="AR24" i="1" s="1"/>
  <c r="S24" i="1"/>
  <c r="AS24" i="1" s="1"/>
  <c r="T24" i="1"/>
  <c r="AT24" i="1" s="1"/>
  <c r="U24" i="1"/>
  <c r="AU24" i="1" s="1"/>
  <c r="V24" i="1"/>
  <c r="AV24" i="1" s="1"/>
  <c r="W24" i="1"/>
  <c r="AW24" i="1" s="1"/>
  <c r="L24" i="1"/>
  <c r="AL24" i="1" s="1"/>
  <c r="G28" i="15"/>
  <c r="F27" i="15"/>
  <c r="E27" i="15"/>
  <c r="AP27" i="15"/>
  <c r="AO27" i="15"/>
  <c r="AV27" i="15"/>
  <c r="AL27" i="15"/>
  <c r="AS25" i="14"/>
  <c r="AT25" i="14"/>
  <c r="F26" i="14"/>
  <c r="E26" i="14"/>
  <c r="AL25" i="14"/>
  <c r="AW25" i="14"/>
  <c r="AU25" i="14"/>
  <c r="AR25" i="14"/>
  <c r="AV24" i="14"/>
  <c r="G26" i="14"/>
  <c r="F27" i="13"/>
  <c r="E27" i="13"/>
  <c r="AQ26" i="13"/>
  <c r="AP26" i="13"/>
  <c r="AO26" i="13"/>
  <c r="AN26" i="13"/>
  <c r="G27" i="13"/>
  <c r="AT27" i="12"/>
  <c r="AR27" i="12"/>
  <c r="AS27" i="12"/>
  <c r="AU27" i="12"/>
  <c r="AQ27" i="12"/>
  <c r="AP27" i="12"/>
  <c r="AO27" i="12"/>
  <c r="AN27" i="12"/>
  <c r="AM27" i="12"/>
  <c r="AL27" i="12"/>
  <c r="AV27" i="12"/>
  <c r="AW27" i="12"/>
  <c r="E27" i="11"/>
  <c r="AN26" i="11"/>
  <c r="AM26" i="11"/>
  <c r="AL26" i="11"/>
  <c r="G28" i="11"/>
  <c r="F26" i="11"/>
  <c r="AV25" i="11"/>
  <c r="AO25" i="11"/>
  <c r="E25" i="1"/>
  <c r="G24" i="1"/>
  <c r="F24" i="1"/>
  <c r="V28" i="15" l="1"/>
  <c r="W28" i="15"/>
  <c r="L28" i="15"/>
  <c r="M28" i="15"/>
  <c r="AM28" i="15" s="1"/>
  <c r="N28" i="15"/>
  <c r="AN28" i="15" s="1"/>
  <c r="O28" i="15"/>
  <c r="P28" i="15"/>
  <c r="AP28" i="15" s="1"/>
  <c r="U28" i="15"/>
  <c r="AU28" i="15" s="1"/>
  <c r="Q28" i="15"/>
  <c r="AQ28" i="15" s="1"/>
  <c r="R28" i="15"/>
  <c r="AR28" i="15" s="1"/>
  <c r="S28" i="15"/>
  <c r="AS28" i="15" s="1"/>
  <c r="T28" i="15"/>
  <c r="AT28" i="15" s="1"/>
  <c r="R26" i="14"/>
  <c r="S26" i="14"/>
  <c r="T26" i="14"/>
  <c r="U26" i="14"/>
  <c r="V26" i="14"/>
  <c r="W26" i="14"/>
  <c r="AW26" i="14" s="1"/>
  <c r="L26" i="14"/>
  <c r="AL26" i="14" s="1"/>
  <c r="M26" i="14"/>
  <c r="AM26" i="14" s="1"/>
  <c r="N26" i="14"/>
  <c r="AN26" i="14" s="1"/>
  <c r="O26" i="14"/>
  <c r="AO26" i="14" s="1"/>
  <c r="Q26" i="14"/>
  <c r="AQ26" i="14" s="1"/>
  <c r="P26" i="14"/>
  <c r="AP26" i="14" s="1"/>
  <c r="N27" i="13"/>
  <c r="O27" i="13"/>
  <c r="P27" i="13"/>
  <c r="Q27" i="13"/>
  <c r="R27" i="13"/>
  <c r="S27" i="13"/>
  <c r="L27" i="13"/>
  <c r="AL27" i="13" s="1"/>
  <c r="T27" i="13"/>
  <c r="AT27" i="13" s="1"/>
  <c r="U27" i="13"/>
  <c r="AU27" i="13" s="1"/>
  <c r="V27" i="13"/>
  <c r="AV27" i="13" s="1"/>
  <c r="W27" i="13"/>
  <c r="AW27" i="13" s="1"/>
  <c r="M27" i="13"/>
  <c r="AM27" i="13" s="1"/>
  <c r="L27" i="11"/>
  <c r="M27" i="11"/>
  <c r="N27" i="11"/>
  <c r="O27" i="11"/>
  <c r="P27" i="11"/>
  <c r="Q27" i="11"/>
  <c r="AQ27" i="11" s="1"/>
  <c r="R27" i="11"/>
  <c r="AR27" i="11" s="1"/>
  <c r="S27" i="11"/>
  <c r="AS27" i="11" s="1"/>
  <c r="V27" i="11"/>
  <c r="T27" i="11"/>
  <c r="AT27" i="11" s="1"/>
  <c r="U27" i="11"/>
  <c r="AU27" i="11" s="1"/>
  <c r="W27" i="11"/>
  <c r="AW27" i="11" s="1"/>
  <c r="M25" i="1"/>
  <c r="AM25" i="1" s="1"/>
  <c r="N25" i="1"/>
  <c r="AN25" i="1" s="1"/>
  <c r="O25" i="1"/>
  <c r="AO25" i="1" s="1"/>
  <c r="P25" i="1"/>
  <c r="AP25" i="1" s="1"/>
  <c r="Q25" i="1"/>
  <c r="AQ25" i="1" s="1"/>
  <c r="R25" i="1"/>
  <c r="AR25" i="1" s="1"/>
  <c r="S25" i="1"/>
  <c r="AS25" i="1" s="1"/>
  <c r="T25" i="1"/>
  <c r="AT25" i="1" s="1"/>
  <c r="U25" i="1"/>
  <c r="AU25" i="1" s="1"/>
  <c r="V25" i="1"/>
  <c r="AV25" i="1" s="1"/>
  <c r="W25" i="1"/>
  <c r="AW25" i="1" s="1"/>
  <c r="L25" i="1"/>
  <c r="AL25" i="1" s="1"/>
  <c r="E28" i="15"/>
  <c r="F28" i="15"/>
  <c r="AV28" i="15"/>
  <c r="AO28" i="15"/>
  <c r="AL28" i="15"/>
  <c r="AW28" i="15"/>
  <c r="G29" i="15"/>
  <c r="F27" i="14"/>
  <c r="AS26" i="14"/>
  <c r="AR26" i="14"/>
  <c r="AT26" i="14"/>
  <c r="AU26" i="14"/>
  <c r="E27" i="14"/>
  <c r="G27" i="14"/>
  <c r="AV25" i="14"/>
  <c r="AN27" i="13"/>
  <c r="E28" i="13"/>
  <c r="F28" i="13"/>
  <c r="G28" i="13"/>
  <c r="AS27" i="13"/>
  <c r="AR27" i="13"/>
  <c r="AQ27" i="13"/>
  <c r="AP27" i="13"/>
  <c r="AO27" i="13"/>
  <c r="AQ28" i="12"/>
  <c r="AL28" i="12"/>
  <c r="AN28" i="12"/>
  <c r="AW28" i="12"/>
  <c r="AV28" i="12"/>
  <c r="AU28" i="12"/>
  <c r="AT28" i="12"/>
  <c r="AS28" i="12"/>
  <c r="AR28" i="12"/>
  <c r="AP28" i="12"/>
  <c r="AO28" i="12"/>
  <c r="AM28" i="12"/>
  <c r="E28" i="11"/>
  <c r="AP27" i="11"/>
  <c r="AN27" i="11"/>
  <c r="AM27" i="11"/>
  <c r="AL27" i="11"/>
  <c r="AO26" i="11"/>
  <c r="G29" i="11"/>
  <c r="AV26" i="11"/>
  <c r="F27" i="11"/>
  <c r="E26" i="1"/>
  <c r="F25" i="1"/>
  <c r="G25" i="1"/>
  <c r="V29" i="15" l="1"/>
  <c r="W29" i="15"/>
  <c r="L29" i="15"/>
  <c r="M29" i="15"/>
  <c r="AM29" i="15" s="1"/>
  <c r="N29" i="15"/>
  <c r="AN29" i="15" s="1"/>
  <c r="U29" i="15"/>
  <c r="O29" i="15"/>
  <c r="AO29" i="15" s="1"/>
  <c r="P29" i="15"/>
  <c r="AP29" i="15" s="1"/>
  <c r="Q29" i="15"/>
  <c r="R29" i="15"/>
  <c r="AR29" i="15" s="1"/>
  <c r="S29" i="15"/>
  <c r="AS29" i="15" s="1"/>
  <c r="T29" i="15"/>
  <c r="AT29" i="15" s="1"/>
  <c r="R27" i="14"/>
  <c r="P27" i="14"/>
  <c r="S27" i="14"/>
  <c r="T27" i="14"/>
  <c r="U27" i="14"/>
  <c r="V27" i="14"/>
  <c r="W27" i="14"/>
  <c r="L27" i="14"/>
  <c r="AL27" i="14" s="1"/>
  <c r="M27" i="14"/>
  <c r="AM27" i="14" s="1"/>
  <c r="N27" i="14"/>
  <c r="AN27" i="14" s="1"/>
  <c r="O27" i="14"/>
  <c r="AO27" i="14" s="1"/>
  <c r="Q27" i="14"/>
  <c r="AQ27" i="14" s="1"/>
  <c r="N28" i="13"/>
  <c r="O28" i="13"/>
  <c r="AO28" i="13" s="1"/>
  <c r="P28" i="13"/>
  <c r="Q28" i="13"/>
  <c r="R28" i="13"/>
  <c r="S28" i="13"/>
  <c r="T28" i="13"/>
  <c r="AT28" i="13" s="1"/>
  <c r="U28" i="13"/>
  <c r="AU28" i="13" s="1"/>
  <c r="V28" i="13"/>
  <c r="AV28" i="13" s="1"/>
  <c r="W28" i="13"/>
  <c r="AW28" i="13" s="1"/>
  <c r="L28" i="13"/>
  <c r="AL28" i="13" s="1"/>
  <c r="M28" i="13"/>
  <c r="AM28" i="13" s="1"/>
  <c r="L28" i="11"/>
  <c r="V28" i="11"/>
  <c r="M28" i="11"/>
  <c r="N28" i="11"/>
  <c r="O28" i="11"/>
  <c r="P28" i="11"/>
  <c r="AP28" i="11" s="1"/>
  <c r="Q28" i="11"/>
  <c r="AQ28" i="11" s="1"/>
  <c r="R28" i="11"/>
  <c r="AR28" i="11" s="1"/>
  <c r="S28" i="11"/>
  <c r="AS28" i="11" s="1"/>
  <c r="T28" i="11"/>
  <c r="AT28" i="11" s="1"/>
  <c r="U28" i="11"/>
  <c r="AU28" i="11" s="1"/>
  <c r="W28" i="11"/>
  <c r="AW28" i="11" s="1"/>
  <c r="M26" i="1"/>
  <c r="AM26" i="1" s="1"/>
  <c r="N26" i="1"/>
  <c r="AN26" i="1" s="1"/>
  <c r="O26" i="1"/>
  <c r="AO26" i="1" s="1"/>
  <c r="P26" i="1"/>
  <c r="AP26" i="1" s="1"/>
  <c r="Q26" i="1"/>
  <c r="AQ26" i="1" s="1"/>
  <c r="R26" i="1"/>
  <c r="AR26" i="1" s="1"/>
  <c r="S26" i="1"/>
  <c r="AS26" i="1" s="1"/>
  <c r="T26" i="1"/>
  <c r="AT26" i="1" s="1"/>
  <c r="U26" i="1"/>
  <c r="AU26" i="1" s="1"/>
  <c r="V26" i="1"/>
  <c r="AV26" i="1" s="1"/>
  <c r="W26" i="1"/>
  <c r="AW26" i="1" s="1"/>
  <c r="L26" i="1"/>
  <c r="AL26" i="1" s="1"/>
  <c r="F29" i="15"/>
  <c r="G30" i="15"/>
  <c r="E29" i="15"/>
  <c r="AL29" i="15"/>
  <c r="AW29" i="15"/>
  <c r="AU29" i="15"/>
  <c r="AQ29" i="15"/>
  <c r="AV29" i="15"/>
  <c r="AU27" i="14"/>
  <c r="AT27" i="14"/>
  <c r="AW27" i="14"/>
  <c r="AS27" i="14"/>
  <c r="F28" i="14"/>
  <c r="AR27" i="14"/>
  <c r="AP27" i="14"/>
  <c r="G28" i="14"/>
  <c r="AV26" i="14"/>
  <c r="E28" i="14"/>
  <c r="AN28" i="13"/>
  <c r="G29" i="13"/>
  <c r="F29" i="13"/>
  <c r="AS28" i="13"/>
  <c r="AR28" i="13"/>
  <c r="AQ28" i="13"/>
  <c r="AP28" i="13"/>
  <c r="E29" i="13"/>
  <c r="AS29" i="12"/>
  <c r="AR29" i="12"/>
  <c r="AN29" i="12"/>
  <c r="AM29" i="12"/>
  <c r="AL29" i="12"/>
  <c r="AW29" i="12"/>
  <c r="AV29" i="12"/>
  <c r="AU29" i="12"/>
  <c r="AT29" i="12"/>
  <c r="AQ29" i="12"/>
  <c r="AP29" i="12"/>
  <c r="AO29" i="12"/>
  <c r="AN28" i="11"/>
  <c r="AL28" i="11"/>
  <c r="AM28" i="11"/>
  <c r="E29" i="11"/>
  <c r="G30" i="11"/>
  <c r="F28" i="11"/>
  <c r="AV27" i="11"/>
  <c r="AO27" i="11"/>
  <c r="G26" i="1"/>
  <c r="F26" i="1"/>
  <c r="E27" i="1"/>
  <c r="V30" i="15" l="1"/>
  <c r="W30" i="15"/>
  <c r="U30" i="15"/>
  <c r="L30" i="15"/>
  <c r="M30" i="15"/>
  <c r="AM30" i="15" s="1"/>
  <c r="N30" i="15"/>
  <c r="AN30" i="15" s="1"/>
  <c r="O30" i="15"/>
  <c r="P30" i="15"/>
  <c r="AP30" i="15" s="1"/>
  <c r="Q30" i="15"/>
  <c r="AQ30" i="15" s="1"/>
  <c r="R30" i="15"/>
  <c r="AR30" i="15" s="1"/>
  <c r="S30" i="15"/>
  <c r="AS30" i="15" s="1"/>
  <c r="T30" i="15"/>
  <c r="AT30" i="15" s="1"/>
  <c r="R28" i="14"/>
  <c r="S28" i="14"/>
  <c r="T28" i="14"/>
  <c r="U28" i="14"/>
  <c r="V28" i="14"/>
  <c r="W28" i="14"/>
  <c r="P28" i="14"/>
  <c r="L28" i="14"/>
  <c r="AL28" i="14" s="1"/>
  <c r="M28" i="14"/>
  <c r="AM28" i="14" s="1"/>
  <c r="N28" i="14"/>
  <c r="AN28" i="14" s="1"/>
  <c r="O28" i="14"/>
  <c r="AO28" i="14" s="1"/>
  <c r="Q28" i="14"/>
  <c r="AQ28" i="14" s="1"/>
  <c r="N29" i="13"/>
  <c r="O29" i="13"/>
  <c r="AO29" i="13" s="1"/>
  <c r="L29" i="13"/>
  <c r="AL29" i="13" s="1"/>
  <c r="P29" i="13"/>
  <c r="AP29" i="13" s="1"/>
  <c r="Q29" i="13"/>
  <c r="R29" i="13"/>
  <c r="S29" i="13"/>
  <c r="AS29" i="13" s="1"/>
  <c r="T29" i="13"/>
  <c r="AT29" i="13" s="1"/>
  <c r="U29" i="13"/>
  <c r="AU29" i="13" s="1"/>
  <c r="V29" i="13"/>
  <c r="AV29" i="13" s="1"/>
  <c r="W29" i="13"/>
  <c r="AW29" i="13" s="1"/>
  <c r="M29" i="13"/>
  <c r="AM29" i="13" s="1"/>
  <c r="L29" i="11"/>
  <c r="M29" i="11"/>
  <c r="N29" i="11"/>
  <c r="O29" i="11"/>
  <c r="P29" i="11"/>
  <c r="Q29" i="11"/>
  <c r="R29" i="11"/>
  <c r="S29" i="11"/>
  <c r="AS29" i="11" s="1"/>
  <c r="T29" i="11"/>
  <c r="AT29" i="11" s="1"/>
  <c r="V29" i="11"/>
  <c r="U29" i="11"/>
  <c r="AU29" i="11" s="1"/>
  <c r="W29" i="11"/>
  <c r="AW29" i="11" s="1"/>
  <c r="M27" i="1"/>
  <c r="AM27" i="1" s="1"/>
  <c r="N27" i="1"/>
  <c r="AN27" i="1" s="1"/>
  <c r="O27" i="1"/>
  <c r="AO27" i="1" s="1"/>
  <c r="P27" i="1"/>
  <c r="AP27" i="1" s="1"/>
  <c r="Q27" i="1"/>
  <c r="AQ27" i="1" s="1"/>
  <c r="R27" i="1"/>
  <c r="AR27" i="1" s="1"/>
  <c r="S27" i="1"/>
  <c r="AS27" i="1" s="1"/>
  <c r="T27" i="1"/>
  <c r="AT27" i="1" s="1"/>
  <c r="U27" i="1"/>
  <c r="AU27" i="1" s="1"/>
  <c r="V27" i="1"/>
  <c r="AV27" i="1" s="1"/>
  <c r="W27" i="1"/>
  <c r="AW27" i="1" s="1"/>
  <c r="L27" i="1"/>
  <c r="AL27" i="1" s="1"/>
  <c r="AW30" i="15"/>
  <c r="AV30" i="15"/>
  <c r="AU30" i="15"/>
  <c r="AO30" i="15"/>
  <c r="AL30" i="15"/>
  <c r="G31" i="15"/>
  <c r="E30" i="15"/>
  <c r="F30" i="15"/>
  <c r="AP28" i="14"/>
  <c r="AW28" i="14"/>
  <c r="AU28" i="14"/>
  <c r="AT28" i="14"/>
  <c r="AS28" i="14"/>
  <c r="AR28" i="14"/>
  <c r="G29" i="14"/>
  <c r="E29" i="14"/>
  <c r="AV27" i="14"/>
  <c r="F29" i="14"/>
  <c r="F30" i="13"/>
  <c r="AR29" i="13"/>
  <c r="AQ29" i="13"/>
  <c r="AN29" i="13"/>
  <c r="E30" i="13"/>
  <c r="G30" i="13"/>
  <c r="AN30" i="12"/>
  <c r="AO30" i="12"/>
  <c r="AM30" i="12"/>
  <c r="AL30" i="12"/>
  <c r="AW30" i="12"/>
  <c r="AV30" i="12"/>
  <c r="AU30" i="12"/>
  <c r="AT30" i="12"/>
  <c r="AS30" i="12"/>
  <c r="AR30" i="12"/>
  <c r="AP30" i="12"/>
  <c r="AQ30" i="12"/>
  <c r="AM29" i="11"/>
  <c r="AL29" i="11"/>
  <c r="G31" i="11"/>
  <c r="AV28" i="11"/>
  <c r="AR29" i="11"/>
  <c r="AQ29" i="11"/>
  <c r="AP29" i="11"/>
  <c r="AN29" i="11"/>
  <c r="E30" i="11"/>
  <c r="AO28" i="11"/>
  <c r="F29" i="11"/>
  <c r="G27" i="1"/>
  <c r="E28" i="1"/>
  <c r="F27" i="1"/>
  <c r="V31" i="15" l="1"/>
  <c r="W31" i="15"/>
  <c r="L31" i="15"/>
  <c r="U31" i="15"/>
  <c r="M31" i="15"/>
  <c r="AM31" i="15" s="1"/>
  <c r="N31" i="15"/>
  <c r="AN31" i="15" s="1"/>
  <c r="O31" i="15"/>
  <c r="AO31" i="15" s="1"/>
  <c r="P31" i="15"/>
  <c r="AP31" i="15" s="1"/>
  <c r="Q31" i="15"/>
  <c r="AQ31" i="15" s="1"/>
  <c r="R31" i="15"/>
  <c r="AR31" i="15" s="1"/>
  <c r="S31" i="15"/>
  <c r="AS31" i="15" s="1"/>
  <c r="T31" i="15"/>
  <c r="AT31" i="15" s="1"/>
  <c r="R29" i="14"/>
  <c r="S29" i="14"/>
  <c r="T29" i="14"/>
  <c r="U29" i="14"/>
  <c r="V29" i="14"/>
  <c r="W29" i="14"/>
  <c r="L29" i="14"/>
  <c r="P29" i="14"/>
  <c r="AP29" i="14" s="1"/>
  <c r="M29" i="14"/>
  <c r="AM29" i="14" s="1"/>
  <c r="N29" i="14"/>
  <c r="AN29" i="14" s="1"/>
  <c r="O29" i="14"/>
  <c r="AO29" i="14" s="1"/>
  <c r="Q29" i="14"/>
  <c r="AQ29" i="14" s="1"/>
  <c r="N30" i="13"/>
  <c r="O30" i="13"/>
  <c r="P30" i="13"/>
  <c r="Q30" i="13"/>
  <c r="AQ30" i="13" s="1"/>
  <c r="R30" i="13"/>
  <c r="AR30" i="13" s="1"/>
  <c r="S30" i="13"/>
  <c r="AS30" i="13" s="1"/>
  <c r="T30" i="13"/>
  <c r="U30" i="13"/>
  <c r="V30" i="13"/>
  <c r="AV30" i="13" s="1"/>
  <c r="L30" i="13"/>
  <c r="AL30" i="13" s="1"/>
  <c r="W30" i="13"/>
  <c r="AW30" i="13" s="1"/>
  <c r="M30" i="13"/>
  <c r="AM30" i="13" s="1"/>
  <c r="AV29" i="11"/>
  <c r="L30" i="11"/>
  <c r="M30" i="11"/>
  <c r="N30" i="11"/>
  <c r="O30" i="11"/>
  <c r="P30" i="11"/>
  <c r="AP30" i="11" s="1"/>
  <c r="V30" i="11"/>
  <c r="Q30" i="11"/>
  <c r="AQ30" i="11" s="1"/>
  <c r="R30" i="11"/>
  <c r="AR30" i="11" s="1"/>
  <c r="S30" i="11"/>
  <c r="AS30" i="11" s="1"/>
  <c r="T30" i="11"/>
  <c r="AT30" i="11" s="1"/>
  <c r="U30" i="11"/>
  <c r="AU30" i="11" s="1"/>
  <c r="W30" i="11"/>
  <c r="M28" i="1"/>
  <c r="AM28" i="1" s="1"/>
  <c r="N28" i="1"/>
  <c r="AN28" i="1" s="1"/>
  <c r="O28" i="1"/>
  <c r="AO28" i="1" s="1"/>
  <c r="P28" i="1"/>
  <c r="AP28" i="1" s="1"/>
  <c r="Q28" i="1"/>
  <c r="AQ28" i="1" s="1"/>
  <c r="R28" i="1"/>
  <c r="AR28" i="1" s="1"/>
  <c r="S28" i="1"/>
  <c r="AS28" i="1" s="1"/>
  <c r="T28" i="1"/>
  <c r="AT28" i="1" s="1"/>
  <c r="U28" i="1"/>
  <c r="AU28" i="1" s="1"/>
  <c r="V28" i="1"/>
  <c r="AV28" i="1" s="1"/>
  <c r="W28" i="1"/>
  <c r="AW28" i="1" s="1"/>
  <c r="L28" i="1"/>
  <c r="AL28" i="1" s="1"/>
  <c r="E31" i="15"/>
  <c r="AL31" i="15"/>
  <c r="AW31" i="15"/>
  <c r="AU31" i="15"/>
  <c r="AV31" i="15"/>
  <c r="F31" i="15"/>
  <c r="G32" i="15"/>
  <c r="AU29" i="14"/>
  <c r="AW29" i="14"/>
  <c r="AL29" i="14"/>
  <c r="AT29" i="14"/>
  <c r="AS29" i="14"/>
  <c r="AR29" i="14"/>
  <c r="E30" i="14"/>
  <c r="F30" i="14"/>
  <c r="AV28" i="14"/>
  <c r="AV29" i="14" s="1"/>
  <c r="G30" i="14"/>
  <c r="AO30" i="13"/>
  <c r="G31" i="13"/>
  <c r="AN30" i="13"/>
  <c r="AU30" i="13"/>
  <c r="AT30" i="13"/>
  <c r="AP30" i="13"/>
  <c r="E31" i="13"/>
  <c r="F31" i="13"/>
  <c r="AP31" i="12"/>
  <c r="AQ31" i="12"/>
  <c r="AN31" i="12"/>
  <c r="AO31" i="12"/>
  <c r="AM31" i="12"/>
  <c r="AL31" i="12"/>
  <c r="AW31" i="12"/>
  <c r="AV31" i="12"/>
  <c r="AU31" i="12"/>
  <c r="AT31" i="12"/>
  <c r="AR31" i="12"/>
  <c r="AS31" i="12"/>
  <c r="G32" i="11"/>
  <c r="F30" i="11"/>
  <c r="AO29" i="11"/>
  <c r="AN30" i="11"/>
  <c r="AM30" i="11"/>
  <c r="AL30" i="11"/>
  <c r="AW30" i="11"/>
  <c r="AV30" i="11"/>
  <c r="E31" i="11"/>
  <c r="F28" i="1"/>
  <c r="E29" i="1"/>
  <c r="G28" i="1"/>
  <c r="V32" i="15" l="1"/>
  <c r="W32" i="15"/>
  <c r="L32" i="15"/>
  <c r="M32" i="15"/>
  <c r="AM32" i="15" s="1"/>
  <c r="N32" i="15"/>
  <c r="AN32" i="15" s="1"/>
  <c r="O32" i="15"/>
  <c r="AO32" i="15" s="1"/>
  <c r="P32" i="15"/>
  <c r="Q32" i="15"/>
  <c r="AQ32" i="15" s="1"/>
  <c r="U32" i="15"/>
  <c r="AU32" i="15" s="1"/>
  <c r="R32" i="15"/>
  <c r="AR32" i="15" s="1"/>
  <c r="S32" i="15"/>
  <c r="AS32" i="15" s="1"/>
  <c r="T32" i="15"/>
  <c r="AT32" i="15" s="1"/>
  <c r="R30" i="14"/>
  <c r="S30" i="14"/>
  <c r="T30" i="14"/>
  <c r="U30" i="14"/>
  <c r="AU30" i="14" s="1"/>
  <c r="P30" i="14"/>
  <c r="V30" i="14"/>
  <c r="AV30" i="14" s="1"/>
  <c r="W30" i="14"/>
  <c r="AW30" i="14" s="1"/>
  <c r="L30" i="14"/>
  <c r="M30" i="14"/>
  <c r="AM30" i="14" s="1"/>
  <c r="N30" i="14"/>
  <c r="AN30" i="14" s="1"/>
  <c r="O30" i="14"/>
  <c r="AO30" i="14" s="1"/>
  <c r="Q30" i="14"/>
  <c r="AQ30" i="14" s="1"/>
  <c r="N31" i="13"/>
  <c r="O31" i="13"/>
  <c r="P31" i="13"/>
  <c r="AP31" i="13" s="1"/>
  <c r="L31" i="13"/>
  <c r="Q31" i="13"/>
  <c r="AQ31" i="13" s="1"/>
  <c r="R31" i="13"/>
  <c r="S31" i="13"/>
  <c r="T31" i="13"/>
  <c r="U31" i="13"/>
  <c r="AU31" i="13" s="1"/>
  <c r="V31" i="13"/>
  <c r="AV31" i="13" s="1"/>
  <c r="W31" i="13"/>
  <c r="AW31" i="13" s="1"/>
  <c r="M31" i="13"/>
  <c r="AM31" i="13" s="1"/>
  <c r="L31" i="11"/>
  <c r="M31" i="11"/>
  <c r="N31" i="11"/>
  <c r="O31" i="11"/>
  <c r="V31" i="11"/>
  <c r="P31" i="11"/>
  <c r="AP31" i="11" s="1"/>
  <c r="Q31" i="11"/>
  <c r="AQ31" i="11" s="1"/>
  <c r="R31" i="11"/>
  <c r="S31" i="11"/>
  <c r="AS31" i="11" s="1"/>
  <c r="T31" i="11"/>
  <c r="AT31" i="11" s="1"/>
  <c r="U31" i="11"/>
  <c r="AU31" i="11" s="1"/>
  <c r="W31" i="11"/>
  <c r="AW31" i="11" s="1"/>
  <c r="M29" i="1"/>
  <c r="AM29" i="1" s="1"/>
  <c r="N29" i="1"/>
  <c r="AN29" i="1" s="1"/>
  <c r="O29" i="1"/>
  <c r="AO29" i="1" s="1"/>
  <c r="P29" i="1"/>
  <c r="AP29" i="1" s="1"/>
  <c r="Q29" i="1"/>
  <c r="AQ29" i="1" s="1"/>
  <c r="R29" i="1"/>
  <c r="AR29" i="1" s="1"/>
  <c r="S29" i="1"/>
  <c r="AS29" i="1" s="1"/>
  <c r="T29" i="1"/>
  <c r="AT29" i="1" s="1"/>
  <c r="U29" i="1"/>
  <c r="AU29" i="1" s="1"/>
  <c r="V29" i="1"/>
  <c r="AV29" i="1" s="1"/>
  <c r="W29" i="1"/>
  <c r="AW29" i="1" s="1"/>
  <c r="L29" i="1"/>
  <c r="AL29" i="1" s="1"/>
  <c r="AW32" i="15"/>
  <c r="AV32" i="15"/>
  <c r="AP32" i="15"/>
  <c r="AL32" i="15"/>
  <c r="F32" i="15"/>
  <c r="G33" i="15"/>
  <c r="G34" i="15"/>
  <c r="E32" i="15"/>
  <c r="E31" i="14"/>
  <c r="G31" i="14"/>
  <c r="AL30" i="14"/>
  <c r="AT30" i="14"/>
  <c r="AS30" i="14"/>
  <c r="AR30" i="14"/>
  <c r="AP30" i="14"/>
  <c r="F31" i="14"/>
  <c r="AO31" i="13"/>
  <c r="AN31" i="13"/>
  <c r="AL31" i="13"/>
  <c r="AR31" i="13"/>
  <c r="AT31" i="13"/>
  <c r="AS31" i="13"/>
  <c r="F32" i="13"/>
  <c r="E32" i="13"/>
  <c r="G32" i="13"/>
  <c r="AR32" i="12"/>
  <c r="AS32" i="12"/>
  <c r="AN32" i="12"/>
  <c r="AQ32" i="12"/>
  <c r="AP32" i="12"/>
  <c r="AO32" i="12"/>
  <c r="AM32" i="12"/>
  <c r="AL32" i="12"/>
  <c r="AW32" i="12"/>
  <c r="AV32" i="12"/>
  <c r="AT32" i="12"/>
  <c r="AU32" i="12"/>
  <c r="AR31" i="11"/>
  <c r="E32" i="11"/>
  <c r="AO30" i="11"/>
  <c r="G33" i="11"/>
  <c r="G34" i="11"/>
  <c r="AN31" i="11"/>
  <c r="AM31" i="11"/>
  <c r="AL31" i="11"/>
  <c r="AV31" i="11"/>
  <c r="F31" i="11"/>
  <c r="G29" i="1"/>
  <c r="E30" i="1"/>
  <c r="F29" i="1"/>
  <c r="V34" i="15" l="1"/>
  <c r="M35" i="16" s="1"/>
  <c r="W34" i="15"/>
  <c r="N35" i="16" s="1"/>
  <c r="L34" i="15"/>
  <c r="C35" i="16" s="1"/>
  <c r="M34" i="15"/>
  <c r="D35" i="16" s="1"/>
  <c r="U34" i="15"/>
  <c r="L35" i="16" s="1"/>
  <c r="N34" i="15"/>
  <c r="O34" i="15"/>
  <c r="F35" i="16" s="1"/>
  <c r="P34" i="15"/>
  <c r="G35" i="16" s="1"/>
  <c r="Q34" i="15"/>
  <c r="H35" i="16" s="1"/>
  <c r="R34" i="15"/>
  <c r="I35" i="16" s="1"/>
  <c r="S34" i="15"/>
  <c r="J35" i="16" s="1"/>
  <c r="T34" i="15"/>
  <c r="K35" i="16" s="1"/>
  <c r="V33" i="15"/>
  <c r="W33" i="15"/>
  <c r="L33" i="15"/>
  <c r="AL33" i="15" s="1"/>
  <c r="AL34" i="15" s="1"/>
  <c r="C9" i="16" s="1"/>
  <c r="M33" i="15"/>
  <c r="AM33" i="15" s="1"/>
  <c r="N33" i="15"/>
  <c r="AN33" i="15" s="1"/>
  <c r="AN34" i="15" s="1"/>
  <c r="E9" i="16" s="1"/>
  <c r="O33" i="15"/>
  <c r="AO33" i="15" s="1"/>
  <c r="AO34" i="15" s="1"/>
  <c r="F9" i="16" s="1"/>
  <c r="P33" i="15"/>
  <c r="U33" i="15"/>
  <c r="Q33" i="15"/>
  <c r="AQ33" i="15" s="1"/>
  <c r="AQ34" i="15" s="1"/>
  <c r="H9" i="16" s="1"/>
  <c r="R33" i="15"/>
  <c r="S33" i="15"/>
  <c r="AS33" i="15" s="1"/>
  <c r="T33" i="15"/>
  <c r="AT33" i="15" s="1"/>
  <c r="AT34" i="15" s="1"/>
  <c r="K9" i="16" s="1"/>
  <c r="R31" i="14"/>
  <c r="S31" i="14"/>
  <c r="P31" i="14"/>
  <c r="T31" i="14"/>
  <c r="U31" i="14"/>
  <c r="AU31" i="14" s="1"/>
  <c r="V31" i="14"/>
  <c r="AV31" i="14" s="1"/>
  <c r="W31" i="14"/>
  <c r="AW31" i="14" s="1"/>
  <c r="L31" i="14"/>
  <c r="M31" i="14"/>
  <c r="AM31" i="14" s="1"/>
  <c r="N31" i="14"/>
  <c r="AN31" i="14" s="1"/>
  <c r="O31" i="14"/>
  <c r="AO31" i="14" s="1"/>
  <c r="Q31" i="14"/>
  <c r="AQ31" i="14" s="1"/>
  <c r="N32" i="13"/>
  <c r="O32" i="13"/>
  <c r="P32" i="13"/>
  <c r="Q32" i="13"/>
  <c r="R32" i="13"/>
  <c r="S32" i="13"/>
  <c r="T32" i="13"/>
  <c r="AT32" i="13" s="1"/>
  <c r="U32" i="13"/>
  <c r="AU32" i="13" s="1"/>
  <c r="L32" i="13"/>
  <c r="V32" i="13"/>
  <c r="AV32" i="13" s="1"/>
  <c r="W32" i="13"/>
  <c r="AW32" i="13" s="1"/>
  <c r="M32" i="13"/>
  <c r="AM32" i="13" s="1"/>
  <c r="L32" i="11"/>
  <c r="M32" i="11"/>
  <c r="N32" i="11"/>
  <c r="O32" i="11"/>
  <c r="P32" i="11"/>
  <c r="Q32" i="11"/>
  <c r="R32" i="11"/>
  <c r="S32" i="11"/>
  <c r="AS32" i="11" s="1"/>
  <c r="T32" i="11"/>
  <c r="AT32" i="11" s="1"/>
  <c r="U32" i="11"/>
  <c r="AU32" i="11" s="1"/>
  <c r="W32" i="11"/>
  <c r="AW32" i="11" s="1"/>
  <c r="V32" i="11"/>
  <c r="AV32" i="11" s="1"/>
  <c r="M30" i="1"/>
  <c r="AM30" i="1" s="1"/>
  <c r="N30" i="1"/>
  <c r="AN30" i="1" s="1"/>
  <c r="O30" i="1"/>
  <c r="AO30" i="1" s="1"/>
  <c r="P30" i="1"/>
  <c r="AP30" i="1" s="1"/>
  <c r="Q30" i="1"/>
  <c r="AQ30" i="1" s="1"/>
  <c r="R30" i="1"/>
  <c r="AR30" i="1" s="1"/>
  <c r="S30" i="1"/>
  <c r="AS30" i="1" s="1"/>
  <c r="T30" i="1"/>
  <c r="AT30" i="1" s="1"/>
  <c r="U30" i="1"/>
  <c r="AU30" i="1" s="1"/>
  <c r="V30" i="1"/>
  <c r="AV30" i="1" s="1"/>
  <c r="W30" i="1"/>
  <c r="AW30" i="1" s="1"/>
  <c r="L30" i="1"/>
  <c r="AL30" i="1" s="1"/>
  <c r="E34" i="15"/>
  <c r="E33" i="15"/>
  <c r="AP33" i="15"/>
  <c r="AP34" i="15" s="1"/>
  <c r="G9" i="16" s="1"/>
  <c r="AV33" i="15"/>
  <c r="AV34" i="15" s="1"/>
  <c r="M9" i="16" s="1"/>
  <c r="AW33" i="15"/>
  <c r="AW34" i="15" s="1"/>
  <c r="N9" i="16" s="1"/>
  <c r="AU33" i="15"/>
  <c r="AU34" i="15" s="1"/>
  <c r="L9" i="16" s="1"/>
  <c r="AR33" i="15"/>
  <c r="AR34" i="15" s="1"/>
  <c r="I9" i="16" s="1"/>
  <c r="F33" i="15"/>
  <c r="F34" i="15"/>
  <c r="AS31" i="14"/>
  <c r="E32" i="14"/>
  <c r="AP31" i="14"/>
  <c r="AL31" i="14"/>
  <c r="AT31" i="14"/>
  <c r="AR31" i="14"/>
  <c r="F32" i="14"/>
  <c r="G32" i="14"/>
  <c r="AL32" i="13"/>
  <c r="F33" i="13"/>
  <c r="F34" i="13"/>
  <c r="G33" i="13"/>
  <c r="G34" i="13"/>
  <c r="E33" i="13"/>
  <c r="E34" i="13"/>
  <c r="AS32" i="13"/>
  <c r="AR32" i="13"/>
  <c r="AQ32" i="13"/>
  <c r="AP32" i="13"/>
  <c r="AO32" i="13"/>
  <c r="AN32" i="13"/>
  <c r="AS33" i="12"/>
  <c r="AS34" i="12" s="1"/>
  <c r="J6" i="16" s="1"/>
  <c r="AR33" i="12"/>
  <c r="AR34" i="12" s="1"/>
  <c r="I6" i="16" s="1"/>
  <c r="AU33" i="12"/>
  <c r="AU34" i="12" s="1"/>
  <c r="L6" i="16" s="1"/>
  <c r="AT33" i="12"/>
  <c r="AT34" i="12" s="1"/>
  <c r="K6" i="16" s="1"/>
  <c r="AQ33" i="12"/>
  <c r="AQ34" i="12" s="1"/>
  <c r="H6" i="16" s="1"/>
  <c r="AP33" i="12"/>
  <c r="AP34" i="12" s="1"/>
  <c r="G6" i="16" s="1"/>
  <c r="AO33" i="12"/>
  <c r="AO34" i="12" s="1"/>
  <c r="F6" i="16" s="1"/>
  <c r="AN33" i="12"/>
  <c r="AN34" i="12" s="1"/>
  <c r="E6" i="16" s="1"/>
  <c r="AM33" i="12"/>
  <c r="AM34" i="12" s="1"/>
  <c r="D6" i="16" s="1"/>
  <c r="AL33" i="12"/>
  <c r="AL34" i="12" s="1"/>
  <c r="C6" i="16" s="1"/>
  <c r="AV33" i="12"/>
  <c r="AV34" i="12" s="1"/>
  <c r="M6" i="16" s="1"/>
  <c r="AW33" i="12"/>
  <c r="AW34" i="12" s="1"/>
  <c r="N6" i="16" s="1"/>
  <c r="AM32" i="11"/>
  <c r="AR32" i="11"/>
  <c r="AQ32" i="11"/>
  <c r="AP32" i="11"/>
  <c r="AN32" i="11"/>
  <c r="AL32" i="11"/>
  <c r="F32" i="11"/>
  <c r="AO31" i="11"/>
  <c r="AO32" i="11" s="1"/>
  <c r="E33" i="11"/>
  <c r="E34" i="11"/>
  <c r="F30" i="1"/>
  <c r="E31" i="1"/>
  <c r="G30" i="1"/>
  <c r="R32" i="14" l="1"/>
  <c r="S32" i="14"/>
  <c r="T32" i="14"/>
  <c r="U32" i="14"/>
  <c r="V32" i="14"/>
  <c r="P32" i="14"/>
  <c r="W32" i="14"/>
  <c r="L32" i="14"/>
  <c r="AL32" i="14" s="1"/>
  <c r="M32" i="14"/>
  <c r="AM32" i="14" s="1"/>
  <c r="N32" i="14"/>
  <c r="AN32" i="14" s="1"/>
  <c r="O32" i="14"/>
  <c r="AO32" i="14" s="1"/>
  <c r="Q32" i="14"/>
  <c r="N34" i="13"/>
  <c r="O34" i="13"/>
  <c r="F33" i="16" s="1"/>
  <c r="P34" i="13"/>
  <c r="G33" i="16" s="1"/>
  <c r="Q34" i="13"/>
  <c r="H33" i="16" s="1"/>
  <c r="R34" i="13"/>
  <c r="I33" i="16" s="1"/>
  <c r="L34" i="13"/>
  <c r="C33" i="16" s="1"/>
  <c r="S34" i="13"/>
  <c r="J33" i="16" s="1"/>
  <c r="T34" i="13"/>
  <c r="K33" i="16" s="1"/>
  <c r="U34" i="13"/>
  <c r="L33" i="16" s="1"/>
  <c r="V34" i="13"/>
  <c r="M33" i="16" s="1"/>
  <c r="W34" i="13"/>
  <c r="N33" i="16" s="1"/>
  <c r="M34" i="13"/>
  <c r="D33" i="16" s="1"/>
  <c r="N33" i="13"/>
  <c r="O33" i="13"/>
  <c r="P33" i="13"/>
  <c r="Q33" i="13"/>
  <c r="R33" i="13"/>
  <c r="AR33" i="13" s="1"/>
  <c r="AR34" i="13" s="1"/>
  <c r="I7" i="16" s="1"/>
  <c r="S33" i="13"/>
  <c r="AS33" i="13" s="1"/>
  <c r="AS34" i="13" s="1"/>
  <c r="J7" i="16" s="1"/>
  <c r="T33" i="13"/>
  <c r="U33" i="13"/>
  <c r="V33" i="13"/>
  <c r="AV33" i="13" s="1"/>
  <c r="AV34" i="13" s="1"/>
  <c r="M7" i="16" s="1"/>
  <c r="W33" i="13"/>
  <c r="AW33" i="13" s="1"/>
  <c r="AW34" i="13" s="1"/>
  <c r="N7" i="16" s="1"/>
  <c r="M33" i="13"/>
  <c r="AM33" i="13" s="1"/>
  <c r="AM34" i="13" s="1"/>
  <c r="D7" i="16" s="1"/>
  <c r="L33" i="13"/>
  <c r="AL33" i="13" s="1"/>
  <c r="AL34" i="13" s="1"/>
  <c r="C7" i="16" s="1"/>
  <c r="L34" i="11"/>
  <c r="C31" i="16" s="1"/>
  <c r="M34" i="11"/>
  <c r="D31" i="16" s="1"/>
  <c r="N34" i="11"/>
  <c r="O34" i="11"/>
  <c r="F31" i="16" s="1"/>
  <c r="P34" i="11"/>
  <c r="G31" i="16" s="1"/>
  <c r="Q34" i="11"/>
  <c r="H31" i="16" s="1"/>
  <c r="R34" i="11"/>
  <c r="I31" i="16" s="1"/>
  <c r="S34" i="11"/>
  <c r="J31" i="16" s="1"/>
  <c r="T34" i="11"/>
  <c r="K31" i="16" s="1"/>
  <c r="U34" i="11"/>
  <c r="L31" i="16" s="1"/>
  <c r="V34" i="11"/>
  <c r="M31" i="16" s="1"/>
  <c r="W34" i="11"/>
  <c r="N31" i="16" s="1"/>
  <c r="L33" i="11"/>
  <c r="M33" i="11"/>
  <c r="N33" i="11"/>
  <c r="O33" i="11"/>
  <c r="P33" i="11"/>
  <c r="AP33" i="11" s="1"/>
  <c r="AP34" i="11" s="1"/>
  <c r="G5" i="16" s="1"/>
  <c r="Q33" i="11"/>
  <c r="R33" i="11"/>
  <c r="V33" i="11"/>
  <c r="AV33" i="11" s="1"/>
  <c r="AV34" i="11" s="1"/>
  <c r="M5" i="16" s="1"/>
  <c r="S33" i="11"/>
  <c r="AS33" i="11" s="1"/>
  <c r="AS34" i="11" s="1"/>
  <c r="J5" i="16" s="1"/>
  <c r="T33" i="11"/>
  <c r="AT33" i="11" s="1"/>
  <c r="AT34" i="11" s="1"/>
  <c r="K5" i="16" s="1"/>
  <c r="U33" i="11"/>
  <c r="AU33" i="11" s="1"/>
  <c r="AU34" i="11" s="1"/>
  <c r="L5" i="16" s="1"/>
  <c r="W33" i="11"/>
  <c r="AW33" i="11" s="1"/>
  <c r="M31" i="1"/>
  <c r="AM31" i="1" s="1"/>
  <c r="N31" i="1"/>
  <c r="AN31" i="1" s="1"/>
  <c r="O31" i="1"/>
  <c r="AO31" i="1" s="1"/>
  <c r="P31" i="1"/>
  <c r="AP31" i="1" s="1"/>
  <c r="Q31" i="1"/>
  <c r="AQ31" i="1" s="1"/>
  <c r="R31" i="1"/>
  <c r="AR31" i="1" s="1"/>
  <c r="S31" i="1"/>
  <c r="AS31" i="1" s="1"/>
  <c r="T31" i="1"/>
  <c r="AT31" i="1" s="1"/>
  <c r="U31" i="1"/>
  <c r="AU31" i="1" s="1"/>
  <c r="V31" i="1"/>
  <c r="AV31" i="1" s="1"/>
  <c r="W31" i="1"/>
  <c r="AW31" i="1" s="1"/>
  <c r="L31" i="1"/>
  <c r="AL31" i="1" s="1"/>
  <c r="AS34" i="15"/>
  <c r="J9" i="16" s="1"/>
  <c r="AM34" i="15"/>
  <c r="D9" i="16" s="1"/>
  <c r="AS32" i="14"/>
  <c r="F33" i="14"/>
  <c r="F34" i="14"/>
  <c r="G33" i="14"/>
  <c r="G34" i="14"/>
  <c r="AR32" i="14"/>
  <c r="AQ32" i="14"/>
  <c r="AP32" i="14"/>
  <c r="AW32" i="14"/>
  <c r="AV32" i="14"/>
  <c r="AT32" i="14"/>
  <c r="AU32" i="14"/>
  <c r="E33" i="14"/>
  <c r="E34" i="14"/>
  <c r="AU33" i="13"/>
  <c r="AU34" i="13" s="1"/>
  <c r="L7" i="16" s="1"/>
  <c r="AT33" i="13"/>
  <c r="AT34" i="13" s="1"/>
  <c r="K7" i="16" s="1"/>
  <c r="AQ33" i="13"/>
  <c r="AQ34" i="13" s="1"/>
  <c r="H7" i="16" s="1"/>
  <c r="AP33" i="13"/>
  <c r="AP34" i="13" s="1"/>
  <c r="G7" i="16" s="1"/>
  <c r="AO33" i="13"/>
  <c r="AO34" i="13" s="1"/>
  <c r="F7" i="16" s="1"/>
  <c r="AN33" i="13"/>
  <c r="AN34" i="13" s="1"/>
  <c r="E7" i="16" s="1"/>
  <c r="AQ33" i="11"/>
  <c r="AR33" i="11"/>
  <c r="F33" i="11"/>
  <c r="F34" i="11"/>
  <c r="AO33" i="11"/>
  <c r="AO34" i="11" s="1"/>
  <c r="F5" i="16" s="1"/>
  <c r="AN33" i="11"/>
  <c r="AN34" i="11" s="1"/>
  <c r="E5" i="16" s="1"/>
  <c r="AM33" i="11"/>
  <c r="AM34" i="11" s="1"/>
  <c r="D5" i="16" s="1"/>
  <c r="AL33" i="11"/>
  <c r="AL34" i="11" s="1"/>
  <c r="C5" i="16" s="1"/>
  <c r="G31" i="1"/>
  <c r="E32" i="1"/>
  <c r="F31" i="1"/>
  <c r="R34" i="14" l="1"/>
  <c r="I34" i="16" s="1"/>
  <c r="S34" i="14"/>
  <c r="J34" i="16" s="1"/>
  <c r="T34" i="14"/>
  <c r="K34" i="16" s="1"/>
  <c r="U34" i="14"/>
  <c r="L34" i="16" s="1"/>
  <c r="V34" i="14"/>
  <c r="M34" i="16" s="1"/>
  <c r="W34" i="14"/>
  <c r="N34" i="16" s="1"/>
  <c r="L34" i="14"/>
  <c r="C34" i="16" s="1"/>
  <c r="M34" i="14"/>
  <c r="D34" i="16" s="1"/>
  <c r="N34" i="14"/>
  <c r="O34" i="14"/>
  <c r="F34" i="16" s="1"/>
  <c r="Q34" i="14"/>
  <c r="H34" i="16" s="1"/>
  <c r="P34" i="14"/>
  <c r="G34" i="16" s="1"/>
  <c r="R33" i="14"/>
  <c r="P33" i="14"/>
  <c r="S33" i="14"/>
  <c r="T33" i="14"/>
  <c r="AT33" i="14" s="1"/>
  <c r="AT34" i="14" s="1"/>
  <c r="K8" i="16" s="1"/>
  <c r="U33" i="14"/>
  <c r="AU33" i="14" s="1"/>
  <c r="AU34" i="14" s="1"/>
  <c r="L8" i="16" s="1"/>
  <c r="V33" i="14"/>
  <c r="AV33" i="14" s="1"/>
  <c r="AV34" i="14" s="1"/>
  <c r="M8" i="16" s="1"/>
  <c r="W33" i="14"/>
  <c r="L33" i="14"/>
  <c r="AL33" i="14" s="1"/>
  <c r="AL34" i="14" s="1"/>
  <c r="C8" i="16" s="1"/>
  <c r="M33" i="14"/>
  <c r="AM33" i="14" s="1"/>
  <c r="AM34" i="14" s="1"/>
  <c r="D8" i="16" s="1"/>
  <c r="N33" i="14"/>
  <c r="AN33" i="14" s="1"/>
  <c r="AN34" i="14" s="1"/>
  <c r="E8" i="16" s="1"/>
  <c r="O33" i="14"/>
  <c r="AO33" i="14" s="1"/>
  <c r="AO34" i="14" s="1"/>
  <c r="F8" i="16" s="1"/>
  <c r="Q33" i="14"/>
  <c r="AQ33" i="14" s="1"/>
  <c r="AQ34" i="14" s="1"/>
  <c r="H8" i="16" s="1"/>
  <c r="M32" i="1"/>
  <c r="AM32" i="1" s="1"/>
  <c r="N32" i="1"/>
  <c r="AN32" i="1" s="1"/>
  <c r="O32" i="1"/>
  <c r="AO32" i="1" s="1"/>
  <c r="P32" i="1"/>
  <c r="AP32" i="1" s="1"/>
  <c r="Q32" i="1"/>
  <c r="AQ32" i="1" s="1"/>
  <c r="R32" i="1"/>
  <c r="AR32" i="1" s="1"/>
  <c r="S32" i="1"/>
  <c r="AS32" i="1" s="1"/>
  <c r="T32" i="1"/>
  <c r="AT32" i="1" s="1"/>
  <c r="U32" i="1"/>
  <c r="AU32" i="1" s="1"/>
  <c r="V32" i="1"/>
  <c r="AV32" i="1" s="1"/>
  <c r="W32" i="1"/>
  <c r="AW32" i="1" s="1"/>
  <c r="L32" i="1"/>
  <c r="AL32" i="1" s="1"/>
  <c r="AR33" i="14"/>
  <c r="AP33" i="14"/>
  <c r="AW33" i="14"/>
  <c r="AW34" i="14" s="1"/>
  <c r="N8" i="16" s="1"/>
  <c r="AS33" i="14"/>
  <c r="AS34" i="14" s="1"/>
  <c r="J8" i="16" s="1"/>
  <c r="AR34" i="11"/>
  <c r="I5" i="16" s="1"/>
  <c r="AW34" i="11"/>
  <c r="N5" i="16" s="1"/>
  <c r="AQ34" i="11"/>
  <c r="H5" i="16" s="1"/>
  <c r="F32" i="1"/>
  <c r="E34" i="1"/>
  <c r="E33" i="1"/>
  <c r="G32" i="1"/>
  <c r="AP34" i="14" l="1"/>
  <c r="G8" i="16" s="1"/>
  <c r="M34" i="1"/>
  <c r="D30" i="16" s="1"/>
  <c r="N34" i="1"/>
  <c r="E30" i="16" s="1"/>
  <c r="O34" i="1"/>
  <c r="F30" i="16" s="1"/>
  <c r="P34" i="1"/>
  <c r="G30" i="16" s="1"/>
  <c r="Q34" i="1"/>
  <c r="H30" i="16" s="1"/>
  <c r="R34" i="1"/>
  <c r="I30" i="16" s="1"/>
  <c r="S34" i="1"/>
  <c r="J30" i="16" s="1"/>
  <c r="T34" i="1"/>
  <c r="K30" i="16" s="1"/>
  <c r="U34" i="1"/>
  <c r="L30" i="16" s="1"/>
  <c r="V34" i="1"/>
  <c r="M30" i="16" s="1"/>
  <c r="W34" i="1"/>
  <c r="N30" i="16" s="1"/>
  <c r="L34" i="1"/>
  <c r="C30" i="16" s="1"/>
  <c r="M33" i="1"/>
  <c r="AM33" i="1" s="1"/>
  <c r="AM34" i="1" s="1"/>
  <c r="D4" i="16" s="1"/>
  <c r="N33" i="1"/>
  <c r="AN33" i="1" s="1"/>
  <c r="AN34" i="1" s="1"/>
  <c r="E4" i="16" s="1"/>
  <c r="O33" i="1"/>
  <c r="AO33" i="1" s="1"/>
  <c r="AO34" i="1" s="1"/>
  <c r="F4" i="16" s="1"/>
  <c r="P33" i="1"/>
  <c r="AP33" i="1" s="1"/>
  <c r="AP34" i="1" s="1"/>
  <c r="G4" i="16" s="1"/>
  <c r="Q33" i="1"/>
  <c r="AQ33" i="1" s="1"/>
  <c r="AQ34" i="1" s="1"/>
  <c r="H4" i="16" s="1"/>
  <c r="R33" i="1"/>
  <c r="AR33" i="1" s="1"/>
  <c r="AR34" i="1" s="1"/>
  <c r="I4" i="16" s="1"/>
  <c r="S33" i="1"/>
  <c r="AS33" i="1" s="1"/>
  <c r="AS34" i="1" s="1"/>
  <c r="J4" i="16" s="1"/>
  <c r="T33" i="1"/>
  <c r="AT33" i="1" s="1"/>
  <c r="AT34" i="1" s="1"/>
  <c r="K4" i="16" s="1"/>
  <c r="U33" i="1"/>
  <c r="AU33" i="1" s="1"/>
  <c r="AU34" i="1" s="1"/>
  <c r="L4" i="16" s="1"/>
  <c r="V33" i="1"/>
  <c r="AV33" i="1" s="1"/>
  <c r="AV34" i="1" s="1"/>
  <c r="M4" i="16" s="1"/>
  <c r="W33" i="1"/>
  <c r="AW33" i="1" s="1"/>
  <c r="L33" i="1"/>
  <c r="AL33" i="1" s="1"/>
  <c r="AL34" i="1" s="1"/>
  <c r="C4" i="16" s="1"/>
  <c r="AR34" i="14"/>
  <c r="I8" i="16" s="1"/>
  <c r="G34" i="1"/>
  <c r="G33" i="1"/>
  <c r="F34" i="1"/>
  <c r="F33" i="1"/>
  <c r="AW34" i="1" l="1"/>
  <c r="N4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Janneke van Oorschot</author>
  </authors>
  <commentList>
    <comment ref="A8" authorId="0" shapeId="0" xr:uid="{BED402E0-1CB1-41C4-B39D-044430EF2089}">
      <text>
        <r>
          <rPr>
            <b/>
            <sz val="9"/>
            <color indexed="81"/>
            <rFont val="Tahoma"/>
            <family val="2"/>
          </rPr>
          <t>Janneke van Oorschot:</t>
        </r>
        <r>
          <rPr>
            <sz val="9"/>
            <color indexed="81"/>
            <rFont val="Tahoma"/>
            <family val="2"/>
          </rPr>
          <t xml:space="preserve">
op basis van EVs</t>
        </r>
      </text>
    </comment>
    <comment ref="A23" authorId="0" shapeId="0" xr:uid="{A3867338-20F4-47C4-80D9-C42A4AE4FB17}">
      <text>
        <r>
          <rPr>
            <b/>
            <sz val="9"/>
            <color indexed="81"/>
            <rFont val="Tahoma"/>
            <family val="2"/>
          </rPr>
          <t>Janneke van Oorschot:</t>
        </r>
        <r>
          <rPr>
            <sz val="9"/>
            <color indexed="81"/>
            <rFont val="Tahoma"/>
            <family val="2"/>
          </rPr>
          <t xml:space="preserve">
op basis van EVs</t>
        </r>
      </text>
    </comment>
  </commentList>
</comments>
</file>

<file path=xl/sharedStrings.xml><?xml version="1.0" encoding="utf-8"?>
<sst xmlns="http://schemas.openxmlformats.org/spreadsheetml/2006/main" count="1008" uniqueCount="140">
  <si>
    <t>Jaar</t>
  </si>
  <si>
    <t>H</t>
  </si>
  <si>
    <t>M</t>
  </si>
  <si>
    <t>GWh</t>
  </si>
  <si>
    <t>Battery capacity electric cars</t>
  </si>
  <si>
    <t>Solid State Batteries (ASSB)</t>
  </si>
  <si>
    <t>Base</t>
  </si>
  <si>
    <t>Manganese-Oxide (LMO)</t>
  </si>
  <si>
    <t>Lithium Iron Phosphate (LFP)</t>
  </si>
  <si>
    <t>Nickel-Manganese-Cadmium Oxide 811 (NMC811)</t>
  </si>
  <si>
    <t>Nickel-Manganese-Cadmium Oxide 622 (NMC622)</t>
  </si>
  <si>
    <t>Nickel-Manganese-Cadmium Oxide 523 (NMC523)</t>
  </si>
  <si>
    <t>Nickel-Manganese-Cadmium Oxide 111 (NMC111)</t>
  </si>
  <si>
    <t>Nickel Cobalt Aluminum Oxide Plus (NCA+)</t>
  </si>
  <si>
    <t>Lifespan</t>
  </si>
  <si>
    <t>Al</t>
  </si>
  <si>
    <t>Cu</t>
  </si>
  <si>
    <t>Ni</t>
  </si>
  <si>
    <t>Pb</t>
  </si>
  <si>
    <t>Mn</t>
  </si>
  <si>
    <t>Nd</t>
  </si>
  <si>
    <t>Li</t>
  </si>
  <si>
    <t>Co</t>
  </si>
  <si>
    <t>V</t>
  </si>
  <si>
    <t>Zn</t>
  </si>
  <si>
    <t>Ga</t>
  </si>
  <si>
    <t>Pt</t>
  </si>
  <si>
    <t>ASSB</t>
  </si>
  <si>
    <t>LMO</t>
  </si>
  <si>
    <t>LFP</t>
  </si>
  <si>
    <t>NMC811</t>
  </si>
  <si>
    <t>NMC622</t>
  </si>
  <si>
    <t>NMC523</t>
  </si>
  <si>
    <t>NMC111</t>
  </si>
  <si>
    <t>NCA+</t>
  </si>
  <si>
    <t>NCA</t>
  </si>
  <si>
    <t>L</t>
  </si>
  <si>
    <t>Stock</t>
  </si>
  <si>
    <t>Inflow</t>
  </si>
  <si>
    <t>Ton/MWh</t>
  </si>
  <si>
    <t>Steel</t>
  </si>
  <si>
    <t>Dy</t>
  </si>
  <si>
    <t>Pr</t>
  </si>
  <si>
    <t>Year</t>
  </si>
  <si>
    <t>ton / MWh</t>
  </si>
  <si>
    <t>Faster_ASSB</t>
  </si>
  <si>
    <t>Scenario</t>
  </si>
  <si>
    <t>Outflow</t>
  </si>
  <si>
    <t>ton</t>
  </si>
  <si>
    <t>Sub-scenario</t>
  </si>
  <si>
    <t>Stock 2050</t>
  </si>
  <si>
    <t>Ag</t>
  </si>
  <si>
    <t>Cd</t>
  </si>
  <si>
    <t>In</t>
  </si>
  <si>
    <t>Ge</t>
  </si>
  <si>
    <t>Si</t>
  </si>
  <si>
    <t>Tb</t>
  </si>
  <si>
    <t>EV - Solid State Batteries (ASSB)</t>
  </si>
  <si>
    <t>EV - Manganese-Oxide (LMO)</t>
  </si>
  <si>
    <t>EV - Lithium Iron Phosphate (LFP)</t>
  </si>
  <si>
    <t>EV - Nickel-Manganese-Cadmium Oxide 811 (NMC811)</t>
  </si>
  <si>
    <t>EV - Nickel-Manganese-Cadmium Oxide 622 (NMC622)</t>
  </si>
  <si>
    <t>EV - Nickel-Manganese-Cadmium Oxide 523 (NMC523)</t>
  </si>
  <si>
    <t>EV - Nickel-Manganese-Cadmium Oxide 111 (NMC111)</t>
  </si>
  <si>
    <t>EV - Nickel Cobalt Aluminum Oxide Plus (NCA+)</t>
  </si>
  <si>
    <t>Mg</t>
  </si>
  <si>
    <t>Cr</t>
  </si>
  <si>
    <t>Te</t>
  </si>
  <si>
    <t>Se</t>
  </si>
  <si>
    <t>Gd</t>
  </si>
  <si>
    <t>Hf</t>
  </si>
  <si>
    <t>Mo</t>
  </si>
  <si>
    <t>W</t>
  </si>
  <si>
    <t>Y</t>
  </si>
  <si>
    <t>Nb</t>
  </si>
  <si>
    <t>Zr</t>
  </si>
  <si>
    <t>Sn</t>
  </si>
  <si>
    <t>Ti</t>
  </si>
  <si>
    <t>Ta</t>
  </si>
  <si>
    <t>Ir</t>
  </si>
  <si>
    <t>B</t>
  </si>
  <si>
    <t>La</t>
  </si>
  <si>
    <t>Ce</t>
  </si>
  <si>
    <t>Ru</t>
  </si>
  <si>
    <t>Sm</t>
  </si>
  <si>
    <t>Concrete</t>
  </si>
  <si>
    <t>Glass</t>
  </si>
  <si>
    <t>Plastic</t>
  </si>
  <si>
    <t>EV - Solid State Batteries (ASSB)Base</t>
  </si>
  <si>
    <t>EV - Manganese-Oxide (LMO)Base</t>
  </si>
  <si>
    <t>EV - Lithium Iron Phosphate (LFP)Base</t>
  </si>
  <si>
    <t>EV - Nickel-Manganese-Cadmium Oxide 811 (NMC811)Base</t>
  </si>
  <si>
    <t>EV - Nickel-Manganese-Cadmium Oxide 622 (NMC622)Base</t>
  </si>
  <si>
    <t>EV - Nickel-Manganese-Cadmium Oxide 523 (NMC523)Base</t>
  </si>
  <si>
    <t>EV - Nickel-Manganese-Cadmium Oxide 111 (NMC111)Base</t>
  </si>
  <si>
    <t>EV - Nickel Cobalt Aluminum Oxide Plus (NCA+)Base</t>
  </si>
  <si>
    <t>EV - Solid State Batteries (ASSB)Faster_ASSB</t>
  </si>
  <si>
    <t>EV - Manganese-Oxide (LMO)Faster_ASSB</t>
  </si>
  <si>
    <t>EV - Lithium Iron Phosphate (LFP)Faster_ASSB</t>
  </si>
  <si>
    <t>EV - Nickel-Manganese-Cadmium Oxide 811 (NMC811)Faster_ASSB</t>
  </si>
  <si>
    <t>EV - Nickel-Manganese-Cadmium Oxide 622 (NMC622)Faster_ASSB</t>
  </si>
  <si>
    <t>EV - Nickel-Manganese-Cadmium Oxide 523 (NMC523)Faster_ASSB</t>
  </si>
  <si>
    <t>EV - Nickel-Manganese-Cadmium Oxide 111 (NMC111)Faster_ASSB</t>
  </si>
  <si>
    <t>EV - Nickel Cobalt Aluminum Oxide Plus (NCA+)Faster_ASSB</t>
  </si>
  <si>
    <t>MATERIAL INTENSITIES</t>
  </si>
  <si>
    <t>MARKETSHARE</t>
  </si>
  <si>
    <t>BASE</t>
  </si>
  <si>
    <t>FASTER ASSB</t>
  </si>
  <si>
    <t>INSTALLED CAPACITY</t>
  </si>
  <si>
    <t>l</t>
  </si>
  <si>
    <t>S</t>
  </si>
  <si>
    <t>SSB</t>
  </si>
  <si>
    <t>I</t>
  </si>
  <si>
    <t>O</t>
  </si>
  <si>
    <t>m</t>
  </si>
  <si>
    <t>only crm</t>
  </si>
  <si>
    <t>% reduction CRM in SSB</t>
  </si>
  <si>
    <t xml:space="preserve">I (idem L M H) </t>
  </si>
  <si>
    <t>Source</t>
  </si>
  <si>
    <t>Battery type</t>
  </si>
  <si>
    <t>Scenario M</t>
  </si>
  <si>
    <t>Scenario H</t>
  </si>
  <si>
    <t>Scenario L</t>
  </si>
  <si>
    <t>Total</t>
  </si>
  <si>
    <t xml:space="preserve">Total </t>
  </si>
  <si>
    <t>Flow</t>
  </si>
  <si>
    <t>Metabolic 2021</t>
  </si>
  <si>
    <t>nr cars</t>
  </si>
  <si>
    <t>International</t>
  </si>
  <si>
    <t>Cobalt</t>
  </si>
  <si>
    <t>ton/nr</t>
  </si>
  <si>
    <t>Exter</t>
  </si>
  <si>
    <t>Nationaal</t>
  </si>
  <si>
    <t>Total EV</t>
  </si>
  <si>
    <t>Total storage</t>
  </si>
  <si>
    <t>Outflow 2050</t>
  </si>
  <si>
    <t>Aluminum</t>
  </si>
  <si>
    <t>Copper</t>
  </si>
  <si>
    <t>Inflow 2050</t>
  </si>
  <si>
    <t>Without steel, Al,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</si>
</sst>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#,##0.000"/>
    <numFmt numFmtId="167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2CC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3" borderId="0" xfId="0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20" xfId="0" applyBorder="1"/>
    <xf numFmtId="0" fontId="0" fillId="0" borderId="2" xfId="0" applyBorder="1"/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0" xfId="0" applyNumberFormat="1" applyFill="1" applyBorder="1"/>
    <xf numFmtId="1" fontId="0" fillId="0" borderId="0" xfId="0" applyNumberFormat="1"/>
    <xf numFmtId="0" fontId="3" fillId="5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1" fontId="0" fillId="0" borderId="1" xfId="0" applyNumberFormat="1" applyFill="1" applyBorder="1"/>
    <xf numFmtId="1" fontId="0" fillId="0" borderId="20" xfId="0" applyNumberFormat="1" applyFill="1" applyBorder="1"/>
    <xf numFmtId="1" fontId="0" fillId="0" borderId="2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0" fontId="0" fillId="0" borderId="1" xfId="0" applyBorder="1"/>
    <xf numFmtId="1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1" xfId="0" applyNumberFormat="1" applyBorder="1"/>
    <xf numFmtId="1" fontId="0" fillId="0" borderId="20" xfId="0" applyNumberFormat="1" applyBorder="1"/>
    <xf numFmtId="1" fontId="0" fillId="0" borderId="2" xfId="0" applyNumberFormat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1" fontId="0" fillId="0" borderId="0" xfId="0" applyNumberFormat="1"/>
    <xf numFmtId="0" fontId="2" fillId="4" borderId="5" xfId="0" applyFont="1" applyFill="1" applyBorder="1" applyAlignment="1">
      <alignment horizontal="center" vertical="center"/>
    </xf>
    <xf numFmtId="0" fontId="6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22" xfId="0" applyFill="1" applyBorder="1"/>
    <xf numFmtId="164" fontId="0" fillId="0" borderId="22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" fontId="0" fillId="0" borderId="22" xfId="0" applyNumberFormat="1" applyFill="1" applyBorder="1"/>
    <xf numFmtId="1" fontId="0" fillId="0" borderId="16" xfId="0" applyNumberFormat="1" applyFill="1" applyBorder="1"/>
    <xf numFmtId="1" fontId="0" fillId="0" borderId="17" xfId="0" applyNumberFormat="1" applyFill="1" applyBorder="1"/>
    <xf numFmtId="0" fontId="0" fillId="0" borderId="16" xfId="0" applyBorder="1"/>
    <xf numFmtId="1" fontId="0" fillId="0" borderId="22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23" xfId="0" applyBorder="1"/>
    <xf numFmtId="0" fontId="0" fillId="0" borderId="24" xfId="0" applyBorder="1"/>
    <xf numFmtId="1" fontId="0" fillId="0" borderId="23" xfId="0" applyNumberFormat="1" applyBorder="1"/>
    <xf numFmtId="0" fontId="0" fillId="0" borderId="16" xfId="0" applyBorder="1" applyAlignment="1"/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0" borderId="3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64" fontId="0" fillId="0" borderId="0" xfId="0" applyNumberFormat="1"/>
    <xf numFmtId="11" fontId="1" fillId="0" borderId="0" xfId="0" applyNumberFormat="1" applyFont="1"/>
    <xf numFmtId="0" fontId="2" fillId="4" borderId="7" xfId="0" applyFont="1" applyFill="1" applyBorder="1" applyAlignment="1">
      <alignment horizontal="center" vertical="center"/>
    </xf>
    <xf numFmtId="0" fontId="7" fillId="0" borderId="0" xfId="0" applyFont="1"/>
    <xf numFmtId="1" fontId="7" fillId="0" borderId="0" xfId="0" applyNumberFormat="1" applyFont="1"/>
    <xf numFmtId="0" fontId="7" fillId="0" borderId="0" xfId="0" applyNumberFormat="1" applyFont="1"/>
    <xf numFmtId="167" fontId="7" fillId="0" borderId="0" xfId="0" applyNumberFormat="1" applyFont="1"/>
    <xf numFmtId="0" fontId="8" fillId="4" borderId="1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0" borderId="0" xfId="0" applyFont="1"/>
    <xf numFmtId="0" fontId="2" fillId="6" borderId="1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3" xfId="0" applyFont="1" applyFill="1" applyBorder="1"/>
    <xf numFmtId="1" fontId="2" fillId="6" borderId="1" xfId="0" applyNumberFormat="1" applyFont="1" applyFill="1" applyBorder="1"/>
    <xf numFmtId="1" fontId="2" fillId="6" borderId="20" xfId="0" applyNumberFormat="1" applyFont="1" applyFill="1" applyBorder="1"/>
    <xf numFmtId="1" fontId="2" fillId="6" borderId="2" xfId="0" applyNumberFormat="1" applyFont="1" applyFill="1" applyBorder="1"/>
    <xf numFmtId="1" fontId="2" fillId="6" borderId="3" xfId="0" applyNumberFormat="1" applyFont="1" applyFill="1" applyBorder="1"/>
    <xf numFmtId="1" fontId="2" fillId="6" borderId="0" xfId="0" applyNumberFormat="1" applyFont="1" applyFill="1" applyBorder="1"/>
    <xf numFmtId="1" fontId="2" fillId="6" borderId="4" xfId="0" applyNumberFormat="1" applyFont="1" applyFill="1" applyBorder="1"/>
    <xf numFmtId="0" fontId="2" fillId="6" borderId="5" xfId="0" applyFont="1" applyFill="1" applyBorder="1"/>
    <xf numFmtId="1" fontId="2" fillId="6" borderId="5" xfId="0" applyNumberFormat="1" applyFont="1" applyFill="1" applyBorder="1"/>
    <xf numFmtId="1" fontId="2" fillId="6" borderId="6" xfId="0" applyNumberFormat="1" applyFont="1" applyFill="1" applyBorder="1"/>
    <xf numFmtId="1" fontId="2" fillId="6" borderId="7" xfId="0" applyNumberFormat="1" applyFont="1" applyFill="1" applyBorder="1"/>
    <xf numFmtId="1" fontId="2" fillId="6" borderId="21" xfId="0" applyNumberFormat="1" applyFont="1" applyFill="1" applyBorder="1"/>
    <xf numFmtId="1" fontId="2" fillId="6" borderId="8" xfId="0" applyNumberFormat="1" applyFont="1" applyFill="1" applyBorder="1"/>
    <xf numFmtId="1" fontId="2" fillId="6" borderId="9" xfId="0" applyNumberFormat="1" applyFont="1" applyFill="1" applyBorder="1"/>
    <xf numFmtId="0" fontId="2" fillId="6" borderId="3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10" fillId="0" borderId="0" xfId="0" applyFont="1"/>
    <xf numFmtId="0" fontId="0" fillId="4" borderId="1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72"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</dxfs>
  <tableStyles count="0" defaultTableStyle="TableStyleMedium2" defaultPivotStyle="PivotStyleLight16"/>
  <colors>
    <mruColors>
      <color rgb="FFF23C65"/>
      <color rgb="FFB64F87"/>
      <color rgb="FFF68686"/>
      <color rgb="FFECCF20"/>
      <color rgb="FF83720B"/>
      <color rgb="FFCDB211"/>
      <color rgb="FF0DB39E"/>
      <color rgb="FF048BA8"/>
      <color rgb="FF2C699A"/>
      <color rgb="FFDE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Marketshare_Base!$B$1</c:f>
              <c:strCache>
                <c:ptCount val="1"/>
                <c:pt idx="0">
                  <c:v>ASSB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Marketshare_Base!$A$4:$A$34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Marketshare_Base!$B$4:$B$34</c:f>
              <c:numCache>
                <c:formatCode>General</c:formatCode>
                <c:ptCount val="3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3.9E-2</c:v>
                </c:pt>
                <c:pt idx="12">
                  <c:v>6.8000000000000005E-2</c:v>
                </c:pt>
                <c:pt idx="13">
                  <c:v>9.7000000000000003E-2</c:v>
                </c:pt>
                <c:pt idx="14">
                  <c:v>0.126</c:v>
                </c:pt>
                <c:pt idx="15">
                  <c:v>0.155</c:v>
                </c:pt>
                <c:pt idx="16">
                  <c:v>0.184</c:v>
                </c:pt>
                <c:pt idx="17">
                  <c:v>0.21299999999999999</c:v>
                </c:pt>
                <c:pt idx="18">
                  <c:v>0.24199999999999999</c:v>
                </c:pt>
                <c:pt idx="19">
                  <c:v>0.27100000000000002</c:v>
                </c:pt>
                <c:pt idx="20">
                  <c:v>0.3</c:v>
                </c:pt>
                <c:pt idx="21">
                  <c:v>0.32</c:v>
                </c:pt>
                <c:pt idx="22">
                  <c:v>0.34</c:v>
                </c:pt>
                <c:pt idx="23">
                  <c:v>0.36000000000000004</c:v>
                </c:pt>
                <c:pt idx="24">
                  <c:v>0.38000000000000006</c:v>
                </c:pt>
                <c:pt idx="25">
                  <c:v>0.40000000000000008</c:v>
                </c:pt>
                <c:pt idx="26">
                  <c:v>0.4200000000000001</c:v>
                </c:pt>
                <c:pt idx="27">
                  <c:v>0.44000000000000011</c:v>
                </c:pt>
                <c:pt idx="28">
                  <c:v>0.46000000000000013</c:v>
                </c:pt>
                <c:pt idx="29">
                  <c:v>0.48000000000000015</c:v>
                </c:pt>
                <c:pt idx="3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4-4DC5-8536-735092277784}"/>
            </c:ext>
          </c:extLst>
        </c:ser>
        <c:ser>
          <c:idx val="1"/>
          <c:order val="1"/>
          <c:tx>
            <c:strRef>
              <c:f>Marketshare_Base!$C$1</c:f>
              <c:strCache>
                <c:ptCount val="1"/>
                <c:pt idx="0">
                  <c:v>LMO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Marketshare_Base!$A$4:$A$34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Marketshare_Base!$C$4:$C$34</c:f>
              <c:numCache>
                <c:formatCode>General</c:formatCode>
                <c:ptCount val="31"/>
                <c:pt idx="0">
                  <c:v>0.02</c:v>
                </c:pt>
                <c:pt idx="1">
                  <c:v>1.8000000000000002E-2</c:v>
                </c:pt>
                <c:pt idx="2">
                  <c:v>1.6E-2</c:v>
                </c:pt>
                <c:pt idx="3">
                  <c:v>1.4E-2</c:v>
                </c:pt>
                <c:pt idx="4">
                  <c:v>1.2E-2</c:v>
                </c:pt>
                <c:pt idx="5">
                  <c:v>0.01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2E-3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4-4DC5-8536-735092277784}"/>
            </c:ext>
          </c:extLst>
        </c:ser>
        <c:ser>
          <c:idx val="2"/>
          <c:order val="2"/>
          <c:tx>
            <c:strRef>
              <c:f>Marketshare_Base!$D$1</c:f>
              <c:strCache>
                <c:ptCount val="1"/>
                <c:pt idx="0">
                  <c:v>LFP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Marketshare_Base!$A$4:$A$34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Marketshare_Base!$D$4:$D$34</c:f>
              <c:numCache>
                <c:formatCode>General</c:formatCode>
                <c:ptCount val="31"/>
                <c:pt idx="0">
                  <c:v>0.06</c:v>
                </c:pt>
                <c:pt idx="1">
                  <c:v>6.4000000000000001E-2</c:v>
                </c:pt>
                <c:pt idx="2">
                  <c:v>6.8000000000000005E-2</c:v>
                </c:pt>
                <c:pt idx="3">
                  <c:v>7.2000000000000008E-2</c:v>
                </c:pt>
                <c:pt idx="4">
                  <c:v>7.6000000000000012E-2</c:v>
                </c:pt>
                <c:pt idx="5">
                  <c:v>8.0000000000000016E-2</c:v>
                </c:pt>
                <c:pt idx="6">
                  <c:v>8.4000000000000019E-2</c:v>
                </c:pt>
                <c:pt idx="7">
                  <c:v>8.8000000000000023E-2</c:v>
                </c:pt>
                <c:pt idx="8">
                  <c:v>9.2000000000000026E-2</c:v>
                </c:pt>
                <c:pt idx="9">
                  <c:v>9.600000000000003E-2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4-4DC5-8536-735092277784}"/>
            </c:ext>
          </c:extLst>
        </c:ser>
        <c:ser>
          <c:idx val="3"/>
          <c:order val="3"/>
          <c:tx>
            <c:strRef>
              <c:f>Marketshare_Base!$E$1</c:f>
              <c:strCache>
                <c:ptCount val="1"/>
                <c:pt idx="0">
                  <c:v>NMC811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Marketshare_Base!$A$4:$A$34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Marketshare_Base!$E$4:$E$34</c:f>
              <c:numCache>
                <c:formatCode>General</c:formatCode>
                <c:ptCount val="31"/>
                <c:pt idx="0">
                  <c:v>0.15</c:v>
                </c:pt>
                <c:pt idx="1">
                  <c:v>0.19500000000000001</c:v>
                </c:pt>
                <c:pt idx="2">
                  <c:v>0.24</c:v>
                </c:pt>
                <c:pt idx="3">
                  <c:v>0.28499999999999998</c:v>
                </c:pt>
                <c:pt idx="4">
                  <c:v>0.32999999999999996</c:v>
                </c:pt>
                <c:pt idx="5">
                  <c:v>0.37499999999999994</c:v>
                </c:pt>
                <c:pt idx="6">
                  <c:v>0.41999999999999993</c:v>
                </c:pt>
                <c:pt idx="7">
                  <c:v>0.46499999999999991</c:v>
                </c:pt>
                <c:pt idx="8">
                  <c:v>0.5099999999999999</c:v>
                </c:pt>
                <c:pt idx="9">
                  <c:v>0.55499999999999994</c:v>
                </c:pt>
                <c:pt idx="10">
                  <c:v>0.6</c:v>
                </c:pt>
                <c:pt idx="11">
                  <c:v>0.59199999999999997</c:v>
                </c:pt>
                <c:pt idx="12">
                  <c:v>0.58399999999999996</c:v>
                </c:pt>
                <c:pt idx="13">
                  <c:v>0.57599999999999996</c:v>
                </c:pt>
                <c:pt idx="14">
                  <c:v>0.56799999999999995</c:v>
                </c:pt>
                <c:pt idx="15">
                  <c:v>0.55999999999999994</c:v>
                </c:pt>
                <c:pt idx="16">
                  <c:v>0.55199999999999994</c:v>
                </c:pt>
                <c:pt idx="17">
                  <c:v>0.54399999999999993</c:v>
                </c:pt>
                <c:pt idx="18">
                  <c:v>0.53599999999999992</c:v>
                </c:pt>
                <c:pt idx="19">
                  <c:v>0.52799999999999991</c:v>
                </c:pt>
                <c:pt idx="20">
                  <c:v>0.52</c:v>
                </c:pt>
                <c:pt idx="21">
                  <c:v>0.5</c:v>
                </c:pt>
                <c:pt idx="22">
                  <c:v>0.48</c:v>
                </c:pt>
                <c:pt idx="23">
                  <c:v>0.45999999999999996</c:v>
                </c:pt>
                <c:pt idx="24">
                  <c:v>0.43999999999999995</c:v>
                </c:pt>
                <c:pt idx="25">
                  <c:v>0.41999999999999993</c:v>
                </c:pt>
                <c:pt idx="26">
                  <c:v>0.39999999999999991</c:v>
                </c:pt>
                <c:pt idx="27">
                  <c:v>0.37999999999999989</c:v>
                </c:pt>
                <c:pt idx="28">
                  <c:v>0.35999999999999988</c:v>
                </c:pt>
                <c:pt idx="29">
                  <c:v>0.33999999999999986</c:v>
                </c:pt>
                <c:pt idx="3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04-4DC5-8536-735092277784}"/>
            </c:ext>
          </c:extLst>
        </c:ser>
        <c:ser>
          <c:idx val="4"/>
          <c:order val="4"/>
          <c:tx>
            <c:strRef>
              <c:f>Marketshare_Base!$F$1</c:f>
              <c:strCache>
                <c:ptCount val="1"/>
                <c:pt idx="0">
                  <c:v>NMC622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Marketshare_Base!$A$4:$A$34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Marketshare_Base!$F$4:$F$34</c:f>
              <c:numCache>
                <c:formatCode>General</c:formatCode>
                <c:ptCount val="31"/>
                <c:pt idx="0">
                  <c:v>0.3</c:v>
                </c:pt>
                <c:pt idx="1">
                  <c:v>0.28099999999999997</c:v>
                </c:pt>
                <c:pt idx="2">
                  <c:v>0.26199999999999996</c:v>
                </c:pt>
                <c:pt idx="3">
                  <c:v>0.24299999999999997</c:v>
                </c:pt>
                <c:pt idx="4">
                  <c:v>0.22399999999999998</c:v>
                </c:pt>
                <c:pt idx="5">
                  <c:v>0.20499999999999999</c:v>
                </c:pt>
                <c:pt idx="6">
                  <c:v>0.186</c:v>
                </c:pt>
                <c:pt idx="7">
                  <c:v>0.16700000000000001</c:v>
                </c:pt>
                <c:pt idx="8">
                  <c:v>0.14800000000000002</c:v>
                </c:pt>
                <c:pt idx="9">
                  <c:v>0.12900000000000003</c:v>
                </c:pt>
                <c:pt idx="10">
                  <c:v>0.11</c:v>
                </c:pt>
                <c:pt idx="11">
                  <c:v>0.104</c:v>
                </c:pt>
                <c:pt idx="12">
                  <c:v>9.799999999999999E-2</c:v>
                </c:pt>
                <c:pt idx="13">
                  <c:v>9.1999999999999985E-2</c:v>
                </c:pt>
                <c:pt idx="14">
                  <c:v>8.5999999999999979E-2</c:v>
                </c:pt>
                <c:pt idx="15">
                  <c:v>7.9999999999999974E-2</c:v>
                </c:pt>
                <c:pt idx="16">
                  <c:v>7.3999999999999969E-2</c:v>
                </c:pt>
                <c:pt idx="17">
                  <c:v>6.7999999999999963E-2</c:v>
                </c:pt>
                <c:pt idx="18">
                  <c:v>6.1999999999999965E-2</c:v>
                </c:pt>
                <c:pt idx="19">
                  <c:v>5.5999999999999966E-2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04-4DC5-8536-735092277784}"/>
            </c:ext>
          </c:extLst>
        </c:ser>
        <c:ser>
          <c:idx val="5"/>
          <c:order val="5"/>
          <c:tx>
            <c:strRef>
              <c:f>Marketshare_Base!$G$1</c:f>
              <c:strCache>
                <c:ptCount val="1"/>
                <c:pt idx="0">
                  <c:v>NMC523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Marketshare_Base!$A$4:$A$34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Marketshare_Base!$G$4:$G$34</c:f>
              <c:numCache>
                <c:formatCode>General</c:formatCode>
                <c:ptCount val="31"/>
                <c:pt idx="0">
                  <c:v>0.21</c:v>
                </c:pt>
                <c:pt idx="1">
                  <c:v>0.19600000000000001</c:v>
                </c:pt>
                <c:pt idx="2">
                  <c:v>0.182</c:v>
                </c:pt>
                <c:pt idx="3">
                  <c:v>0.16799999999999998</c:v>
                </c:pt>
                <c:pt idx="4">
                  <c:v>0.15399999999999997</c:v>
                </c:pt>
                <c:pt idx="5">
                  <c:v>0.13999999999999996</c:v>
                </c:pt>
                <c:pt idx="6">
                  <c:v>0.12599999999999995</c:v>
                </c:pt>
                <c:pt idx="7">
                  <c:v>0.11199999999999995</c:v>
                </c:pt>
                <c:pt idx="8">
                  <c:v>9.7999999999999948E-2</c:v>
                </c:pt>
                <c:pt idx="9">
                  <c:v>8.399999999999995E-2</c:v>
                </c:pt>
                <c:pt idx="10">
                  <c:v>7.0000000000000007E-2</c:v>
                </c:pt>
                <c:pt idx="11">
                  <c:v>6.3E-2</c:v>
                </c:pt>
                <c:pt idx="12">
                  <c:v>5.6000000000000001E-2</c:v>
                </c:pt>
                <c:pt idx="13">
                  <c:v>4.9000000000000002E-2</c:v>
                </c:pt>
                <c:pt idx="14">
                  <c:v>4.2000000000000003E-2</c:v>
                </c:pt>
                <c:pt idx="15">
                  <c:v>3.5000000000000003E-2</c:v>
                </c:pt>
                <c:pt idx="16">
                  <c:v>2.8000000000000004E-2</c:v>
                </c:pt>
                <c:pt idx="17">
                  <c:v>2.1000000000000005E-2</c:v>
                </c:pt>
                <c:pt idx="18">
                  <c:v>1.4000000000000004E-2</c:v>
                </c:pt>
                <c:pt idx="19">
                  <c:v>7.0000000000000027E-3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04-4DC5-8536-735092277784}"/>
            </c:ext>
          </c:extLst>
        </c:ser>
        <c:ser>
          <c:idx val="6"/>
          <c:order val="6"/>
          <c:tx>
            <c:strRef>
              <c:f>Marketshare_Base!$H$1</c:f>
              <c:strCache>
                <c:ptCount val="1"/>
                <c:pt idx="0">
                  <c:v>NMC111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Marketshare_Base!$A$4:$A$34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Marketshare_Base!$H$4:$H$34</c:f>
              <c:numCache>
                <c:formatCode>General</c:formatCode>
                <c:ptCount val="31"/>
                <c:pt idx="0">
                  <c:v>0.06</c:v>
                </c:pt>
                <c:pt idx="1">
                  <c:v>5.5E-2</c:v>
                </c:pt>
                <c:pt idx="2">
                  <c:v>0.05</c:v>
                </c:pt>
                <c:pt idx="3">
                  <c:v>4.5000000000000005E-2</c:v>
                </c:pt>
                <c:pt idx="4">
                  <c:v>4.0000000000000008E-2</c:v>
                </c:pt>
                <c:pt idx="5">
                  <c:v>3.500000000000001E-2</c:v>
                </c:pt>
                <c:pt idx="6">
                  <c:v>3.0000000000000013E-2</c:v>
                </c:pt>
                <c:pt idx="7">
                  <c:v>2.5000000000000015E-2</c:v>
                </c:pt>
                <c:pt idx="8">
                  <c:v>2.0000000000000018E-2</c:v>
                </c:pt>
                <c:pt idx="9">
                  <c:v>1.5000000000000019E-2</c:v>
                </c:pt>
                <c:pt idx="10">
                  <c:v>0.01</c:v>
                </c:pt>
                <c:pt idx="11">
                  <c:v>9.0000000000000011E-3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04-4DC5-8536-735092277784}"/>
            </c:ext>
          </c:extLst>
        </c:ser>
        <c:ser>
          <c:idx val="7"/>
          <c:order val="7"/>
          <c:tx>
            <c:strRef>
              <c:f>Marketshare_Base!$I$1</c:f>
              <c:strCache>
                <c:ptCount val="1"/>
                <c:pt idx="0">
                  <c:v>NCA+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Marketshare_Base!$A$4:$A$34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Marketshare_Base!$I$4:$I$34</c:f>
              <c:numCache>
                <c:formatCode>General</c:formatCode>
                <c:ptCount val="31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0.1</c:v>
                </c:pt>
                <c:pt idx="11">
                  <c:v>9.2999999999999999E-2</c:v>
                </c:pt>
                <c:pt idx="12">
                  <c:v>8.5999999999999993E-2</c:v>
                </c:pt>
                <c:pt idx="13">
                  <c:v>7.8999999999999987E-2</c:v>
                </c:pt>
                <c:pt idx="14">
                  <c:v>7.1999999999999981E-2</c:v>
                </c:pt>
                <c:pt idx="15">
                  <c:v>6.4999999999999974E-2</c:v>
                </c:pt>
                <c:pt idx="16">
                  <c:v>5.7999999999999975E-2</c:v>
                </c:pt>
                <c:pt idx="17">
                  <c:v>5.0999999999999976E-2</c:v>
                </c:pt>
                <c:pt idx="18">
                  <c:v>4.3999999999999977E-2</c:v>
                </c:pt>
                <c:pt idx="19">
                  <c:v>3.6999999999999977E-2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04-4DC5-8536-73509227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869792"/>
        <c:axId val="1189863552"/>
      </c:areaChart>
      <c:catAx>
        <c:axId val="11898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89863552"/>
        <c:crosses val="autoZero"/>
        <c:auto val="1"/>
        <c:lblAlgn val="ctr"/>
        <c:lblOffset val="100"/>
        <c:noMultiLvlLbl val="0"/>
      </c:catAx>
      <c:valAx>
        <c:axId val="11898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8986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Marketshare_SSB!$B$1</c:f>
              <c:strCache>
                <c:ptCount val="1"/>
                <c:pt idx="0">
                  <c:v>ASSB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Marketshare_SSB!$A$4:$A$34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Marketshare_SSB!$B$4:$B$34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0.15000000000000002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0.39999999999999997</c:v>
                </c:pt>
                <c:pt idx="17">
                  <c:v>0.44999999999999996</c:v>
                </c:pt>
                <c:pt idx="18">
                  <c:v>0.49999999999999994</c:v>
                </c:pt>
                <c:pt idx="19">
                  <c:v>0.54999999999999993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0.53999999999999992</c:v>
                </c:pt>
                <c:pt idx="23">
                  <c:v>0.5099999999999999</c:v>
                </c:pt>
                <c:pt idx="24">
                  <c:v>0.47999999999999987</c:v>
                </c:pt>
                <c:pt idx="25">
                  <c:v>0.44999999999999984</c:v>
                </c:pt>
                <c:pt idx="26">
                  <c:v>0.41999999999999982</c:v>
                </c:pt>
                <c:pt idx="27">
                  <c:v>0.38999999999999979</c:v>
                </c:pt>
                <c:pt idx="28">
                  <c:v>0.35999999999999976</c:v>
                </c:pt>
                <c:pt idx="29">
                  <c:v>0.32999999999999974</c:v>
                </c:pt>
                <c:pt idx="3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DE-40A3-A7D5-AD5862D67491}"/>
            </c:ext>
          </c:extLst>
        </c:ser>
        <c:ser>
          <c:idx val="1"/>
          <c:order val="1"/>
          <c:tx>
            <c:strRef>
              <c:f>Marketshare_SSB!$C$1</c:f>
              <c:strCache>
                <c:ptCount val="1"/>
                <c:pt idx="0">
                  <c:v>LMO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Marketshare_SSB!$A$4:$A$34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Marketshare_SSB!$C$4:$C$34</c:f>
              <c:numCache>
                <c:formatCode>General</c:formatCode>
                <c:ptCount val="31"/>
                <c:pt idx="0">
                  <c:v>0.02</c:v>
                </c:pt>
                <c:pt idx="1">
                  <c:v>1.8000000000000002E-2</c:v>
                </c:pt>
                <c:pt idx="2">
                  <c:v>1.6E-2</c:v>
                </c:pt>
                <c:pt idx="3">
                  <c:v>1.4E-2</c:v>
                </c:pt>
                <c:pt idx="4">
                  <c:v>1.2E-2</c:v>
                </c:pt>
                <c:pt idx="5">
                  <c:v>0.01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2E-3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DE-40A3-A7D5-AD5862D67491}"/>
            </c:ext>
          </c:extLst>
        </c:ser>
        <c:ser>
          <c:idx val="2"/>
          <c:order val="2"/>
          <c:tx>
            <c:strRef>
              <c:f>Marketshare_SSB!$D$1</c:f>
              <c:strCache>
                <c:ptCount val="1"/>
                <c:pt idx="0">
                  <c:v>LFP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Marketshare_SSB!$A$4:$A$34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Marketshare_SSB!$D$4:$D$34</c:f>
              <c:numCache>
                <c:formatCode>General</c:formatCode>
                <c:ptCount val="31"/>
                <c:pt idx="0">
                  <c:v>0.06</c:v>
                </c:pt>
                <c:pt idx="1">
                  <c:v>6.3E-2</c:v>
                </c:pt>
                <c:pt idx="2">
                  <c:v>6.6000000000000003E-2</c:v>
                </c:pt>
                <c:pt idx="3">
                  <c:v>6.9000000000000006E-2</c:v>
                </c:pt>
                <c:pt idx="4">
                  <c:v>7.2000000000000008E-2</c:v>
                </c:pt>
                <c:pt idx="5">
                  <c:v>7.5000000000000011E-2</c:v>
                </c:pt>
                <c:pt idx="6">
                  <c:v>7.8000000000000014E-2</c:v>
                </c:pt>
                <c:pt idx="7">
                  <c:v>8.1000000000000016E-2</c:v>
                </c:pt>
                <c:pt idx="8">
                  <c:v>8.4000000000000019E-2</c:v>
                </c:pt>
                <c:pt idx="9">
                  <c:v>8.7000000000000022E-2</c:v>
                </c:pt>
                <c:pt idx="10">
                  <c:v>0.09</c:v>
                </c:pt>
                <c:pt idx="11">
                  <c:v>9.6000000000000002E-2</c:v>
                </c:pt>
                <c:pt idx="12">
                  <c:v>0.10200000000000001</c:v>
                </c:pt>
                <c:pt idx="13">
                  <c:v>0.10800000000000001</c:v>
                </c:pt>
                <c:pt idx="14">
                  <c:v>0.11400000000000002</c:v>
                </c:pt>
                <c:pt idx="15">
                  <c:v>0.12000000000000002</c:v>
                </c:pt>
                <c:pt idx="16">
                  <c:v>0.12600000000000003</c:v>
                </c:pt>
                <c:pt idx="17">
                  <c:v>0.13200000000000003</c:v>
                </c:pt>
                <c:pt idx="18">
                  <c:v>0.13800000000000004</c:v>
                </c:pt>
                <c:pt idx="19">
                  <c:v>0.14400000000000004</c:v>
                </c:pt>
                <c:pt idx="20">
                  <c:v>0.15</c:v>
                </c:pt>
                <c:pt idx="21">
                  <c:v>0.20499999999999999</c:v>
                </c:pt>
                <c:pt idx="22">
                  <c:v>0.26</c:v>
                </c:pt>
                <c:pt idx="23">
                  <c:v>0.315</c:v>
                </c:pt>
                <c:pt idx="24">
                  <c:v>0.37</c:v>
                </c:pt>
                <c:pt idx="25">
                  <c:v>0.42499999999999999</c:v>
                </c:pt>
                <c:pt idx="26">
                  <c:v>0.48</c:v>
                </c:pt>
                <c:pt idx="27">
                  <c:v>0.53499999999999992</c:v>
                </c:pt>
                <c:pt idx="28">
                  <c:v>0.58999999999999986</c:v>
                </c:pt>
                <c:pt idx="29">
                  <c:v>0.6449999999999998</c:v>
                </c:pt>
                <c:pt idx="3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DE-40A3-A7D5-AD5862D67491}"/>
            </c:ext>
          </c:extLst>
        </c:ser>
        <c:ser>
          <c:idx val="3"/>
          <c:order val="3"/>
          <c:tx>
            <c:strRef>
              <c:f>Marketshare_SSB!$E$1</c:f>
              <c:strCache>
                <c:ptCount val="1"/>
                <c:pt idx="0">
                  <c:v>NMC811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Marketshare_SSB!$A$4:$A$34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Marketshare_SSB!$E$4:$E$34</c:f>
              <c:numCache>
                <c:formatCode>General</c:formatCode>
                <c:ptCount val="31"/>
                <c:pt idx="0">
                  <c:v>0.15</c:v>
                </c:pt>
                <c:pt idx="1">
                  <c:v>0.19</c:v>
                </c:pt>
                <c:pt idx="2">
                  <c:v>0.23</c:v>
                </c:pt>
                <c:pt idx="3">
                  <c:v>0.27</c:v>
                </c:pt>
                <c:pt idx="4">
                  <c:v>0.31</c:v>
                </c:pt>
                <c:pt idx="5">
                  <c:v>0.35</c:v>
                </c:pt>
                <c:pt idx="6">
                  <c:v>0.38999999999999996</c:v>
                </c:pt>
                <c:pt idx="7">
                  <c:v>0.42999999999999994</c:v>
                </c:pt>
                <c:pt idx="8">
                  <c:v>0.46999999999999992</c:v>
                </c:pt>
                <c:pt idx="9">
                  <c:v>0.5099999999999999</c:v>
                </c:pt>
                <c:pt idx="10">
                  <c:v>0.55000000000000004</c:v>
                </c:pt>
                <c:pt idx="11">
                  <c:v>0.51600000000000001</c:v>
                </c:pt>
                <c:pt idx="12">
                  <c:v>0.48199999999999998</c:v>
                </c:pt>
                <c:pt idx="13">
                  <c:v>0.44799999999999995</c:v>
                </c:pt>
                <c:pt idx="14">
                  <c:v>0.41399999999999992</c:v>
                </c:pt>
                <c:pt idx="15">
                  <c:v>0.37999999999999989</c:v>
                </c:pt>
                <c:pt idx="16">
                  <c:v>0.34599999999999986</c:v>
                </c:pt>
                <c:pt idx="17">
                  <c:v>0.31199999999999983</c:v>
                </c:pt>
                <c:pt idx="18">
                  <c:v>0.2779999999999998</c:v>
                </c:pt>
                <c:pt idx="19">
                  <c:v>0.2439999999999998</c:v>
                </c:pt>
                <c:pt idx="20">
                  <c:v>0.21</c:v>
                </c:pt>
                <c:pt idx="21">
                  <c:v>0.189</c:v>
                </c:pt>
                <c:pt idx="22">
                  <c:v>0.16800000000000001</c:v>
                </c:pt>
                <c:pt idx="23">
                  <c:v>0.14700000000000002</c:v>
                </c:pt>
                <c:pt idx="24">
                  <c:v>0.12600000000000003</c:v>
                </c:pt>
                <c:pt idx="25">
                  <c:v>0.10500000000000004</c:v>
                </c:pt>
                <c:pt idx="26">
                  <c:v>8.4000000000000047E-2</c:v>
                </c:pt>
                <c:pt idx="27">
                  <c:v>6.3000000000000056E-2</c:v>
                </c:pt>
                <c:pt idx="28">
                  <c:v>4.2000000000000058E-2</c:v>
                </c:pt>
                <c:pt idx="29">
                  <c:v>2.100000000000006E-2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DE-40A3-A7D5-AD5862D67491}"/>
            </c:ext>
          </c:extLst>
        </c:ser>
        <c:ser>
          <c:idx val="4"/>
          <c:order val="4"/>
          <c:tx>
            <c:strRef>
              <c:f>Marketshare_SSB!$F$1</c:f>
              <c:strCache>
                <c:ptCount val="1"/>
                <c:pt idx="0">
                  <c:v>NMC622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Marketshare_SSB!$A$4:$A$34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Marketshare_SSB!$F$4:$F$34</c:f>
              <c:numCache>
                <c:formatCode>General</c:formatCode>
                <c:ptCount val="31"/>
                <c:pt idx="0">
                  <c:v>0.3</c:v>
                </c:pt>
                <c:pt idx="1">
                  <c:v>0.27999999999999997</c:v>
                </c:pt>
                <c:pt idx="2">
                  <c:v>0.25999999999999995</c:v>
                </c:pt>
                <c:pt idx="3">
                  <c:v>0.23999999999999996</c:v>
                </c:pt>
                <c:pt idx="4">
                  <c:v>0.21999999999999997</c:v>
                </c:pt>
                <c:pt idx="5">
                  <c:v>0.19999999999999998</c:v>
                </c:pt>
                <c:pt idx="6">
                  <c:v>0.18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0.12000000000000002</c:v>
                </c:pt>
                <c:pt idx="10">
                  <c:v>0.1</c:v>
                </c:pt>
                <c:pt idx="11">
                  <c:v>9.1999999999999998E-2</c:v>
                </c:pt>
                <c:pt idx="12">
                  <c:v>8.3999999999999991E-2</c:v>
                </c:pt>
                <c:pt idx="13">
                  <c:v>7.5999999999999984E-2</c:v>
                </c:pt>
                <c:pt idx="14">
                  <c:v>6.7999999999999977E-2</c:v>
                </c:pt>
                <c:pt idx="15">
                  <c:v>5.9999999999999977E-2</c:v>
                </c:pt>
                <c:pt idx="16">
                  <c:v>5.1999999999999977E-2</c:v>
                </c:pt>
                <c:pt idx="17">
                  <c:v>4.3999999999999977E-2</c:v>
                </c:pt>
                <c:pt idx="18">
                  <c:v>3.5999999999999976E-2</c:v>
                </c:pt>
                <c:pt idx="19">
                  <c:v>2.7999999999999976E-2</c:v>
                </c:pt>
                <c:pt idx="20">
                  <c:v>0.02</c:v>
                </c:pt>
                <c:pt idx="21">
                  <c:v>1.8000000000000002E-2</c:v>
                </c:pt>
                <c:pt idx="22">
                  <c:v>1.6E-2</c:v>
                </c:pt>
                <c:pt idx="23">
                  <c:v>1.4E-2</c:v>
                </c:pt>
                <c:pt idx="24">
                  <c:v>1.2E-2</c:v>
                </c:pt>
                <c:pt idx="25">
                  <c:v>0.01</c:v>
                </c:pt>
                <c:pt idx="26">
                  <c:v>8.0000000000000002E-3</c:v>
                </c:pt>
                <c:pt idx="27">
                  <c:v>6.0000000000000001E-3</c:v>
                </c:pt>
                <c:pt idx="28">
                  <c:v>4.0000000000000001E-3</c:v>
                </c:pt>
                <c:pt idx="29">
                  <c:v>2E-3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DE-40A3-A7D5-AD5862D67491}"/>
            </c:ext>
          </c:extLst>
        </c:ser>
        <c:ser>
          <c:idx val="5"/>
          <c:order val="5"/>
          <c:tx>
            <c:strRef>
              <c:f>Marketshare_SSB!$G$1</c:f>
              <c:strCache>
                <c:ptCount val="1"/>
                <c:pt idx="0">
                  <c:v>NMC523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Marketshare_SSB!$A$4:$A$34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Marketshare_SSB!$G$4:$G$34</c:f>
              <c:numCache>
                <c:formatCode>General</c:formatCode>
                <c:ptCount val="31"/>
                <c:pt idx="0">
                  <c:v>0.21</c:v>
                </c:pt>
                <c:pt idx="1">
                  <c:v>0.19500000000000001</c:v>
                </c:pt>
                <c:pt idx="2">
                  <c:v>0.18</c:v>
                </c:pt>
                <c:pt idx="3">
                  <c:v>0.16499999999999998</c:v>
                </c:pt>
                <c:pt idx="4">
                  <c:v>0.14999999999999997</c:v>
                </c:pt>
                <c:pt idx="5">
                  <c:v>0.13499999999999995</c:v>
                </c:pt>
                <c:pt idx="6">
                  <c:v>0.11999999999999995</c:v>
                </c:pt>
                <c:pt idx="7">
                  <c:v>0.10499999999999995</c:v>
                </c:pt>
                <c:pt idx="8">
                  <c:v>8.9999999999999955E-2</c:v>
                </c:pt>
                <c:pt idx="9">
                  <c:v>7.4999999999999956E-2</c:v>
                </c:pt>
                <c:pt idx="10">
                  <c:v>0.06</c:v>
                </c:pt>
                <c:pt idx="11">
                  <c:v>5.3999999999999999E-2</c:v>
                </c:pt>
                <c:pt idx="12">
                  <c:v>4.8000000000000001E-2</c:v>
                </c:pt>
                <c:pt idx="13">
                  <c:v>4.2000000000000003E-2</c:v>
                </c:pt>
                <c:pt idx="14">
                  <c:v>3.6000000000000004E-2</c:v>
                </c:pt>
                <c:pt idx="15">
                  <c:v>3.0000000000000006E-2</c:v>
                </c:pt>
                <c:pt idx="16">
                  <c:v>2.4000000000000007E-2</c:v>
                </c:pt>
                <c:pt idx="17">
                  <c:v>1.8000000000000009E-2</c:v>
                </c:pt>
                <c:pt idx="18">
                  <c:v>1.2000000000000009E-2</c:v>
                </c:pt>
                <c:pt idx="19">
                  <c:v>6.0000000000000088E-3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8DE-40A3-A7D5-AD5862D67491}"/>
            </c:ext>
          </c:extLst>
        </c:ser>
        <c:ser>
          <c:idx val="6"/>
          <c:order val="6"/>
          <c:tx>
            <c:strRef>
              <c:f>Marketshare_SSB!$H$1</c:f>
              <c:strCache>
                <c:ptCount val="1"/>
                <c:pt idx="0">
                  <c:v>NMC111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Marketshare_SSB!$A$4:$A$34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Marketshare_SSB!$H$4:$H$34</c:f>
              <c:numCache>
                <c:formatCode>General</c:formatCode>
                <c:ptCount val="31"/>
                <c:pt idx="0">
                  <c:v>0.06</c:v>
                </c:pt>
                <c:pt idx="1">
                  <c:v>5.5E-2</c:v>
                </c:pt>
                <c:pt idx="2">
                  <c:v>0.05</c:v>
                </c:pt>
                <c:pt idx="3">
                  <c:v>4.5000000000000005E-2</c:v>
                </c:pt>
                <c:pt idx="4">
                  <c:v>4.0000000000000008E-2</c:v>
                </c:pt>
                <c:pt idx="5">
                  <c:v>3.500000000000001E-2</c:v>
                </c:pt>
                <c:pt idx="6">
                  <c:v>3.0000000000000013E-2</c:v>
                </c:pt>
                <c:pt idx="7">
                  <c:v>2.5000000000000015E-2</c:v>
                </c:pt>
                <c:pt idx="8">
                  <c:v>2.0000000000000018E-2</c:v>
                </c:pt>
                <c:pt idx="9">
                  <c:v>1.5000000000000019E-2</c:v>
                </c:pt>
                <c:pt idx="10">
                  <c:v>0.01</c:v>
                </c:pt>
                <c:pt idx="11">
                  <c:v>9.0000000000000011E-3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8DE-40A3-A7D5-AD5862D67491}"/>
            </c:ext>
          </c:extLst>
        </c:ser>
        <c:ser>
          <c:idx val="7"/>
          <c:order val="7"/>
          <c:tx>
            <c:strRef>
              <c:f>Marketshare_SSB!$I$1</c:f>
              <c:strCache>
                <c:ptCount val="1"/>
                <c:pt idx="0">
                  <c:v>NCA+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Marketshare_SSB!$A$4:$A$34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Marketshare_SSB!$I$4:$I$34</c:f>
              <c:numCache>
                <c:formatCode>General</c:formatCode>
                <c:ptCount val="31"/>
                <c:pt idx="0">
                  <c:v>0.2</c:v>
                </c:pt>
                <c:pt idx="1">
                  <c:v>0.189</c:v>
                </c:pt>
                <c:pt idx="2">
                  <c:v>0.17799999999999999</c:v>
                </c:pt>
                <c:pt idx="3">
                  <c:v>0.16699999999999998</c:v>
                </c:pt>
                <c:pt idx="4">
                  <c:v>0.15599999999999997</c:v>
                </c:pt>
                <c:pt idx="5">
                  <c:v>0.14499999999999996</c:v>
                </c:pt>
                <c:pt idx="6">
                  <c:v>0.13399999999999995</c:v>
                </c:pt>
                <c:pt idx="7">
                  <c:v>0.12299999999999996</c:v>
                </c:pt>
                <c:pt idx="8">
                  <c:v>0.11199999999999996</c:v>
                </c:pt>
                <c:pt idx="9">
                  <c:v>0.10099999999999996</c:v>
                </c:pt>
                <c:pt idx="10">
                  <c:v>0.09</c:v>
                </c:pt>
                <c:pt idx="11">
                  <c:v>8.299999999999999E-2</c:v>
                </c:pt>
                <c:pt idx="12">
                  <c:v>7.5999999999999984E-2</c:v>
                </c:pt>
                <c:pt idx="13">
                  <c:v>6.8999999999999978E-2</c:v>
                </c:pt>
                <c:pt idx="14">
                  <c:v>6.1999999999999979E-2</c:v>
                </c:pt>
                <c:pt idx="15">
                  <c:v>5.4999999999999979E-2</c:v>
                </c:pt>
                <c:pt idx="16">
                  <c:v>4.799999999999998E-2</c:v>
                </c:pt>
                <c:pt idx="17">
                  <c:v>4.0999999999999981E-2</c:v>
                </c:pt>
                <c:pt idx="18">
                  <c:v>3.3999999999999982E-2</c:v>
                </c:pt>
                <c:pt idx="19">
                  <c:v>2.6999999999999982E-2</c:v>
                </c:pt>
                <c:pt idx="20">
                  <c:v>0.02</c:v>
                </c:pt>
                <c:pt idx="21">
                  <c:v>1.8000000000000002E-2</c:v>
                </c:pt>
                <c:pt idx="22">
                  <c:v>1.6E-2</c:v>
                </c:pt>
                <c:pt idx="23">
                  <c:v>1.4E-2</c:v>
                </c:pt>
                <c:pt idx="24">
                  <c:v>1.2E-2</c:v>
                </c:pt>
                <c:pt idx="25">
                  <c:v>0.01</c:v>
                </c:pt>
                <c:pt idx="26">
                  <c:v>8.0000000000000002E-3</c:v>
                </c:pt>
                <c:pt idx="27">
                  <c:v>6.0000000000000001E-3</c:v>
                </c:pt>
                <c:pt idx="28">
                  <c:v>4.0000000000000001E-3</c:v>
                </c:pt>
                <c:pt idx="29">
                  <c:v>2E-3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DE-40A3-A7D5-AD5862D6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869792"/>
        <c:axId val="1189863552"/>
      </c:areaChart>
      <c:catAx>
        <c:axId val="11898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89863552"/>
        <c:crosses val="autoZero"/>
        <c:auto val="1"/>
        <c:lblAlgn val="ctr"/>
        <c:lblOffset val="100"/>
        <c:noMultiLvlLbl val="0"/>
      </c:catAx>
      <c:valAx>
        <c:axId val="11898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89869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solidFill>
                  <a:sysClr val="windowText" lastClr="000000"/>
                </a:solidFill>
              </a:rPr>
              <a:t>Stock 2050</a:t>
            </a:r>
          </a:p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GB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Graphs_I!$F$2</c:f>
              <c:strCache>
                <c:ptCount val="1"/>
                <c:pt idx="0">
                  <c:v>Ni</c:v>
                </c:pt>
              </c:strCache>
            </c:strRef>
          </c:tx>
          <c:spPr>
            <a:solidFill>
              <a:srgbClr val="DE5050"/>
            </a:solidFill>
            <a:ln>
              <a:noFill/>
            </a:ln>
            <a:effectLst/>
          </c:spPr>
          <c:invertIfNegative val="0"/>
          <c:cat>
            <c:multiLvlStrRef>
              <c:f>Graphs_I!$A$4:$B$9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Graphs_I!$F$4:$F$9</c:f>
              <c:numCache>
                <c:formatCode>0</c:formatCode>
                <c:ptCount val="6"/>
                <c:pt idx="0">
                  <c:v>255387.12160000001</c:v>
                </c:pt>
                <c:pt idx="1">
                  <c:v>176943.50639999995</c:v>
                </c:pt>
                <c:pt idx="2">
                  <c:v>191545.52160000007</c:v>
                </c:pt>
                <c:pt idx="3">
                  <c:v>132989.24639999997</c:v>
                </c:pt>
                <c:pt idx="4">
                  <c:v>127703.92160000006</c:v>
                </c:pt>
                <c:pt idx="5">
                  <c:v>89034.986400000009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E5-43E2-9F2A-9235038031DC}"/>
            </c:ext>
          </c:extLst>
        </c:ser>
        <c:ser>
          <c:idx val="7"/>
          <c:order val="1"/>
          <c:tx>
            <c:strRef>
              <c:f>Graphs_I!$J$2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248B9C"/>
            </a:solidFill>
            <a:ln>
              <a:noFill/>
            </a:ln>
            <a:effectLst/>
          </c:spPr>
          <c:invertIfNegative val="0"/>
          <c:cat>
            <c:multiLvlStrRef>
              <c:f>Graphs_I!$A$4:$B$9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Graphs_I!$J$4:$J$9</c:f>
              <c:numCache>
                <c:formatCode>0</c:formatCode>
                <c:ptCount val="6"/>
                <c:pt idx="0">
                  <c:v>42355.260399999992</c:v>
                </c:pt>
                <c:pt idx="1">
                  <c:v>39296.964739999981</c:v>
                </c:pt>
                <c:pt idx="2">
                  <c:v>31767.110400000005</c:v>
                </c:pt>
                <c:pt idx="3">
                  <c:v>29484.507239999992</c:v>
                </c:pt>
                <c:pt idx="4">
                  <c:v>21178.960400000007</c:v>
                </c:pt>
                <c:pt idx="5">
                  <c:v>19672.049740000002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5-43E2-9F2A-9235038031DC}"/>
            </c:ext>
          </c:extLst>
        </c:ser>
        <c:ser>
          <c:idx val="8"/>
          <c:order val="2"/>
          <c:tx>
            <c:strRef>
              <c:f>Graphs_I!$K$2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Graphs_I!$A$4:$B$9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Graphs_I!$K$4:$K$9</c:f>
              <c:numCache>
                <c:formatCode>0</c:formatCode>
                <c:ptCount val="6"/>
                <c:pt idx="0">
                  <c:v>35023.732799999991</c:v>
                </c:pt>
                <c:pt idx="1">
                  <c:v>23199.616799999989</c:v>
                </c:pt>
                <c:pt idx="2">
                  <c:v>26267.932800000002</c:v>
                </c:pt>
                <c:pt idx="3">
                  <c:v>17436.256799999992</c:v>
                </c:pt>
                <c:pt idx="4">
                  <c:v>17512.132800000003</c:v>
                </c:pt>
                <c:pt idx="5">
                  <c:v>11672.896799999999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E5-43E2-9F2A-9235038031DC}"/>
            </c:ext>
          </c:extLst>
        </c:ser>
        <c:ser>
          <c:idx val="5"/>
          <c:order val="3"/>
          <c:tx>
            <c:strRef>
              <c:f>Graphs_I!$H$2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Graphs_I!$A$4:$B$9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Graphs_I!$H$4:$H$9</c:f>
              <c:numCache>
                <c:formatCode>0</c:formatCode>
                <c:ptCount val="6"/>
                <c:pt idx="0">
                  <c:v>32780.205799999974</c:v>
                </c:pt>
                <c:pt idx="1">
                  <c:v>21715.89539999999</c:v>
                </c:pt>
                <c:pt idx="2">
                  <c:v>24585.280799999993</c:v>
                </c:pt>
                <c:pt idx="3">
                  <c:v>16321.130399999993</c:v>
                </c:pt>
                <c:pt idx="4">
                  <c:v>16390.355800000005</c:v>
                </c:pt>
                <c:pt idx="5">
                  <c:v>10926.365399999999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E5-43E2-9F2A-9235038031DC}"/>
            </c:ext>
          </c:extLst>
        </c:ser>
        <c:ser>
          <c:idx val="0"/>
          <c:order val="4"/>
          <c:tx>
            <c:strRef>
              <c:f>Graphs_I!$C$2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Graphs_I!$A$4:$B$9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Graphs_I!$C$4:$C$9</c:f>
              <c:numCache>
                <c:formatCode>0</c:formatCode>
                <c:ptCount val="6"/>
                <c:pt idx="0">
                  <c:v>24415.999999999996</c:v>
                </c:pt>
                <c:pt idx="1">
                  <c:v>94343.30191999994</c:v>
                </c:pt>
                <c:pt idx="2">
                  <c:v>18312.000000000004</c:v>
                </c:pt>
                <c:pt idx="3">
                  <c:v>70522.441919999983</c:v>
                </c:pt>
                <c:pt idx="4">
                  <c:v>12208.000000000005</c:v>
                </c:pt>
                <c:pt idx="5">
                  <c:v>46701.581920000011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5-43E2-9F2A-9235038031DC}"/>
            </c:ext>
          </c:extLst>
        </c:ser>
        <c:ser>
          <c:idx val="2"/>
          <c:order val="5"/>
          <c:tx>
            <c:strRef>
              <c:f>Graphs_I!$E$2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Graphs_I!$A$4:$B$9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Graphs_I!$E$4:$E$9</c:f>
              <c:numCache>
                <c:formatCode>0</c:formatCode>
                <c:ptCount val="6"/>
                <c:pt idx="0">
                  <c:v>7552</c:v>
                </c:pt>
                <c:pt idx="1">
                  <c:v>29180.890239999979</c:v>
                </c:pt>
                <c:pt idx="2">
                  <c:v>5664.0000000000009</c:v>
                </c:pt>
                <c:pt idx="3">
                  <c:v>21812.970239999995</c:v>
                </c:pt>
                <c:pt idx="4">
                  <c:v>3776</c:v>
                </c:pt>
                <c:pt idx="5">
                  <c:v>14445.050239999997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5-43E2-9F2A-9235038031DC}"/>
            </c:ext>
          </c:extLst>
        </c:ser>
        <c:ser>
          <c:idx val="1"/>
          <c:order val="6"/>
          <c:tx>
            <c:strRef>
              <c:f>Graphs_I!$D$2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Graphs_I!$A$4:$B$9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Graphs_I!$D$4:$D$9</c:f>
              <c:numCache>
                <c:formatCode>0</c:formatCode>
                <c:ptCount val="6"/>
                <c:pt idx="0">
                  <c:v>3052</c:v>
                </c:pt>
                <c:pt idx="1">
                  <c:v>11792.912739999992</c:v>
                </c:pt>
                <c:pt idx="2">
                  <c:v>2289.0000000000005</c:v>
                </c:pt>
                <c:pt idx="3">
                  <c:v>8815.3052399999979</c:v>
                </c:pt>
                <c:pt idx="4">
                  <c:v>1526.0000000000005</c:v>
                </c:pt>
                <c:pt idx="5">
                  <c:v>5837.6977400000014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5-43E2-9F2A-9235038031DC}"/>
            </c:ext>
          </c:extLst>
        </c:ser>
        <c:ser>
          <c:idx val="6"/>
          <c:order val="7"/>
          <c:tx>
            <c:strRef>
              <c:f>Graphs_I!$I$2</c:f>
              <c:strCache>
                <c:ptCount val="1"/>
                <c:pt idx="0">
                  <c:v>Nd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Graphs_I!$A$4:$B$9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Graphs_I!$I$4:$I$9</c:f>
              <c:numCache>
                <c:formatCode>0</c:formatCode>
                <c:ptCount val="6"/>
                <c:pt idx="0">
                  <c:v>91.657200005391587</c:v>
                </c:pt>
                <c:pt idx="1">
                  <c:v>47.447000002790986</c:v>
                </c:pt>
                <c:pt idx="2">
                  <c:v>68.707200004041653</c:v>
                </c:pt>
                <c:pt idx="3">
                  <c:v>35.632000002096021</c:v>
                </c:pt>
                <c:pt idx="4">
                  <c:v>45.757200002691597</c:v>
                </c:pt>
                <c:pt idx="5">
                  <c:v>23.817000001400999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E5-43E2-9F2A-9235038031DC}"/>
            </c:ext>
          </c:extLst>
        </c:ser>
        <c:ser>
          <c:idx val="10"/>
          <c:order val="8"/>
          <c:tx>
            <c:strRef>
              <c:f>Graphs_I!$M$2</c:f>
              <c:strCache>
                <c:ptCount val="1"/>
                <c:pt idx="0">
                  <c:v>Dy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Graphs_I!$A$4:$B$9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Graphs_I!$M$4:$M$9</c:f>
              <c:numCache>
                <c:formatCode>0</c:formatCode>
                <c:ptCount val="6"/>
                <c:pt idx="0">
                  <c:v>29.65379999460842</c:v>
                </c:pt>
                <c:pt idx="1">
                  <c:v>15.350499997208999</c:v>
                </c:pt>
                <c:pt idx="2">
                  <c:v>22.228799995958408</c:v>
                </c:pt>
                <c:pt idx="3">
                  <c:v>11.527999997904008</c:v>
                </c:pt>
                <c:pt idx="4">
                  <c:v>14.803799997308399</c:v>
                </c:pt>
                <c:pt idx="5">
                  <c:v>7.7054999985989969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E5-43E2-9F2A-9235038031DC}"/>
            </c:ext>
          </c:extLst>
        </c:ser>
        <c:ser>
          <c:idx val="11"/>
          <c:order val="9"/>
          <c:tx>
            <c:strRef>
              <c:f>Graphs_I!$N$2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Graphs_I!$A$4:$B$9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Graphs_I!$N$4:$N$9</c:f>
              <c:numCache>
                <c:formatCode>0</c:formatCode>
                <c:ptCount val="6"/>
                <c:pt idx="0">
                  <c:v>29.65379999460842</c:v>
                </c:pt>
                <c:pt idx="1">
                  <c:v>15.350499997208999</c:v>
                </c:pt>
                <c:pt idx="2">
                  <c:v>22.228799995958408</c:v>
                </c:pt>
                <c:pt idx="3">
                  <c:v>11.527999997904008</c:v>
                </c:pt>
                <c:pt idx="4">
                  <c:v>14.803799997308399</c:v>
                </c:pt>
                <c:pt idx="5">
                  <c:v>7.7054999985989969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E5-43E2-9F2A-92350380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704576"/>
        <c:axId val="1114709568"/>
        <c:extLst>
          <c:ext xmlns:c15="http://schemas.microsoft.com/office/drawing/2012/chart" uri="{02D57815-91ED-43cb-92C2-25804820EDAC}">
            <c15:filteredBarSeries>
              <c15:ser>
                <c:idx val="4"/>
                <c:order val="10"/>
                <c:tx>
                  <c:strRef>
                    <c:extLst>
                      <c:ext uri="{02D57815-91ED-43cb-92C2-25804820EDAC}">
                        <c15:formulaRef>
                          <c15:sqref>Graphs_I!$G$2</c15:sqref>
                        </c15:formulaRef>
                      </c:ext>
                    </c:extLst>
                    <c:strCache>
                      <c:ptCount val="1"/>
                      <c:pt idx="0">
                        <c:v>Pb</c:v>
                      </c:pt>
                    </c:strCache>
                  </c:strRef>
                </c:tx>
                <c:spPr>
                  <a:solidFill>
                    <a:srgbClr val="FF99FF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Graphs_I!$A$4:$B$9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Base</c:v>
                        </c:pt>
                        <c:pt idx="1">
                          <c:v>SSB</c:v>
                        </c:pt>
                        <c:pt idx="2">
                          <c:v>Base</c:v>
                        </c:pt>
                        <c:pt idx="3">
                          <c:v>SSB</c:v>
                        </c:pt>
                        <c:pt idx="4">
                          <c:v>Base</c:v>
                        </c:pt>
                        <c:pt idx="5">
                          <c:v>SSB</c:v>
                        </c:pt>
                      </c:lvl>
                      <c:lvl>
                        <c:pt idx="0">
                          <c:v>H</c:v>
                        </c:pt>
                        <c:pt idx="2">
                          <c:v>M</c:v>
                        </c:pt>
                        <c:pt idx="4">
                          <c:v>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Graphs_I!$G$4:$G$9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AE5-43E2-9F2A-9235038031DC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Graphs_I!$L$2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Graphs_I!$A$4:$B$9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Base</c:v>
                        </c:pt>
                        <c:pt idx="1">
                          <c:v>SSB</c:v>
                        </c:pt>
                        <c:pt idx="2">
                          <c:v>Base</c:v>
                        </c:pt>
                        <c:pt idx="3">
                          <c:v>SSB</c:v>
                        </c:pt>
                        <c:pt idx="4">
                          <c:v>Base</c:v>
                        </c:pt>
                        <c:pt idx="5">
                          <c:v>SSB</c:v>
                        </c:pt>
                      </c:lvl>
                      <c:lvl>
                        <c:pt idx="0">
                          <c:v>H</c:v>
                        </c:pt>
                        <c:pt idx="2">
                          <c:v>M</c:v>
                        </c:pt>
                        <c:pt idx="4">
                          <c:v>L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Graphs_I!$L$4:$L$9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E5-43E2-9F2A-9235038031DC}"/>
                  </c:ext>
                </c:extLst>
              </c15:ser>
            </c15:filteredBarSeries>
          </c:ext>
        </c:extLst>
      </c:barChart>
      <c:catAx>
        <c:axId val="111470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Scenario</a:t>
                </a:r>
              </a:p>
            </c:rich>
          </c:tx>
          <c:layout>
            <c:manualLayout>
              <c:xMode val="edge"/>
              <c:yMode val="edge"/>
              <c:x val="0.46327246378213943"/>
              <c:y val="0.92359599406285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709568"/>
        <c:crosses val="autoZero"/>
        <c:auto val="1"/>
        <c:lblAlgn val="ctr"/>
        <c:lblOffset val="100"/>
        <c:noMultiLvlLbl val="0"/>
      </c:catAx>
      <c:valAx>
        <c:axId val="1114709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7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solidFill>
                  <a:sysClr val="windowText" lastClr="000000"/>
                </a:solidFill>
              </a:rPr>
              <a:t>Inflow 2050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Ni</c:v>
          </c:tx>
          <c:spPr>
            <a:solidFill>
              <a:srgbClr val="DE5050"/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Graphs_I!$F$30:$F$35</c:f>
              <c:numCache>
                <c:formatCode>0</c:formatCode>
                <c:ptCount val="6"/>
                <c:pt idx="0">
                  <c:v>25105.53999999999</c:v>
                </c:pt>
                <c:pt idx="1">
                  <c:v>8729.9999999999964</c:v>
                </c:pt>
                <c:pt idx="2">
                  <c:v>18635.039999999986</c:v>
                </c:pt>
                <c:pt idx="3">
                  <c:v>6479.9999999999936</c:v>
                </c:pt>
                <c:pt idx="4">
                  <c:v>12164.540000000005</c:v>
                </c:pt>
                <c:pt idx="5">
                  <c:v>4230.0000000000009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7B5-4E55-AD76-49E578BECF95}"/>
            </c:ext>
          </c:extLst>
        </c:ser>
        <c:ser>
          <c:idx val="7"/>
          <c:order val="1"/>
          <c:tx>
            <c:v>Li</c:v>
          </c:tx>
          <c:spPr>
            <a:solidFill>
              <a:srgbClr val="248B9C"/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Graphs_I!$J$30:$J$35</c:f>
              <c:numCache>
                <c:formatCode>0</c:formatCode>
                <c:ptCount val="6"/>
                <c:pt idx="0">
                  <c:v>4151.2119999999986</c:v>
                </c:pt>
                <c:pt idx="1">
                  <c:v>3496.2679999999982</c:v>
                </c:pt>
                <c:pt idx="2">
                  <c:v>3081.3119999999976</c:v>
                </c:pt>
                <c:pt idx="3">
                  <c:v>2595.1679999999978</c:v>
                </c:pt>
                <c:pt idx="4">
                  <c:v>2011.4120000000005</c:v>
                </c:pt>
                <c:pt idx="5">
                  <c:v>1694.0680000000002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7B5-4E55-AD76-49E578BECF95}"/>
            </c:ext>
          </c:extLst>
        </c:ser>
        <c:ser>
          <c:idx val="8"/>
          <c:order val="2"/>
          <c:tx>
            <c:v>Co</c:v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Graphs_I!$K$30:$K$35</c:f>
              <c:numCache>
                <c:formatCode>0</c:formatCode>
                <c:ptCount val="6"/>
                <c:pt idx="0">
                  <c:v>3405.8639999999987</c:v>
                </c:pt>
                <c:pt idx="1">
                  <c:v>1094.1599999999996</c:v>
                </c:pt>
                <c:pt idx="2">
                  <c:v>2528.063999999998</c:v>
                </c:pt>
                <c:pt idx="3">
                  <c:v>812.15999999999917</c:v>
                </c:pt>
                <c:pt idx="4">
                  <c:v>1650.2640000000004</c:v>
                </c:pt>
                <c:pt idx="5">
                  <c:v>530.1600000000002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7B5-4E55-AD76-49E578BECF95}"/>
            </c:ext>
          </c:extLst>
        </c:ser>
        <c:ser>
          <c:idx val="5"/>
          <c:order val="3"/>
          <c:tx>
            <c:v>Mn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Graphs_I!$H$30:$H$35</c:f>
              <c:numCache>
                <c:formatCode>0</c:formatCode>
                <c:ptCount val="6"/>
                <c:pt idx="0">
                  <c:v>3187.8079999999986</c:v>
                </c:pt>
                <c:pt idx="1">
                  <c:v>1024.3199999999995</c:v>
                </c:pt>
                <c:pt idx="2">
                  <c:v>2366.2079999999978</c:v>
                </c:pt>
                <c:pt idx="3">
                  <c:v>760.31999999999925</c:v>
                </c:pt>
                <c:pt idx="4">
                  <c:v>1544.6080000000002</c:v>
                </c:pt>
                <c:pt idx="5">
                  <c:v>496.32000000000011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7B5-4E55-AD76-49E578BECF95}"/>
            </c:ext>
          </c:extLst>
        </c:ser>
        <c:ser>
          <c:idx val="0"/>
          <c:order val="4"/>
          <c:tx>
            <c:v>Steel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Graphs_I!$C$30:$C$35</c:f>
              <c:numCache>
                <c:formatCode>0</c:formatCode>
                <c:ptCount val="6"/>
                <c:pt idx="0">
                  <c:v>2368.3519999999994</c:v>
                </c:pt>
                <c:pt idx="1">
                  <c:v>16578.463999999993</c:v>
                </c:pt>
                <c:pt idx="2">
                  <c:v>1757.9519999999986</c:v>
                </c:pt>
                <c:pt idx="3">
                  <c:v>12305.66399999999</c:v>
                </c:pt>
                <c:pt idx="4">
                  <c:v>1147.5520000000004</c:v>
                </c:pt>
                <c:pt idx="5">
                  <c:v>8032.8640000000014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7B5-4E55-AD76-49E578BECF95}"/>
            </c:ext>
          </c:extLst>
        </c:ser>
        <c:ser>
          <c:idx val="2"/>
          <c:order val="5"/>
          <c:tx>
            <c:v>Cu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Graphs_I!$E$30:$E$35</c:f>
              <c:numCache>
                <c:formatCode>0</c:formatCode>
                <c:ptCount val="6"/>
                <c:pt idx="0">
                  <c:v>732.54399999999976</c:v>
                </c:pt>
                <c:pt idx="1">
                  <c:v>5127.8079999999973</c:v>
                </c:pt>
                <c:pt idx="2">
                  <c:v>543.74399999999957</c:v>
                </c:pt>
                <c:pt idx="3">
                  <c:v>3806.2079999999969</c:v>
                </c:pt>
                <c:pt idx="4">
                  <c:v>354.94400000000007</c:v>
                </c:pt>
                <c:pt idx="5">
                  <c:v>2484.6080000000002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7B5-4E55-AD76-49E578BECF95}"/>
            </c:ext>
          </c:extLst>
        </c:ser>
        <c:ser>
          <c:idx val="1"/>
          <c:order val="6"/>
          <c:tx>
            <c:v>Al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Graphs_I!$D$30:$D$35</c:f>
              <c:numCache>
                <c:formatCode>0</c:formatCode>
                <c:ptCount val="6"/>
                <c:pt idx="0">
                  <c:v>296.04399999999993</c:v>
                </c:pt>
                <c:pt idx="1">
                  <c:v>2072.3079999999991</c:v>
                </c:pt>
                <c:pt idx="2">
                  <c:v>219.74399999999983</c:v>
                </c:pt>
                <c:pt idx="3">
                  <c:v>1538.2079999999987</c:v>
                </c:pt>
                <c:pt idx="4">
                  <c:v>143.44400000000005</c:v>
                </c:pt>
                <c:pt idx="5">
                  <c:v>1004.1080000000002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7B5-4E55-AD76-49E578BECF95}"/>
            </c:ext>
          </c:extLst>
        </c:ser>
        <c:ser>
          <c:idx val="6"/>
          <c:order val="7"/>
          <c:tx>
            <c:v>Nd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Graphs_I!$I$30:$I$35</c:f>
              <c:numCache>
                <c:formatCode>0</c:formatCode>
                <c:ptCount val="6"/>
                <c:pt idx="0">
                  <c:v>6.5960000003879973</c:v>
                </c:pt>
                <c:pt idx="1">
                  <c:v>0</c:v>
                </c:pt>
                <c:pt idx="2">
                  <c:v>4.8960000002879953</c:v>
                </c:pt>
                <c:pt idx="3">
                  <c:v>0</c:v>
                </c:pt>
                <c:pt idx="4">
                  <c:v>3.1960000001880005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7B5-4E55-AD76-49E578BECF95}"/>
            </c:ext>
          </c:extLst>
        </c:ser>
        <c:ser>
          <c:idx val="10"/>
          <c:order val="8"/>
          <c:tx>
            <c:v>Dy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Graphs_I!$M$30:$M$35</c:f>
              <c:numCache>
                <c:formatCode>0</c:formatCode>
                <c:ptCount val="6"/>
                <c:pt idx="0">
                  <c:v>2.1339999996119987</c:v>
                </c:pt>
                <c:pt idx="1">
                  <c:v>0</c:v>
                </c:pt>
                <c:pt idx="2">
                  <c:v>1.5839999997119985</c:v>
                </c:pt>
                <c:pt idx="3">
                  <c:v>0</c:v>
                </c:pt>
                <c:pt idx="4">
                  <c:v>1.033999999812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7B5-4E55-AD76-49E578BECF95}"/>
            </c:ext>
          </c:extLst>
        </c:ser>
        <c:ser>
          <c:idx val="11"/>
          <c:order val="9"/>
          <c:tx>
            <c:v>Pr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Graphs_I!$N$30:$N$35</c:f>
              <c:numCache>
                <c:formatCode>0</c:formatCode>
                <c:ptCount val="6"/>
                <c:pt idx="0">
                  <c:v>2.1339999996119987</c:v>
                </c:pt>
                <c:pt idx="1">
                  <c:v>0</c:v>
                </c:pt>
                <c:pt idx="2">
                  <c:v>1.5839999997119985</c:v>
                </c:pt>
                <c:pt idx="3">
                  <c:v>0</c:v>
                </c:pt>
                <c:pt idx="4">
                  <c:v>1.033999999812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7B5-4E55-AD76-49E578B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704576"/>
        <c:axId val="1114709568"/>
        <c:extLst>
          <c:ext xmlns:c15="http://schemas.microsoft.com/office/drawing/2012/chart" uri="{02D57815-91ED-43cb-92C2-25804820EDAC}">
            <c15:filteredBarSeries>
              <c15:ser>
                <c:idx val="4"/>
                <c:order val="10"/>
                <c:tx>
                  <c:v>Pb</c:v>
                </c:tx>
                <c:spPr>
                  <a:solidFill>
                    <a:srgbClr val="FF99FF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Graphs_I!$A$17:$B$22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Base</c:v>
                        </c:pt>
                        <c:pt idx="1">
                          <c:v>SSB</c:v>
                        </c:pt>
                        <c:pt idx="2">
                          <c:v>Base</c:v>
                        </c:pt>
                        <c:pt idx="3">
                          <c:v>SSB</c:v>
                        </c:pt>
                        <c:pt idx="4">
                          <c:v>Base</c:v>
                        </c:pt>
                        <c:pt idx="5">
                          <c:v>SSB</c:v>
                        </c:pt>
                      </c:lvl>
                      <c:lvl>
                        <c:pt idx="0">
                          <c:v>H</c:v>
                        </c:pt>
                        <c:pt idx="2">
                          <c:v>M</c:v>
                        </c:pt>
                        <c:pt idx="4">
                          <c:v>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Graphs_I!$G$30:$G$35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A-87B5-4E55-AD76-49E578BECF95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v>V</c:v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Graphs_I!$A$17:$B$22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Base</c:v>
                        </c:pt>
                        <c:pt idx="1">
                          <c:v>SSB</c:v>
                        </c:pt>
                        <c:pt idx="2">
                          <c:v>Base</c:v>
                        </c:pt>
                        <c:pt idx="3">
                          <c:v>SSB</c:v>
                        </c:pt>
                        <c:pt idx="4">
                          <c:v>Base</c:v>
                        </c:pt>
                        <c:pt idx="5">
                          <c:v>SSB</c:v>
                        </c:pt>
                      </c:lvl>
                      <c:lvl>
                        <c:pt idx="0">
                          <c:v>H</c:v>
                        </c:pt>
                        <c:pt idx="2">
                          <c:v>M</c:v>
                        </c:pt>
                        <c:pt idx="4">
                          <c:v>L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Graphs_I!$L$30:$L$35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87B5-4E55-AD76-49E578BECF95}"/>
                  </c:ext>
                </c:extLst>
              </c15:ser>
            </c15:filteredBarSeries>
          </c:ext>
        </c:extLst>
      </c:barChart>
      <c:catAx>
        <c:axId val="111470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Scenario</a:t>
                </a:r>
              </a:p>
            </c:rich>
          </c:tx>
          <c:layout>
            <c:manualLayout>
              <c:xMode val="edge"/>
              <c:yMode val="edge"/>
              <c:x val="0.46327246378213943"/>
              <c:y val="0.923595994062852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709568"/>
        <c:crosses val="autoZero"/>
        <c:auto val="1"/>
        <c:lblAlgn val="ctr"/>
        <c:lblOffset val="100"/>
        <c:noMultiLvlLbl val="0"/>
      </c:catAx>
      <c:valAx>
        <c:axId val="1114709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7045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solidFill>
                  <a:sysClr val="windowText" lastClr="000000"/>
                </a:solidFill>
              </a:rPr>
              <a:t>Outflow 2050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Ni</c:v>
          </c:tx>
          <c:spPr>
            <a:solidFill>
              <a:srgbClr val="DE5050"/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Graphs_I!$F$17:$F$22</c:f>
              <c:numCache>
                <c:formatCode>0</c:formatCode>
                <c:ptCount val="6"/>
                <c:pt idx="0">
                  <c:v>11212.773200000003</c:v>
                </c:pt>
                <c:pt idx="1">
                  <c:v>11279.936000000002</c:v>
                </c:pt>
                <c:pt idx="2">
                  <c:v>8322.8831999999984</c:v>
                </c:pt>
                <c:pt idx="3">
                  <c:v>8372.735999999999</c:v>
                </c:pt>
                <c:pt idx="4">
                  <c:v>5432.9931999999999</c:v>
                </c:pt>
                <c:pt idx="5">
                  <c:v>5465.5359999999982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F9-40A7-8310-9CB7BDD9E5F7}"/>
            </c:ext>
          </c:extLst>
        </c:ser>
        <c:ser>
          <c:idx val="7"/>
          <c:order val="1"/>
          <c:tx>
            <c:v>Li</c:v>
          </c:tx>
          <c:spPr>
            <a:solidFill>
              <a:srgbClr val="248B9C"/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Graphs_I!$J$17:$J$22</c:f>
              <c:numCache>
                <c:formatCode>0</c:formatCode>
                <c:ptCount val="6"/>
                <c:pt idx="0">
                  <c:v>1903.5668000000003</c:v>
                </c:pt>
                <c:pt idx="1">
                  <c:v>1925.2210800000003</c:v>
                </c:pt>
                <c:pt idx="2">
                  <c:v>1412.9567999999997</c:v>
                </c:pt>
                <c:pt idx="3">
                  <c:v>1429.0300799999998</c:v>
                </c:pt>
                <c:pt idx="4">
                  <c:v>922.34679999999992</c:v>
                </c:pt>
                <c:pt idx="5">
                  <c:v>932.83907999999974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F9-40A7-8310-9CB7BDD9E5F7}"/>
            </c:ext>
          </c:extLst>
        </c:ser>
        <c:ser>
          <c:idx val="8"/>
          <c:order val="2"/>
          <c:tx>
            <c:v>Co</c:v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Graphs_I!$K$17:$K$22</c:f>
              <c:numCache>
                <c:formatCode>0</c:formatCode>
                <c:ptCount val="6"/>
                <c:pt idx="0">
                  <c:v>1668.4775999999999</c:v>
                </c:pt>
                <c:pt idx="1">
                  <c:v>1630.2208000000001</c:v>
                </c:pt>
                <c:pt idx="2">
                  <c:v>1238.4575999999997</c:v>
                </c:pt>
                <c:pt idx="3">
                  <c:v>1210.0607999999997</c:v>
                </c:pt>
                <c:pt idx="4">
                  <c:v>808.43759999999986</c:v>
                </c:pt>
                <c:pt idx="5">
                  <c:v>789.90079999999966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F9-40A7-8310-9CB7BDD9E5F7}"/>
            </c:ext>
          </c:extLst>
        </c:ser>
        <c:ser>
          <c:idx val="5"/>
          <c:order val="3"/>
          <c:tx>
            <c:v>Mn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Graphs_I!$H$17:$H$22</c:f>
              <c:numCache>
                <c:formatCode>0</c:formatCode>
                <c:ptCount val="6"/>
                <c:pt idx="0">
                  <c:v>1561.1956000000002</c:v>
                </c:pt>
                <c:pt idx="1">
                  <c:v>1525.4996000000006</c:v>
                </c:pt>
                <c:pt idx="2">
                  <c:v>1158.8255999999997</c:v>
                </c:pt>
                <c:pt idx="3">
                  <c:v>1132.3295999999996</c:v>
                </c:pt>
                <c:pt idx="4">
                  <c:v>756.45559999999978</c:v>
                </c:pt>
                <c:pt idx="5">
                  <c:v>739.15959999999973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F9-40A7-8310-9CB7BDD9E5F7}"/>
            </c:ext>
          </c:extLst>
        </c:ser>
        <c:ser>
          <c:idx val="0"/>
          <c:order val="4"/>
          <c:tx>
            <c:v>Steel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Graphs_I!$C$17:$C$22</c:f>
              <c:numCache>
                <c:formatCode>0</c:formatCode>
                <c:ptCount val="6"/>
                <c:pt idx="0">
                  <c:v>1184.1760000000006</c:v>
                </c:pt>
                <c:pt idx="1">
                  <c:v>1349.9606400000009</c:v>
                </c:pt>
                <c:pt idx="2">
                  <c:v>878.97600000000011</c:v>
                </c:pt>
                <c:pt idx="3">
                  <c:v>1002.0326400000001</c:v>
                </c:pt>
                <c:pt idx="4">
                  <c:v>573.77600000000007</c:v>
                </c:pt>
                <c:pt idx="5">
                  <c:v>654.10464000000013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FF9-40A7-8310-9CB7BDD9E5F7}"/>
            </c:ext>
          </c:extLst>
        </c:ser>
        <c:ser>
          <c:idx val="2"/>
          <c:order val="5"/>
          <c:tx>
            <c:v>Cu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Graphs_I!$E$17:$E$22</c:f>
              <c:numCache>
                <c:formatCode>0</c:formatCode>
                <c:ptCount val="6"/>
                <c:pt idx="0">
                  <c:v>366.27200000000011</c:v>
                </c:pt>
                <c:pt idx="1">
                  <c:v>417.55008000000021</c:v>
                </c:pt>
                <c:pt idx="2">
                  <c:v>271.87200000000001</c:v>
                </c:pt>
                <c:pt idx="3">
                  <c:v>309.93407999999999</c:v>
                </c:pt>
                <c:pt idx="4">
                  <c:v>177.47199999999998</c:v>
                </c:pt>
                <c:pt idx="5">
                  <c:v>202.31808000000001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F9-40A7-8310-9CB7BDD9E5F7}"/>
            </c:ext>
          </c:extLst>
        </c:ser>
        <c:ser>
          <c:idx val="1"/>
          <c:order val="6"/>
          <c:tx>
            <c:v>Al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Graphs_I!$D$17:$D$22</c:f>
              <c:numCache>
                <c:formatCode>0</c:formatCode>
                <c:ptCount val="6"/>
                <c:pt idx="0">
                  <c:v>148.02200000000008</c:v>
                </c:pt>
                <c:pt idx="1">
                  <c:v>168.74508000000012</c:v>
                </c:pt>
                <c:pt idx="2">
                  <c:v>109.87200000000001</c:v>
                </c:pt>
                <c:pt idx="3">
                  <c:v>125.25408000000002</c:v>
                </c:pt>
                <c:pt idx="4">
                  <c:v>71.722000000000008</c:v>
                </c:pt>
                <c:pt idx="5">
                  <c:v>81.763080000000016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FF9-40A7-8310-9CB7BDD9E5F7}"/>
            </c:ext>
          </c:extLst>
        </c:ser>
        <c:ser>
          <c:idx val="6"/>
          <c:order val="7"/>
          <c:tx>
            <c:v>Nd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Graphs_I!$I$17:$I$22</c:f>
              <c:numCache>
                <c:formatCode>0</c:formatCode>
                <c:ptCount val="6"/>
                <c:pt idx="0">
                  <c:v>12.532400000737203</c:v>
                </c:pt>
                <c:pt idx="1">
                  <c:v>10.773466667300401</c:v>
                </c:pt>
                <c:pt idx="2">
                  <c:v>9.3024000005472001</c:v>
                </c:pt>
                <c:pt idx="3">
                  <c:v>7.9968000004703983</c:v>
                </c:pt>
                <c:pt idx="4">
                  <c:v>6.0724000003571987</c:v>
                </c:pt>
                <c:pt idx="5">
                  <c:v>5.2201333336403986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F9-40A7-8310-9CB7BDD9E5F7}"/>
            </c:ext>
          </c:extLst>
        </c:ser>
        <c:ser>
          <c:idx val="10"/>
          <c:order val="8"/>
          <c:tx>
            <c:v>Dy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Graphs_I!$M$17:$M$22</c:f>
              <c:numCache>
                <c:formatCode>0</c:formatCode>
                <c:ptCount val="6"/>
                <c:pt idx="0">
                  <c:v>4.0545999992628001</c:v>
                </c:pt>
                <c:pt idx="1">
                  <c:v>3.4855333326996005</c:v>
                </c:pt>
                <c:pt idx="2">
                  <c:v>3.0095999994527993</c:v>
                </c:pt>
                <c:pt idx="3">
                  <c:v>2.5871999995295991</c:v>
                </c:pt>
                <c:pt idx="4">
                  <c:v>1.9645999996427994</c:v>
                </c:pt>
                <c:pt idx="5">
                  <c:v>1.6888666663595995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FF9-40A7-8310-9CB7BDD9E5F7}"/>
            </c:ext>
          </c:extLst>
        </c:ser>
        <c:ser>
          <c:idx val="11"/>
          <c:order val="9"/>
          <c:tx>
            <c:v>Pr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Graphs_I!$A$17:$B$22</c:f>
              <c:multiLvlStrCache>
                <c:ptCount val="6"/>
                <c:lvl>
                  <c:pt idx="0">
                    <c:v>Base</c:v>
                  </c:pt>
                  <c:pt idx="1">
                    <c:v>SSB</c:v>
                  </c:pt>
                  <c:pt idx="2">
                    <c:v>Base</c:v>
                  </c:pt>
                  <c:pt idx="3">
                    <c:v>SSB</c:v>
                  </c:pt>
                  <c:pt idx="4">
                    <c:v>Base</c:v>
                  </c:pt>
                  <c:pt idx="5">
                    <c:v>SSB</c:v>
                  </c:pt>
                </c:lvl>
                <c:lvl>
                  <c:pt idx="0">
                    <c:v>H</c:v>
                  </c:pt>
                  <c:pt idx="2">
                    <c:v>M</c:v>
                  </c:pt>
                  <c:pt idx="4">
                    <c:v>L</c:v>
                  </c:pt>
                </c:lvl>
              </c:multiLvlStrCache>
            </c:multiLvlStrRef>
          </c:cat>
          <c:val>
            <c:numRef>
              <c:f>Graphs_I!$N$17:$N$22</c:f>
              <c:numCache>
                <c:formatCode>0</c:formatCode>
                <c:ptCount val="6"/>
                <c:pt idx="0">
                  <c:v>4.0545999992628001</c:v>
                </c:pt>
                <c:pt idx="1">
                  <c:v>3.4855333326996005</c:v>
                </c:pt>
                <c:pt idx="2">
                  <c:v>3.0095999994527993</c:v>
                </c:pt>
                <c:pt idx="3">
                  <c:v>2.5871999995295991</c:v>
                </c:pt>
                <c:pt idx="4">
                  <c:v>1.9645999996427994</c:v>
                </c:pt>
                <c:pt idx="5">
                  <c:v>1.6888666663595995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FF9-40A7-8310-9CB7BDD9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704576"/>
        <c:axId val="1114709568"/>
        <c:extLst>
          <c:ext xmlns:c15="http://schemas.microsoft.com/office/drawing/2012/chart" uri="{02D57815-91ED-43cb-92C2-25804820EDAC}">
            <c15:filteredBarSeries>
              <c15:ser>
                <c:idx val="4"/>
                <c:order val="10"/>
                <c:tx>
                  <c:v>Pb</c:v>
                </c:tx>
                <c:spPr>
                  <a:solidFill>
                    <a:srgbClr val="FF99FF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Graphs_I!$A$17:$B$22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Base</c:v>
                        </c:pt>
                        <c:pt idx="1">
                          <c:v>SSB</c:v>
                        </c:pt>
                        <c:pt idx="2">
                          <c:v>Base</c:v>
                        </c:pt>
                        <c:pt idx="3">
                          <c:v>SSB</c:v>
                        </c:pt>
                        <c:pt idx="4">
                          <c:v>Base</c:v>
                        </c:pt>
                        <c:pt idx="5">
                          <c:v>SSB</c:v>
                        </c:pt>
                      </c:lvl>
                      <c:lvl>
                        <c:pt idx="0">
                          <c:v>H</c:v>
                        </c:pt>
                        <c:pt idx="2">
                          <c:v>M</c:v>
                        </c:pt>
                        <c:pt idx="4">
                          <c:v>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Graphs_I!$G$17:$G$22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AFF9-40A7-8310-9CB7BDD9E5F7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v>V</c:v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Graphs_I!$A$17:$B$22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Base</c:v>
                        </c:pt>
                        <c:pt idx="1">
                          <c:v>SSB</c:v>
                        </c:pt>
                        <c:pt idx="2">
                          <c:v>Base</c:v>
                        </c:pt>
                        <c:pt idx="3">
                          <c:v>SSB</c:v>
                        </c:pt>
                        <c:pt idx="4">
                          <c:v>Base</c:v>
                        </c:pt>
                        <c:pt idx="5">
                          <c:v>SSB</c:v>
                        </c:pt>
                      </c:lvl>
                      <c:lvl>
                        <c:pt idx="0">
                          <c:v>H</c:v>
                        </c:pt>
                        <c:pt idx="2">
                          <c:v>M</c:v>
                        </c:pt>
                        <c:pt idx="4">
                          <c:v>L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Graphs_I!$L$17:$L$22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AFF9-40A7-8310-9CB7BDD9E5F7}"/>
                  </c:ext>
                </c:extLst>
              </c15:ser>
            </c15:filteredBarSeries>
          </c:ext>
        </c:extLst>
      </c:barChart>
      <c:catAx>
        <c:axId val="111470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Scenario</a:t>
                </a:r>
              </a:p>
            </c:rich>
          </c:tx>
          <c:layout>
            <c:manualLayout>
              <c:xMode val="edge"/>
              <c:yMode val="edge"/>
              <c:x val="0.46327246378213943"/>
              <c:y val="0.923595994062852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709568"/>
        <c:crosses val="autoZero"/>
        <c:auto val="1"/>
        <c:lblAlgn val="ctr"/>
        <c:lblOffset val="100"/>
        <c:noMultiLvlLbl val="0"/>
      </c:catAx>
      <c:valAx>
        <c:axId val="1114709568"/>
        <c:scaling>
          <c:orientation val="minMax"/>
          <c:max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7045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9091477735923"/>
          <c:y val="3.7863741535615413E-2"/>
          <c:w val="0.73701185107641443"/>
          <c:h val="0.7430067166353328"/>
        </c:manualLayout>
      </c:layout>
      <c:barChart>
        <c:barDir val="col"/>
        <c:grouping val="stacked"/>
        <c:varyColors val="0"/>
        <c:ser>
          <c:idx val="1"/>
          <c:order val="0"/>
          <c:tx>
            <c:v>Li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(Graphs_II!$L$3:$O$4,Graphs_II!$Q$3:$T$4)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</c:multiLvlStrCache>
            </c:multiLvlStrRef>
          </c:cat>
          <c:val>
            <c:numRef>
              <c:f>(Graphs_II!$L$9:$O$9,Graphs_II!$Q$9:$T$9)</c:f>
              <c:numCache>
                <c:formatCode>0</c:formatCode>
                <c:ptCount val="8"/>
                <c:pt idx="0">
                  <c:v>110.6520000000001</c:v>
                </c:pt>
                <c:pt idx="1">
                  <c:v>0</c:v>
                </c:pt>
                <c:pt idx="2">
                  <c:v>113.60040000000011</c:v>
                </c:pt>
                <c:pt idx="3">
                  <c:v>0</c:v>
                </c:pt>
                <c:pt idx="4">
                  <c:v>3081.3119999999976</c:v>
                </c:pt>
                <c:pt idx="5">
                  <c:v>1412.9567999999997</c:v>
                </c:pt>
                <c:pt idx="6">
                  <c:v>2595.1679999999978</c:v>
                </c:pt>
                <c:pt idx="7">
                  <c:v>1429.0300799999998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B-466C-9DA4-2759ED2230D7}"/>
            </c:ext>
          </c:extLst>
        </c:ser>
        <c:ser>
          <c:idx val="2"/>
          <c:order val="1"/>
          <c:tx>
            <c:v>Co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(Graphs_II!$L$3:$O$4,Graphs_II!$Q$3:$T$4)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</c:multiLvlStrCache>
            </c:multiLvlStrRef>
          </c:cat>
          <c:val>
            <c:numRef>
              <c:f>(Graphs_II!$L$10:$O$10,Graphs_II!$Q$10:$T$10)</c:f>
              <c:numCache>
                <c:formatCode>0</c:formatCode>
                <c:ptCount val="8"/>
                <c:pt idx="0">
                  <c:v>101.78400000000009</c:v>
                </c:pt>
                <c:pt idx="1">
                  <c:v>0</c:v>
                </c:pt>
                <c:pt idx="2">
                  <c:v>103.72800000000009</c:v>
                </c:pt>
                <c:pt idx="3">
                  <c:v>0</c:v>
                </c:pt>
                <c:pt idx="4">
                  <c:v>2528.063999999998</c:v>
                </c:pt>
                <c:pt idx="5">
                  <c:v>1238.4575999999997</c:v>
                </c:pt>
                <c:pt idx="6">
                  <c:v>812.15999999999917</c:v>
                </c:pt>
                <c:pt idx="7">
                  <c:v>1210.0607999999997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B-466C-9DA4-2759ED2230D7}"/>
            </c:ext>
          </c:extLst>
        </c:ser>
        <c:ser>
          <c:idx val="3"/>
          <c:order val="2"/>
          <c:tx>
            <c:v>Dy</c:v>
          </c:tx>
          <c:spPr>
            <a:solidFill>
              <a:srgbClr val="B64F87"/>
            </a:solidFill>
            <a:ln>
              <a:noFill/>
            </a:ln>
            <a:effectLst/>
          </c:spPr>
          <c:invertIfNegative val="0"/>
          <c:cat>
            <c:multiLvlStrRef>
              <c:f>(Graphs_II!$L$3:$O$4,Graphs_II!$Q$3:$T$4)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</c:multiLvlStrCache>
            </c:multiLvlStrRef>
          </c:cat>
          <c:val>
            <c:numRef>
              <c:f>(Graphs_II!$L$11:$O$11,Graphs_II!$Q$11:$T$11)</c:f>
              <c:numCache>
                <c:formatCode>0</c:formatCode>
                <c:ptCount val="8"/>
                <c:pt idx="0">
                  <c:v>0.37399999993200034</c:v>
                </c:pt>
                <c:pt idx="1">
                  <c:v>0</c:v>
                </c:pt>
                <c:pt idx="2">
                  <c:v>0.32999999994000029</c:v>
                </c:pt>
                <c:pt idx="3">
                  <c:v>0</c:v>
                </c:pt>
                <c:pt idx="4">
                  <c:v>1.5839999997119985</c:v>
                </c:pt>
                <c:pt idx="5">
                  <c:v>3.0095999994527993</c:v>
                </c:pt>
                <c:pt idx="6">
                  <c:v>0</c:v>
                </c:pt>
                <c:pt idx="7">
                  <c:v>2.5871999995295991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B-466C-9DA4-2759ED2230D7}"/>
            </c:ext>
          </c:extLst>
        </c:ser>
        <c:ser>
          <c:idx val="4"/>
          <c:order val="3"/>
          <c:tx>
            <c:v>Pr</c:v>
          </c:tx>
          <c:spPr>
            <a:solidFill>
              <a:srgbClr val="F23C65"/>
            </a:solidFill>
            <a:ln>
              <a:noFill/>
            </a:ln>
            <a:effectLst/>
          </c:spPr>
          <c:invertIfNegative val="0"/>
          <c:cat>
            <c:multiLvlStrRef>
              <c:f>(Graphs_II!$L$3:$O$4,Graphs_II!$Q$3:$T$4)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</c:multiLvlStrCache>
            </c:multiLvlStrRef>
          </c:cat>
          <c:val>
            <c:numRef>
              <c:f>(Graphs_II!$L$12:$O$12,Graphs_II!$Q$12:$T$12)</c:f>
              <c:numCache>
                <c:formatCode>0</c:formatCode>
                <c:ptCount val="8"/>
                <c:pt idx="0">
                  <c:v>0.37399999993200034</c:v>
                </c:pt>
                <c:pt idx="1">
                  <c:v>0</c:v>
                </c:pt>
                <c:pt idx="2">
                  <c:v>0.32999999994000029</c:v>
                </c:pt>
                <c:pt idx="3">
                  <c:v>0</c:v>
                </c:pt>
                <c:pt idx="4">
                  <c:v>1.5839999997119985</c:v>
                </c:pt>
                <c:pt idx="5">
                  <c:v>3.0095999994527993</c:v>
                </c:pt>
                <c:pt idx="6">
                  <c:v>0</c:v>
                </c:pt>
                <c:pt idx="7">
                  <c:v>2.5871999995295991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B-466C-9DA4-2759ED2230D7}"/>
            </c:ext>
          </c:extLst>
        </c:ser>
        <c:ser>
          <c:idx val="0"/>
          <c:order val="4"/>
          <c:tx>
            <c:v>Nd</c:v>
          </c:tx>
          <c:spPr>
            <a:solidFill>
              <a:srgbClr val="F6868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(Graphs_II!$L$27:$O$27,Graphs_II!$Q$27:$T$27)</c:f>
                <c:numCache>
                  <c:formatCode>General</c:formatCode>
                  <c:ptCount val="8"/>
                  <c:pt idx="0">
                    <c:v>214.33999999993222</c:v>
                  </c:pt>
                  <c:pt idx="1">
                    <c:v>0</c:v>
                  </c:pt>
                  <c:pt idx="2">
                    <c:v>219.00839999994022</c:v>
                  </c:pt>
                  <c:pt idx="3">
                    <c:v>0</c:v>
                  </c:pt>
                  <c:pt idx="4">
                    <c:v>7567.9399999996085</c:v>
                  </c:pt>
                  <c:pt idx="5">
                    <c:v>3592.685999999263</c:v>
                  </c:pt>
                  <c:pt idx="6">
                    <c:v>4590.4279999999981</c:v>
                  </c:pt>
                  <c:pt idx="7">
                    <c:v>3573.1864133326999</c:v>
                  </c:pt>
                </c:numCache>
              </c:numRef>
            </c:plus>
            <c:minus>
              <c:numRef>
                <c:f>(Graphs_II!$L$29:$O$29,Graphs_II!$Q$29:$T$29)</c:f>
                <c:numCache>
                  <c:formatCode>General</c:formatCode>
                  <c:ptCount val="8"/>
                  <c:pt idx="0">
                    <c:v>214.33999999993222</c:v>
                  </c:pt>
                  <c:pt idx="1">
                    <c:v>0</c:v>
                  </c:pt>
                  <c:pt idx="2">
                    <c:v>219.00839999994022</c:v>
                  </c:pt>
                  <c:pt idx="3">
                    <c:v>0</c:v>
                  </c:pt>
                  <c:pt idx="4">
                    <c:v>3666.9399999998122</c:v>
                  </c:pt>
                  <c:pt idx="5">
                    <c:v>1740.7859999996426</c:v>
                  </c:pt>
                  <c:pt idx="6">
                    <c:v>2224.2280000000005</c:v>
                  </c:pt>
                  <c:pt idx="7">
                    <c:v>1731.3377466663592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(Graphs_II!$L$3:$O$4,Graphs_II!$Q$3:$T$4)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</c:multiLvlStrCache>
            </c:multiLvlStrRef>
          </c:cat>
          <c:val>
            <c:numRef>
              <c:f>(Graphs_II!$L$8:$O$8,Graphs_II!$Q$8:$T$8)</c:f>
              <c:numCache>
                <c:formatCode>0</c:formatCode>
                <c:ptCount val="8"/>
                <c:pt idx="0">
                  <c:v>1.1560000000680011</c:v>
                </c:pt>
                <c:pt idx="1">
                  <c:v>0</c:v>
                </c:pt>
                <c:pt idx="2">
                  <c:v>1.0200000000600009</c:v>
                </c:pt>
                <c:pt idx="3">
                  <c:v>0</c:v>
                </c:pt>
                <c:pt idx="4">
                  <c:v>4.8960000002879953</c:v>
                </c:pt>
                <c:pt idx="5">
                  <c:v>9.3024000005472001</c:v>
                </c:pt>
                <c:pt idx="6">
                  <c:v>0</c:v>
                </c:pt>
                <c:pt idx="7">
                  <c:v>7.9968000004703983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B-466C-9DA4-2759ED22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66068688"/>
        <c:axId val="266070768"/>
      </c:barChart>
      <c:catAx>
        <c:axId val="26606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Scenario and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year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66070768"/>
        <c:crosses val="autoZero"/>
        <c:auto val="1"/>
        <c:lblAlgn val="ctr"/>
        <c:lblOffset val="100"/>
        <c:noMultiLvlLbl val="0"/>
      </c:catAx>
      <c:valAx>
        <c:axId val="26607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</a:rPr>
                  <a:t>Flows (ton/year)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660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529580529192787"/>
          <c:y val="3.5709836739694543E-2"/>
          <c:w val="7.7507243553327929E-2"/>
          <c:h val="0.30003801869056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43068201990081"/>
          <c:y val="8.5291378697115797E-2"/>
          <c:w val="0.7315551684964422"/>
          <c:h val="0.73942713036069596"/>
        </c:manualLayout>
      </c:layout>
      <c:areaChart>
        <c:grouping val="standard"/>
        <c:varyColors val="0"/>
        <c:ser>
          <c:idx val="1"/>
          <c:order val="1"/>
          <c:tx>
            <c:v>Scenario M SSB</c:v>
          </c:tx>
          <c:spPr>
            <a:solidFill>
              <a:srgbClr val="DE5050"/>
            </a:solidFill>
            <a:ln>
              <a:noFill/>
            </a:ln>
            <a:effectLst/>
          </c:spPr>
          <c:cat>
            <c:numRef>
              <c:f>Graphs_II!$A$5:$A$37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Graphs_II!$C$5:$C$37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341.83967999984634</c:v>
                </c:pt>
                <c:pt idx="4" formatCode="0">
                  <c:v>680.53743999970334</c:v>
                </c:pt>
                <c:pt idx="5" formatCode="0">
                  <c:v>1016.0932799995703</c:v>
                </c:pt>
                <c:pt idx="6" formatCode="0">
                  <c:v>1348.5071999994482</c:v>
                </c:pt>
                <c:pt idx="7" formatCode="0">
                  <c:v>1677.7791999993365</c:v>
                </c:pt>
                <c:pt idx="8" formatCode="0">
                  <c:v>2003.909279999235</c:v>
                </c:pt>
                <c:pt idx="9" formatCode="0">
                  <c:v>2326.8974399991434</c:v>
                </c:pt>
                <c:pt idx="10" formatCode="0">
                  <c:v>2646.7436799990628</c:v>
                </c:pt>
                <c:pt idx="11" formatCode="0">
                  <c:v>2963.4479999989926</c:v>
                </c:pt>
                <c:pt idx="12" formatCode="0">
                  <c:v>3277.0103999989324</c:v>
                </c:pt>
                <c:pt idx="13" formatCode="0">
                  <c:v>7121.4427199982747</c:v>
                </c:pt>
                <c:pt idx="14" formatCode="0">
                  <c:v>11047.55855999768</c:v>
                </c:pt>
                <c:pt idx="15" formatCode="0">
                  <c:v>15055.357919997148</c:v>
                </c:pt>
                <c:pt idx="16" formatCode="0">
                  <c:v>19144.84079999668</c:v>
                </c:pt>
                <c:pt idx="17" formatCode="0">
                  <c:v>23316.007199996267</c:v>
                </c:pt>
                <c:pt idx="18" formatCode="0">
                  <c:v>27568.857119995926</c:v>
                </c:pt>
                <c:pt idx="19" formatCode="0">
                  <c:v>31922.761999995771</c:v>
                </c:pt>
                <c:pt idx="20" formatCode="0">
                  <c:v>36368.299279995677</c:v>
                </c:pt>
                <c:pt idx="21" formatCode="0">
                  <c:v>40905.468959995633</c:v>
                </c:pt>
                <c:pt idx="22" formatCode="0">
                  <c:v>45534.27103999567</c:v>
                </c:pt>
                <c:pt idx="23" formatCode="0">
                  <c:v>50810.703039995686</c:v>
                </c:pt>
                <c:pt idx="24" formatCode="0">
                  <c:v>56734.764959995693</c:v>
                </c:pt>
                <c:pt idx="25" formatCode="0">
                  <c:v>63306.456799995707</c:v>
                </c:pt>
                <c:pt idx="26" formatCode="0">
                  <c:v>70525.778559995742</c:v>
                </c:pt>
                <c:pt idx="27" formatCode="0">
                  <c:v>78392.730239995755</c:v>
                </c:pt>
                <c:pt idx="28" formatCode="0">
                  <c:v>86907.311839995789</c:v>
                </c:pt>
                <c:pt idx="29" formatCode="0">
                  <c:v>100550.81551999637</c:v>
                </c:pt>
                <c:pt idx="30" formatCode="0">
                  <c:v>115302.45967999691</c:v>
                </c:pt>
                <c:pt idx="31" formatCode="0">
                  <c:v>131162.24431999744</c:v>
                </c:pt>
                <c:pt idx="32" formatCode="0">
                  <c:v>148130.16943999784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E2E-92BE-740189848AAD}"/>
            </c:ext>
          </c:extLst>
        </c:ser>
        <c:ser>
          <c:idx val="0"/>
          <c:order val="4"/>
          <c:tx>
            <c:v>Scenario M Base</c:v>
          </c:tx>
          <c:spPr>
            <a:solidFill>
              <a:srgbClr val="248B9C"/>
            </a:solidFill>
            <a:ln>
              <a:noFill/>
            </a:ln>
            <a:effectLst/>
          </c:spPr>
          <c:cat>
            <c:numRef>
              <c:f>Graphs_II!$A$5:$A$37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Graphs_II!$B$5:$B$37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342.42343999984564</c:v>
                </c:pt>
                <c:pt idx="4" formatCode="0">
                  <c:v>682.28871999970079</c:v>
                </c:pt>
                <c:pt idx="5" formatCode="0">
                  <c:v>1019.5958399995654</c:v>
                </c:pt>
                <c:pt idx="6" formatCode="0">
                  <c:v>1354.3447999994398</c:v>
                </c:pt>
                <c:pt idx="7" formatCode="0">
                  <c:v>1686.5355999993244</c:v>
                </c:pt>
                <c:pt idx="8" formatCode="0">
                  <c:v>2016.1682399992178</c:v>
                </c:pt>
                <c:pt idx="9" formatCode="0">
                  <c:v>2343.2427199991216</c:v>
                </c:pt>
                <c:pt idx="10" formatCode="0">
                  <c:v>2667.7590399990336</c:v>
                </c:pt>
                <c:pt idx="11" formatCode="0">
                  <c:v>2989.7171999989559</c:v>
                </c:pt>
                <c:pt idx="12" formatCode="0">
                  <c:v>3309.1171999988887</c:v>
                </c:pt>
                <c:pt idx="13" formatCode="0">
                  <c:v>7165.5811999981397</c:v>
                </c:pt>
                <c:pt idx="14" formatCode="0">
                  <c:v>11045.709199997458</c:v>
                </c:pt>
                <c:pt idx="15" formatCode="0">
                  <c:v>14949.501199996845</c:v>
                </c:pt>
                <c:pt idx="16" formatCode="0">
                  <c:v>18876.957199996297</c:v>
                </c:pt>
                <c:pt idx="17" formatCode="0">
                  <c:v>22828.077199995816</c:v>
                </c:pt>
                <c:pt idx="18" formatCode="0">
                  <c:v>26802.861199995405</c:v>
                </c:pt>
                <c:pt idx="19" formatCode="0">
                  <c:v>30792.089759995186</c:v>
                </c:pt>
                <c:pt idx="20" formatCode="0">
                  <c:v>34809.512479995028</c:v>
                </c:pt>
                <c:pt idx="21" formatCode="0">
                  <c:v>38855.129359994942</c:v>
                </c:pt>
                <c:pt idx="22" formatCode="0">
                  <c:v>42928.940399994906</c:v>
                </c:pt>
                <c:pt idx="23" formatCode="0">
                  <c:v>47005.309599994878</c:v>
                </c:pt>
                <c:pt idx="24" formatCode="0">
                  <c:v>51084.236959994829</c:v>
                </c:pt>
                <c:pt idx="25" formatCode="0">
                  <c:v>55165.722479994758</c:v>
                </c:pt>
                <c:pt idx="26" formatCode="0">
                  <c:v>59249.766159994702</c:v>
                </c:pt>
                <c:pt idx="27" formatCode="0">
                  <c:v>63336.367999994625</c:v>
                </c:pt>
                <c:pt idx="28" formatCode="0">
                  <c:v>67425.527999994549</c:v>
                </c:pt>
                <c:pt idx="29" formatCode="0">
                  <c:v>71707.943999995012</c:v>
                </c:pt>
                <c:pt idx="30" formatCode="0">
                  <c:v>75966.695999995398</c:v>
                </c:pt>
                <c:pt idx="31" formatCode="0">
                  <c:v>80201.783999995707</c:v>
                </c:pt>
                <c:pt idx="32" formatCode="0">
                  <c:v>84413.207999995968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E2E-92BE-74018984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51727"/>
        <c:axId val="855654639"/>
      </c:areaChart>
      <c:lineChart>
        <c:grouping val="standard"/>
        <c:varyColors val="0"/>
        <c:ser>
          <c:idx val="3"/>
          <c:order val="0"/>
          <c:tx>
            <c:v>Scenario L SSB</c:v>
          </c:tx>
          <c:spPr>
            <a:ln w="15875" cap="rnd">
              <a:solidFill>
                <a:srgbClr val="EEA8A8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Graphs_II!$F$5:$F$37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341.83967999984634</c:v>
                </c:pt>
                <c:pt idx="4" formatCode="0">
                  <c:v>680.53743999970334</c:v>
                </c:pt>
                <c:pt idx="5" formatCode="0">
                  <c:v>1016.0932799995703</c:v>
                </c:pt>
                <c:pt idx="6" formatCode="0">
                  <c:v>1348.5071999994482</c:v>
                </c:pt>
                <c:pt idx="7" formatCode="0">
                  <c:v>1677.7791999993365</c:v>
                </c:pt>
                <c:pt idx="8" formatCode="0">
                  <c:v>2003.909279999235</c:v>
                </c:pt>
                <c:pt idx="9" formatCode="0">
                  <c:v>2326.8974399991434</c:v>
                </c:pt>
                <c:pt idx="10" formatCode="0">
                  <c:v>2646.7436799990628</c:v>
                </c:pt>
                <c:pt idx="11" formatCode="0">
                  <c:v>2963.4479999989926</c:v>
                </c:pt>
                <c:pt idx="12" formatCode="0">
                  <c:v>3277.0103999989324</c:v>
                </c:pt>
                <c:pt idx="13" formatCode="0">
                  <c:v>5786.5703866651711</c:v>
                </c:pt>
                <c:pt idx="14" formatCode="0">
                  <c:v>8349.4515599981132</c:v>
                </c:pt>
                <c:pt idx="15" formatCode="0">
                  <c:v>10965.653919997765</c:v>
                </c:pt>
                <c:pt idx="16" formatCode="0">
                  <c:v>13635.177466664125</c:v>
                </c:pt>
                <c:pt idx="17" formatCode="0">
                  <c:v>16358.022199997191</c:v>
                </c:pt>
                <c:pt idx="18" formatCode="0">
                  <c:v>19134.188119996965</c:v>
                </c:pt>
                <c:pt idx="19" formatCode="0">
                  <c:v>21983.046666663577</c:v>
                </c:pt>
                <c:pt idx="20" formatCode="0">
                  <c:v>24895.175279996893</c:v>
                </c:pt>
                <c:pt idx="21" formatCode="0">
                  <c:v>27870.573959996909</c:v>
                </c:pt>
                <c:pt idx="22" formatCode="0">
                  <c:v>30909.24270666363</c:v>
                </c:pt>
                <c:pt idx="23" formatCode="0">
                  <c:v>34388.974706663685</c:v>
                </c:pt>
                <c:pt idx="24" formatCode="0">
                  <c:v>38309.769959997066</c:v>
                </c:pt>
                <c:pt idx="25" formatCode="0">
                  <c:v>42671.628466663766</c:v>
                </c:pt>
                <c:pt idx="26" formatCode="0">
                  <c:v>47474.5502266638</c:v>
                </c:pt>
                <c:pt idx="27" formatCode="0">
                  <c:v>52718.535239997189</c:v>
                </c:pt>
                <c:pt idx="28" formatCode="0">
                  <c:v>58403.583506663876</c:v>
                </c:pt>
                <c:pt idx="29" formatCode="0">
                  <c:v>67309.75951999762</c:v>
                </c:pt>
                <c:pt idx="30" formatCode="0">
                  <c:v>76939.305013331294</c:v>
                </c:pt>
                <c:pt idx="31" formatCode="0">
                  <c:v>87292.219986664961</c:v>
                </c:pt>
                <c:pt idx="32" formatCode="0">
                  <c:v>98368.504439998622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A-4E2E-92BE-740189848AAD}"/>
            </c:ext>
          </c:extLst>
        </c:ser>
        <c:ser>
          <c:idx val="5"/>
          <c:order val="2"/>
          <c:tx>
            <c:v>Scenario H SSB</c:v>
          </c:tx>
          <c:spPr>
            <a:ln w="15875" cap="rnd">
              <a:solidFill>
                <a:srgbClr val="A21E1E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Graphs_II!$I$5:$I$37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341.83967999984634</c:v>
                </c:pt>
                <c:pt idx="4" formatCode="0">
                  <c:v>680.53743999970334</c:v>
                </c:pt>
                <c:pt idx="5" formatCode="0">
                  <c:v>1016.0932799995703</c:v>
                </c:pt>
                <c:pt idx="6" formatCode="0">
                  <c:v>1348.5071999994482</c:v>
                </c:pt>
                <c:pt idx="7" formatCode="0">
                  <c:v>1677.7791999993365</c:v>
                </c:pt>
                <c:pt idx="8" formatCode="0">
                  <c:v>2003.909279999235</c:v>
                </c:pt>
                <c:pt idx="9" formatCode="0">
                  <c:v>2326.8974399991434</c:v>
                </c:pt>
                <c:pt idx="10" formatCode="0">
                  <c:v>2646.7436799990628</c:v>
                </c:pt>
                <c:pt idx="11" formatCode="0">
                  <c:v>2963.4479999989926</c:v>
                </c:pt>
                <c:pt idx="12" formatCode="0">
                  <c:v>3277.0103999989324</c:v>
                </c:pt>
                <c:pt idx="13" formatCode="0">
                  <c:v>8456.3150533313783</c:v>
                </c:pt>
                <c:pt idx="14" formatCode="0">
                  <c:v>13745.665559997246</c:v>
                </c:pt>
                <c:pt idx="15" formatCode="0">
                  <c:v>19145.061919996522</c:v>
                </c:pt>
                <c:pt idx="16" formatCode="0">
                  <c:v>24654.504133329228</c:v>
                </c:pt>
                <c:pt idx="17" formatCode="0">
                  <c:v>30273.992199995344</c:v>
                </c:pt>
                <c:pt idx="18" formatCode="0">
                  <c:v>36003.526119994873</c:v>
                </c:pt>
                <c:pt idx="19" formatCode="0">
                  <c:v>41862.477333327959</c:v>
                </c:pt>
                <c:pt idx="20" formatCode="0">
                  <c:v>47841.423279994444</c:v>
                </c:pt>
                <c:pt idx="21" formatCode="0">
                  <c:v>53940.363959994364</c:v>
                </c:pt>
                <c:pt idx="22" formatCode="0">
                  <c:v>60159.299373327682</c:v>
                </c:pt>
                <c:pt idx="23" formatCode="0">
                  <c:v>67232.431373327694</c:v>
                </c:pt>
                <c:pt idx="24" formatCode="0">
                  <c:v>75159.759959994335</c:v>
                </c:pt>
                <c:pt idx="25" formatCode="0">
                  <c:v>83941.285133327678</c:v>
                </c:pt>
                <c:pt idx="26" formatCode="0">
                  <c:v>93577.006893327663</c:v>
                </c:pt>
                <c:pt idx="27" formatCode="0">
                  <c:v>104066.92523999431</c:v>
                </c:pt>
                <c:pt idx="28" formatCode="0">
                  <c:v>115411.04017332764</c:v>
                </c:pt>
                <c:pt idx="29" formatCode="0">
                  <c:v>133791.87151999507</c:v>
                </c:pt>
                <c:pt idx="30" formatCode="0">
                  <c:v>153665.61434666251</c:v>
                </c:pt>
                <c:pt idx="31" formatCode="0">
                  <c:v>175032.26865332981</c:v>
                </c:pt>
                <c:pt idx="32" formatCode="0">
                  <c:v>197891.83443999707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A-4E2E-92BE-740189848AAD}"/>
            </c:ext>
          </c:extLst>
        </c:ser>
        <c:ser>
          <c:idx val="2"/>
          <c:order val="3"/>
          <c:tx>
            <c:v>Scenario L Base</c:v>
          </c:tx>
          <c:spPr>
            <a:ln w="15875" cap="rnd">
              <a:solidFill>
                <a:srgbClr val="A7E1EB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Graphs_II!$E$5:$E$37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342.42343999984564</c:v>
                </c:pt>
                <c:pt idx="4" formatCode="0">
                  <c:v>682.28871999970079</c:v>
                </c:pt>
                <c:pt idx="5" formatCode="0">
                  <c:v>1019.5958399995654</c:v>
                </c:pt>
                <c:pt idx="6" formatCode="0">
                  <c:v>1354.3447999994398</c:v>
                </c:pt>
                <c:pt idx="7" formatCode="0">
                  <c:v>1686.5355999993244</c:v>
                </c:pt>
                <c:pt idx="8" formatCode="0">
                  <c:v>2016.1682399992178</c:v>
                </c:pt>
                <c:pt idx="9" formatCode="0">
                  <c:v>2343.2427199991216</c:v>
                </c:pt>
                <c:pt idx="10" formatCode="0">
                  <c:v>2667.7590399990336</c:v>
                </c:pt>
                <c:pt idx="11" formatCode="0">
                  <c:v>2989.7171999989559</c:v>
                </c:pt>
                <c:pt idx="12" formatCode="0">
                  <c:v>3309.1171999988887</c:v>
                </c:pt>
                <c:pt idx="13" formatCode="0">
                  <c:v>5826.5311999983987</c:v>
                </c:pt>
                <c:pt idx="14" formatCode="0">
                  <c:v>8359.3925333312873</c:v>
                </c:pt>
                <c:pt idx="15" formatCode="0">
                  <c:v>10907.701199997551</c:v>
                </c:pt>
                <c:pt idx="16" formatCode="0">
                  <c:v>13471.457199997194</c:v>
                </c:pt>
                <c:pt idx="17" formatCode="0">
                  <c:v>16050.660533330214</c:v>
                </c:pt>
                <c:pt idx="18" formatCode="0">
                  <c:v>18645.311199996613</c:v>
                </c:pt>
                <c:pt idx="19" formatCode="0">
                  <c:v>21246.189759996509</c:v>
                </c:pt>
                <c:pt idx="20" formatCode="0">
                  <c:v>23867.045813329787</c:v>
                </c:pt>
                <c:pt idx="21" formatCode="0">
                  <c:v>26507.879359996437</c:v>
                </c:pt>
                <c:pt idx="22" formatCode="0">
                  <c:v>29168.690399996456</c:v>
                </c:pt>
                <c:pt idx="23" formatCode="0">
                  <c:v>31832.059599996472</c:v>
                </c:pt>
                <c:pt idx="24" formatCode="0">
                  <c:v>34497.986959996466</c:v>
                </c:pt>
                <c:pt idx="25" formatCode="0">
                  <c:v>37166.472479996461</c:v>
                </c:pt>
                <c:pt idx="26" formatCode="0">
                  <c:v>39837.516159996449</c:v>
                </c:pt>
                <c:pt idx="27" formatCode="0">
                  <c:v>42511.117999996408</c:v>
                </c:pt>
                <c:pt idx="28" formatCode="0">
                  <c:v>45187.277999996382</c:v>
                </c:pt>
                <c:pt idx="29" formatCode="0">
                  <c:v>47982.743999996688</c:v>
                </c:pt>
                <c:pt idx="30" formatCode="0">
                  <c:v>50762.762666663613</c:v>
                </c:pt>
                <c:pt idx="31" formatCode="0">
                  <c:v>53527.333999997165</c:v>
                </c:pt>
                <c:pt idx="32" formatCode="0">
                  <c:v>56276.457999997336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A-4E2E-92BE-740189848AAD}"/>
            </c:ext>
          </c:extLst>
        </c:ser>
        <c:ser>
          <c:idx val="4"/>
          <c:order val="5"/>
          <c:tx>
            <c:v>Scenario H Base</c:v>
          </c:tx>
          <c:spPr>
            <a:ln w="15875" cap="rnd">
              <a:solidFill>
                <a:srgbClr val="185E6A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Graphs_II!$H$5:$H$37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342.42343999984564</c:v>
                </c:pt>
                <c:pt idx="4" formatCode="0">
                  <c:v>682.28871999970079</c:v>
                </c:pt>
                <c:pt idx="5" formatCode="0">
                  <c:v>1019.5958399995654</c:v>
                </c:pt>
                <c:pt idx="6" formatCode="0">
                  <c:v>1354.3447999994398</c:v>
                </c:pt>
                <c:pt idx="7" formatCode="0">
                  <c:v>1686.5355999993244</c:v>
                </c:pt>
                <c:pt idx="8" formatCode="0">
                  <c:v>2016.1682399992178</c:v>
                </c:pt>
                <c:pt idx="9" formatCode="0">
                  <c:v>2343.2427199991216</c:v>
                </c:pt>
                <c:pt idx="10" formatCode="0">
                  <c:v>2667.7590399990336</c:v>
                </c:pt>
                <c:pt idx="11" formatCode="0">
                  <c:v>2989.7171999989559</c:v>
                </c:pt>
                <c:pt idx="12" formatCode="0">
                  <c:v>3309.1171999988887</c:v>
                </c:pt>
                <c:pt idx="13" formatCode="0">
                  <c:v>8504.631199997877</c:v>
                </c:pt>
                <c:pt idx="14" formatCode="0">
                  <c:v>13732.025866663627</c:v>
                </c:pt>
                <c:pt idx="15" formatCode="0">
                  <c:v>18991.301199996131</c:v>
                </c:pt>
                <c:pt idx="16" formatCode="0">
                  <c:v>24282.457199995391</c:v>
                </c:pt>
                <c:pt idx="17" formatCode="0">
                  <c:v>29605.493866661418</c:v>
                </c:pt>
                <c:pt idx="18" formatCode="0">
                  <c:v>34960.411199994196</c:v>
                </c:pt>
                <c:pt idx="19" formatCode="0">
                  <c:v>40337.989759993841</c:v>
                </c:pt>
                <c:pt idx="20" formatCode="0">
                  <c:v>45751.979146660269</c:v>
                </c:pt>
                <c:pt idx="21" formatCode="0">
                  <c:v>51202.379359993443</c:v>
                </c:pt>
                <c:pt idx="22" formatCode="0">
                  <c:v>56689.190399993357</c:v>
                </c:pt>
                <c:pt idx="23" formatCode="0">
                  <c:v>62178.559599993263</c:v>
                </c:pt>
                <c:pt idx="24" formatCode="0">
                  <c:v>67670.48695999317</c:v>
                </c:pt>
                <c:pt idx="25" formatCode="0">
                  <c:v>73164.97247999307</c:v>
                </c:pt>
                <c:pt idx="26" formatCode="0">
                  <c:v>78662.016159992927</c:v>
                </c:pt>
                <c:pt idx="27" formatCode="0">
                  <c:v>84161.617999992799</c:v>
                </c:pt>
                <c:pt idx="28" formatCode="0">
                  <c:v>89663.777999992642</c:v>
                </c:pt>
                <c:pt idx="29" formatCode="0">
                  <c:v>95433.143999993292</c:v>
                </c:pt>
                <c:pt idx="30" formatCode="0">
                  <c:v>101170.62933332713</c:v>
                </c:pt>
                <c:pt idx="31" formatCode="0">
                  <c:v>106876.23399999423</c:v>
                </c:pt>
                <c:pt idx="32" formatCode="0">
                  <c:v>112549.95799999457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A-4E2E-92BE-74018984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51727"/>
        <c:axId val="855654639"/>
      </c:lineChart>
      <c:catAx>
        <c:axId val="85565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918060772876312"/>
              <c:y val="0.91615123622136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5654639"/>
        <c:crosses val="autoZero"/>
        <c:auto val="1"/>
        <c:lblAlgn val="ctr"/>
        <c:lblOffset val="100"/>
        <c:noMultiLvlLbl val="0"/>
      </c:catAx>
      <c:valAx>
        <c:axId val="855654639"/>
        <c:scaling>
          <c:orientation val="minMax"/>
          <c:max val="2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</a:rPr>
                  <a:t>Stock (ton)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565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178866540524807"/>
          <c:y val="7.5845879040736114E-2"/>
          <c:w val="0.4107970877229431"/>
          <c:h val="0.39836549165076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025230523061"/>
          <c:y val="5.4904931828884958E-2"/>
          <c:w val="0.7726764276003425"/>
          <c:h val="0.704323342815901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Graphs_II!$K$5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2C699A"/>
            </a:solidFill>
            <a:ln>
              <a:noFill/>
            </a:ln>
            <a:effectLst/>
          </c:spPr>
          <c:invertIfNegative val="0"/>
          <c:cat>
            <c:multiLvlStrRef>
              <c:f>(Graphs_II!$L$2:$O$4,Graphs_II!$Q$2:$T$4)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  <c:lvl>
                  <c:pt idx="0">
                    <c:v>2030</c:v>
                  </c:pt>
                  <c:pt idx="4">
                    <c:v>2050</c:v>
                  </c:pt>
                </c:lvl>
              </c:multiLvlStrCache>
            </c:multiLvlStrRef>
          </c:cat>
          <c:val>
            <c:numRef>
              <c:f>(Graphs_II!$L$5:$O$5,Graphs_II!$Q$5:$T$5)</c:f>
              <c:numCache>
                <c:formatCode>0</c:formatCode>
                <c:ptCount val="8"/>
                <c:pt idx="0">
                  <c:v>73.248000000000076</c:v>
                </c:pt>
                <c:pt idx="1">
                  <c:v>0</c:v>
                </c:pt>
                <c:pt idx="2">
                  <c:v>65.923200000000065</c:v>
                </c:pt>
                <c:pt idx="3">
                  <c:v>0</c:v>
                </c:pt>
                <c:pt idx="4">
                  <c:v>1757.9519999999986</c:v>
                </c:pt>
                <c:pt idx="5">
                  <c:v>878.97600000000011</c:v>
                </c:pt>
                <c:pt idx="6">
                  <c:v>12305.66399999999</c:v>
                </c:pt>
                <c:pt idx="7">
                  <c:v>1002.0326400000001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A-4C5D-8B91-9EA2354E77D7}"/>
            </c:ext>
          </c:extLst>
        </c:ser>
        <c:ser>
          <c:idx val="1"/>
          <c:order val="1"/>
          <c:tx>
            <c:v>Aluminum</c:v>
          </c:tx>
          <c:spPr>
            <a:solidFill>
              <a:srgbClr val="048BA8"/>
            </a:solidFill>
            <a:ln>
              <a:noFill/>
            </a:ln>
            <a:effectLst/>
          </c:spPr>
          <c:invertIfNegative val="0"/>
          <c:cat>
            <c:multiLvlStrRef>
              <c:f>(Graphs_II!$L$2:$O$4,Graphs_II!$Q$2:$T$4)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  <c:lvl>
                  <c:pt idx="0">
                    <c:v>2030</c:v>
                  </c:pt>
                  <c:pt idx="4">
                    <c:v>2050</c:v>
                  </c:pt>
                </c:lvl>
              </c:multiLvlStrCache>
            </c:multiLvlStrRef>
          </c:cat>
          <c:val>
            <c:numRef>
              <c:f>(Graphs_II!$L$6:$O$6,Graphs_II!$Q$6:$T$6)</c:f>
              <c:numCache>
                <c:formatCode>0</c:formatCode>
                <c:ptCount val="8"/>
                <c:pt idx="0">
                  <c:v>9.1560000000000095</c:v>
                </c:pt>
                <c:pt idx="1">
                  <c:v>0</c:v>
                </c:pt>
                <c:pt idx="2">
                  <c:v>8.2404000000000082</c:v>
                </c:pt>
                <c:pt idx="3">
                  <c:v>0</c:v>
                </c:pt>
                <c:pt idx="4">
                  <c:v>219.74399999999983</c:v>
                </c:pt>
                <c:pt idx="5">
                  <c:v>109.87200000000001</c:v>
                </c:pt>
                <c:pt idx="6">
                  <c:v>1538.2079999999987</c:v>
                </c:pt>
                <c:pt idx="7">
                  <c:v>125.25408000000002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A-4C5D-8B91-9EA2354E77D7}"/>
            </c:ext>
          </c:extLst>
        </c:ser>
        <c:ser>
          <c:idx val="2"/>
          <c:order val="2"/>
          <c:tx>
            <c:v>Copper</c:v>
          </c:tx>
          <c:spPr>
            <a:solidFill>
              <a:srgbClr val="0DB39E"/>
            </a:solidFill>
            <a:ln>
              <a:noFill/>
            </a:ln>
            <a:effectLst/>
          </c:spPr>
          <c:invertIfNegative val="0"/>
          <c:cat>
            <c:multiLvlStrRef>
              <c:f>(Graphs_II!$L$2:$O$4,Graphs_II!$Q$2:$T$4)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  <c:lvl>
                  <c:pt idx="0">
                    <c:v>2030</c:v>
                  </c:pt>
                  <c:pt idx="4">
                    <c:v>2050</c:v>
                  </c:pt>
                </c:lvl>
              </c:multiLvlStrCache>
            </c:multiLvlStrRef>
          </c:cat>
          <c:val>
            <c:numRef>
              <c:f>(Graphs_II!$L$7:$O$7,Graphs_II!$Q$7:$T$7)</c:f>
              <c:numCache>
                <c:formatCode>0</c:formatCode>
                <c:ptCount val="8"/>
                <c:pt idx="0">
                  <c:v>22.65600000000002</c:v>
                </c:pt>
                <c:pt idx="1">
                  <c:v>0</c:v>
                </c:pt>
                <c:pt idx="2">
                  <c:v>20.390400000000017</c:v>
                </c:pt>
                <c:pt idx="3">
                  <c:v>0</c:v>
                </c:pt>
                <c:pt idx="4">
                  <c:v>543.74399999999957</c:v>
                </c:pt>
                <c:pt idx="5">
                  <c:v>271.87200000000001</c:v>
                </c:pt>
                <c:pt idx="6">
                  <c:v>3806.2079999999969</c:v>
                </c:pt>
                <c:pt idx="7">
                  <c:v>309.93407999999999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A-4C5D-8B91-9EA2354E77D7}"/>
            </c:ext>
          </c:extLst>
        </c:ser>
        <c:ser>
          <c:idx val="3"/>
          <c:order val="3"/>
          <c:tx>
            <c:strRef>
              <c:f>Graphs_II!$K$8</c:f>
              <c:strCache>
                <c:ptCount val="1"/>
                <c:pt idx="0">
                  <c:v>Nd</c:v>
                </c:pt>
              </c:strCache>
            </c:strRef>
          </c:tx>
          <c:spPr>
            <a:solidFill>
              <a:srgbClr val="F68686"/>
            </a:solidFill>
            <a:ln>
              <a:noFill/>
            </a:ln>
            <a:effectLst/>
          </c:spPr>
          <c:invertIfNegative val="0"/>
          <c:cat>
            <c:multiLvlStrRef>
              <c:f>(Graphs_II!$L$2:$O$4,Graphs_II!$Q$2:$T$4)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  <c:lvl>
                  <c:pt idx="0">
                    <c:v>2030</c:v>
                  </c:pt>
                  <c:pt idx="4">
                    <c:v>2050</c:v>
                  </c:pt>
                </c:lvl>
              </c:multiLvlStrCache>
            </c:multiLvlStrRef>
          </c:cat>
          <c:val>
            <c:numRef>
              <c:f>(Graphs_II!$L$8:$O$8,Graphs_II!$Q$8:$T$8)</c:f>
              <c:numCache>
                <c:formatCode>0</c:formatCode>
                <c:ptCount val="8"/>
                <c:pt idx="0">
                  <c:v>1.1560000000680011</c:v>
                </c:pt>
                <c:pt idx="1">
                  <c:v>0</c:v>
                </c:pt>
                <c:pt idx="2">
                  <c:v>1.0200000000600009</c:v>
                </c:pt>
                <c:pt idx="3">
                  <c:v>0</c:v>
                </c:pt>
                <c:pt idx="4">
                  <c:v>4.8960000002879953</c:v>
                </c:pt>
                <c:pt idx="5">
                  <c:v>9.3024000005472001</c:v>
                </c:pt>
                <c:pt idx="6">
                  <c:v>0</c:v>
                </c:pt>
                <c:pt idx="7">
                  <c:v>7.9968000004703983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8A-4C5D-8B91-9EA2354E77D7}"/>
            </c:ext>
          </c:extLst>
        </c:ser>
        <c:ser>
          <c:idx val="4"/>
          <c:order val="4"/>
          <c:tx>
            <c:strRef>
              <c:f>Graphs_II!$K$9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(Graphs_II!$L$2:$O$4,Graphs_II!$Q$2:$T$4)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  <c:lvl>
                  <c:pt idx="0">
                    <c:v>2030</c:v>
                  </c:pt>
                  <c:pt idx="4">
                    <c:v>2050</c:v>
                  </c:pt>
                </c:lvl>
              </c:multiLvlStrCache>
            </c:multiLvlStrRef>
          </c:cat>
          <c:val>
            <c:numRef>
              <c:f>(Graphs_II!$L$9:$O$9,Graphs_II!$Q$9:$T$9)</c:f>
              <c:numCache>
                <c:formatCode>0</c:formatCode>
                <c:ptCount val="8"/>
                <c:pt idx="0">
                  <c:v>110.6520000000001</c:v>
                </c:pt>
                <c:pt idx="1">
                  <c:v>0</c:v>
                </c:pt>
                <c:pt idx="2">
                  <c:v>113.60040000000011</c:v>
                </c:pt>
                <c:pt idx="3">
                  <c:v>0</c:v>
                </c:pt>
                <c:pt idx="4">
                  <c:v>3081.3119999999976</c:v>
                </c:pt>
                <c:pt idx="5">
                  <c:v>1412.9567999999997</c:v>
                </c:pt>
                <c:pt idx="6">
                  <c:v>2595.1679999999978</c:v>
                </c:pt>
                <c:pt idx="7">
                  <c:v>1429.0300799999998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8A-4C5D-8B91-9EA2354E77D7}"/>
            </c:ext>
          </c:extLst>
        </c:ser>
        <c:ser>
          <c:idx val="5"/>
          <c:order val="5"/>
          <c:tx>
            <c:strRef>
              <c:f>Graphs_II!$K$10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(Graphs_II!$L$2:$O$4,Graphs_II!$Q$2:$T$4)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  <c:lvl>
                  <c:pt idx="0">
                    <c:v>2030</c:v>
                  </c:pt>
                  <c:pt idx="4">
                    <c:v>2050</c:v>
                  </c:pt>
                </c:lvl>
              </c:multiLvlStrCache>
            </c:multiLvlStrRef>
          </c:cat>
          <c:val>
            <c:numRef>
              <c:f>(Graphs_II!$L$10:$O$10,Graphs_II!$Q$10:$T$10)</c:f>
              <c:numCache>
                <c:formatCode>0</c:formatCode>
                <c:ptCount val="8"/>
                <c:pt idx="0">
                  <c:v>101.78400000000009</c:v>
                </c:pt>
                <c:pt idx="1">
                  <c:v>0</c:v>
                </c:pt>
                <c:pt idx="2">
                  <c:v>103.72800000000009</c:v>
                </c:pt>
                <c:pt idx="3">
                  <c:v>0</c:v>
                </c:pt>
                <c:pt idx="4">
                  <c:v>2528.063999999998</c:v>
                </c:pt>
                <c:pt idx="5">
                  <c:v>1238.4575999999997</c:v>
                </c:pt>
                <c:pt idx="6">
                  <c:v>812.15999999999917</c:v>
                </c:pt>
                <c:pt idx="7">
                  <c:v>1210.0607999999997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8A-4C5D-8B91-9EA2354E77D7}"/>
            </c:ext>
          </c:extLst>
        </c:ser>
        <c:ser>
          <c:idx val="6"/>
          <c:order val="6"/>
          <c:tx>
            <c:strRef>
              <c:f>Graphs_II!$K$11</c:f>
              <c:strCache>
                <c:ptCount val="1"/>
                <c:pt idx="0">
                  <c:v>Dy</c:v>
                </c:pt>
              </c:strCache>
            </c:strRef>
          </c:tx>
          <c:spPr>
            <a:solidFill>
              <a:srgbClr val="B64F87"/>
            </a:solidFill>
            <a:ln>
              <a:noFill/>
            </a:ln>
            <a:effectLst/>
          </c:spPr>
          <c:invertIfNegative val="0"/>
          <c:cat>
            <c:multiLvlStrRef>
              <c:f>(Graphs_II!$L$2:$O$4,Graphs_II!$Q$2:$T$4)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  <c:lvl>
                  <c:pt idx="0">
                    <c:v>2030</c:v>
                  </c:pt>
                  <c:pt idx="4">
                    <c:v>2050</c:v>
                  </c:pt>
                </c:lvl>
              </c:multiLvlStrCache>
            </c:multiLvlStrRef>
          </c:cat>
          <c:val>
            <c:numRef>
              <c:f>(Graphs_II!$L$11:$O$11,Graphs_II!$Q$11:$T$11)</c:f>
              <c:numCache>
                <c:formatCode>0</c:formatCode>
                <c:ptCount val="8"/>
                <c:pt idx="0">
                  <c:v>0.37399999993200034</c:v>
                </c:pt>
                <c:pt idx="1">
                  <c:v>0</c:v>
                </c:pt>
                <c:pt idx="2">
                  <c:v>0.32999999994000029</c:v>
                </c:pt>
                <c:pt idx="3">
                  <c:v>0</c:v>
                </c:pt>
                <c:pt idx="4">
                  <c:v>1.5839999997119985</c:v>
                </c:pt>
                <c:pt idx="5">
                  <c:v>3.0095999994527993</c:v>
                </c:pt>
                <c:pt idx="6">
                  <c:v>0</c:v>
                </c:pt>
                <c:pt idx="7">
                  <c:v>2.5871999995295991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8A-4C5D-8B91-9EA2354E77D7}"/>
            </c:ext>
          </c:extLst>
        </c:ser>
        <c:ser>
          <c:idx val="7"/>
          <c:order val="7"/>
          <c:tx>
            <c:strRef>
              <c:f>Graphs_II!$K$12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F23C6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(Graphs_II!$L$21:$O$21,Graphs_II!$Q$21:$T$21)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2825.9999999999018</c:v>
                  </c:pt>
                  <c:pt idx="5">
                    <c:v>1363.6999999998116</c:v>
                  </c:pt>
                  <c:pt idx="6">
                    <c:v>7311.5999999999985</c:v>
                  </c:pt>
                  <c:pt idx="7">
                    <c:v>1419.9593333331713</c:v>
                  </c:pt>
                </c:numCache>
              </c:numRef>
            </c:plus>
            <c:minus>
              <c:numRef>
                <c:f>(Graphs_II!$L$23:$O$23,Graphs_II!$Q$23:$T$23)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2825.9999999998927</c:v>
                  </c:pt>
                  <c:pt idx="5">
                    <c:v>1363.6999999998102</c:v>
                  </c:pt>
                  <c:pt idx="6">
                    <c:v>7311.599999999984</c:v>
                  </c:pt>
                  <c:pt idx="7">
                    <c:v>1419.9593333331704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(Graphs_II!$L$2:$O$4,Graphs_II!$Q$2:$T$4)</c:f>
              <c:multiLvlStrCache>
                <c:ptCount val="8"/>
                <c:lvl>
                  <c:pt idx="0">
                    <c:v>I</c:v>
                  </c:pt>
                  <c:pt idx="1">
                    <c:v>O</c:v>
                  </c:pt>
                  <c:pt idx="2">
                    <c:v>I</c:v>
                  </c:pt>
                  <c:pt idx="3">
                    <c:v>O</c:v>
                  </c:pt>
                  <c:pt idx="4">
                    <c:v>I</c:v>
                  </c:pt>
                  <c:pt idx="5">
                    <c:v>O</c:v>
                  </c:pt>
                  <c:pt idx="6">
                    <c:v>I</c:v>
                  </c:pt>
                  <c:pt idx="7">
                    <c:v>O</c:v>
                  </c:pt>
                </c:lvl>
                <c:lvl>
                  <c:pt idx="0">
                    <c:v>Base</c:v>
                  </c:pt>
                  <c:pt idx="2">
                    <c:v>SSB</c:v>
                  </c:pt>
                  <c:pt idx="4">
                    <c:v>Base</c:v>
                  </c:pt>
                  <c:pt idx="6">
                    <c:v>SSB</c:v>
                  </c:pt>
                </c:lvl>
                <c:lvl>
                  <c:pt idx="0">
                    <c:v>2030</c:v>
                  </c:pt>
                  <c:pt idx="4">
                    <c:v>2050</c:v>
                  </c:pt>
                </c:lvl>
              </c:multiLvlStrCache>
            </c:multiLvlStrRef>
          </c:cat>
          <c:val>
            <c:numRef>
              <c:f>(Graphs_II!$L$12:$O$12,Graphs_II!$Q$12:$T$12)</c:f>
              <c:numCache>
                <c:formatCode>0</c:formatCode>
                <c:ptCount val="8"/>
                <c:pt idx="0">
                  <c:v>0.37399999993200034</c:v>
                </c:pt>
                <c:pt idx="1">
                  <c:v>0</c:v>
                </c:pt>
                <c:pt idx="2">
                  <c:v>0.32999999994000029</c:v>
                </c:pt>
                <c:pt idx="3">
                  <c:v>0</c:v>
                </c:pt>
                <c:pt idx="4">
                  <c:v>1.5839999997119985</c:v>
                </c:pt>
                <c:pt idx="5">
                  <c:v>3.0095999994527993</c:v>
                </c:pt>
                <c:pt idx="6">
                  <c:v>0</c:v>
                </c:pt>
                <c:pt idx="7">
                  <c:v>2.5871999995295991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8A-4C5D-8B91-9EA2354E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537694511"/>
        <c:axId val="1537689103"/>
      </c:barChart>
      <c:catAx>
        <c:axId val="153769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Scenario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689103"/>
        <c:crosses val="autoZero"/>
        <c:auto val="1"/>
        <c:lblAlgn val="ctr"/>
        <c:lblOffset val="100"/>
        <c:noMultiLvlLbl val="0"/>
      </c:catAx>
      <c:valAx>
        <c:axId val="1537689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Flows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GB">
                    <a:solidFill>
                      <a:sysClr val="windowText" lastClr="000000"/>
                    </a:solidFill>
                  </a:rPr>
                  <a:t>ton/year)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6945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932247986232257"/>
          <c:y val="5.6483817735593321E-2"/>
          <c:w val="0.16486974213222116"/>
          <c:h val="0.4824983163167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CCF2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CCF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C50-4EE0-9867-03E459E70A31}"/>
              </c:ext>
            </c:extLst>
          </c:dPt>
          <c:dPt>
            <c:idx val="2"/>
            <c:invertIfNegative val="0"/>
            <c:bubble3D val="0"/>
            <c:spPr>
              <a:solidFill>
                <a:srgbClr val="ECCF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C50-4EE0-9867-03E459E70A31}"/>
              </c:ext>
            </c:extLst>
          </c:dPt>
          <c:dPt>
            <c:idx val="4"/>
            <c:invertIfNegative val="0"/>
            <c:bubble3D val="0"/>
            <c:spPr>
              <a:solidFill>
                <a:srgbClr val="ECCF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C50-4EE0-9867-03E459E70A31}"/>
              </c:ext>
            </c:extLst>
          </c:dPt>
          <c:dPt>
            <c:idx val="5"/>
            <c:invertIfNegative val="0"/>
            <c:bubble3D val="0"/>
            <c:spPr>
              <a:solidFill>
                <a:srgbClr val="ECCF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C50-4EE0-9867-03E459E70A31}"/>
              </c:ext>
            </c:extLst>
          </c:dPt>
          <c:cat>
            <c:multiLvlStrRef>
              <c:f>Graphs_III!$F$4:$G$9</c:f>
              <c:multiLvlStrCache>
                <c:ptCount val="6"/>
                <c:lvl>
                  <c:pt idx="0">
                    <c:v>L</c:v>
                  </c:pt>
                  <c:pt idx="1">
                    <c:v>M</c:v>
                  </c:pt>
                  <c:pt idx="2">
                    <c:v>H</c:v>
                  </c:pt>
                  <c:pt idx="3">
                    <c:v>L</c:v>
                  </c:pt>
                  <c:pt idx="4">
                    <c:v>M</c:v>
                  </c:pt>
                  <c:pt idx="5">
                    <c:v>H</c:v>
                  </c:pt>
                </c:lvl>
                <c:lvl>
                  <c:pt idx="0">
                    <c:v>2030</c:v>
                  </c:pt>
                  <c:pt idx="3">
                    <c:v>2050</c:v>
                  </c:pt>
                </c:lvl>
              </c:multiLvlStrCache>
            </c:multiLvlStrRef>
          </c:cat>
          <c:val>
            <c:numRef>
              <c:f>Graphs_III!$H$4:$H$9</c:f>
              <c:numCache>
                <c:formatCode>0.0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200.00000000000006</c:v>
                </c:pt>
                <c:pt idx="4">
                  <c:v>300</c:v>
                </c:pt>
                <c:pt idx="5">
                  <c:v>399.99999999999989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0-4EE0-9867-03E459E70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-27"/>
        <c:axId val="976293823"/>
        <c:axId val="976292159"/>
      </c:barChart>
      <c:catAx>
        <c:axId val="97629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Scenario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and year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76292159"/>
        <c:crosses val="autoZero"/>
        <c:auto val="1"/>
        <c:lblAlgn val="ctr"/>
        <c:lblOffset val="100"/>
        <c:noMultiLvlLbl val="0"/>
      </c:catAx>
      <c:valAx>
        <c:axId val="97629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Installed capacity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GB">
                    <a:solidFill>
                      <a:sysClr val="windowText" lastClr="000000"/>
                    </a:solidFill>
                  </a:rPr>
                  <a:t>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7629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4</xdr:row>
      <xdr:rowOff>114300</xdr:rowOff>
    </xdr:from>
    <xdr:to>
      <xdr:col>16</xdr:col>
      <xdr:colOff>483870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67959-E5FF-4F8E-A8D8-08CA662D5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155120</xdr:colOff>
      <xdr:row>10</xdr:row>
      <xdr:rowOff>130629</xdr:rowOff>
    </xdr:from>
    <xdr:to>
      <xdr:col>17</xdr:col>
      <xdr:colOff>468085</xdr:colOff>
      <xdr:row>25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5DD22-4336-4366-B505-7DCCA0740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466724</xdr:colOff>
      <xdr:row>1</xdr:row>
      <xdr:rowOff>177404</xdr:rowOff>
    </xdr:from>
    <xdr:to>
      <xdr:col>24</xdr:col>
      <xdr:colOff>77153</xdr:colOff>
      <xdr:row>20</xdr:row>
      <xdr:rowOff>53579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2EC34-F637-42BD-9B23-792641821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350703</xdr:colOff>
      <xdr:row>21</xdr:row>
      <xdr:rowOff>72826</xdr:rowOff>
    </xdr:from>
    <xdr:to>
      <xdr:col>23</xdr:col>
      <xdr:colOff>589429</xdr:colOff>
      <xdr:row>39</xdr:row>
      <xdr:rowOff>113650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C72C8-6CB5-43BB-9C4C-8FFEA1AD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94339</xdr:colOff>
      <xdr:row>41</xdr:row>
      <xdr:rowOff>84002</xdr:rowOff>
    </xdr:from>
    <xdr:to>
      <xdr:col>23</xdr:col>
      <xdr:colOff>417068</xdr:colOff>
      <xdr:row>59</xdr:row>
      <xdr:rowOff>138952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F83E6-E6FA-4D20-948A-6EA3B02F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145863</xdr:colOff>
      <xdr:row>41</xdr:row>
      <xdr:rowOff>121772</xdr:rowOff>
    </xdr:from>
    <xdr:to>
      <xdr:col>31</xdr:col>
      <xdr:colOff>312236</xdr:colOff>
      <xdr:row>63</xdr:row>
      <xdr:rowOff>2685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F36DE3-01D0-4B0D-956B-DD4E16ED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466725</xdr:colOff>
      <xdr:row>19</xdr:row>
      <xdr:rowOff>146190</xdr:rowOff>
    </xdr:from>
    <xdr:to>
      <xdr:col>27</xdr:col>
      <xdr:colOff>418965</xdr:colOff>
      <xdr:row>41</xdr:row>
      <xdr:rowOff>159078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C08E02-0217-46B6-AF1B-15AA5BCB2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279436</xdr:colOff>
      <xdr:row>20</xdr:row>
      <xdr:rowOff>54827</xdr:rowOff>
    </xdr:from>
    <xdr:to>
      <xdr:col>35</xdr:col>
      <xdr:colOff>84765</xdr:colOff>
      <xdr:row>43</xdr:row>
      <xdr:rowOff>37380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C69ED6-C2CD-4FB7-AAF4-60E1FE60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306705</xdr:colOff>
      <xdr:row>1</xdr:row>
      <xdr:rowOff>51435</xdr:rowOff>
    </xdr:from>
    <xdr:to>
      <xdr:col>15</xdr:col>
      <xdr:colOff>364718</xdr:colOff>
      <xdr:row>19</xdr:row>
      <xdr:rowOff>39077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41EB7-422A-4BA1-B6AD-6EF5031E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eidenuniv1-my.sharepoint.com/personal/oorschotjvan_vuw_leidenuniv_nl/Documents/Files/PBL%20(monitoring%20&amp;%20sturing%20CE)/Elektriciteitssysteem/Data/Bijlage_B_Resultaten_Dynamiek_Elektriciteitssysteem_I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mary_MI"/>
      <sheetName val="Kabels_HD_edit"/>
      <sheetName val="Kabels_MD_edit"/>
      <sheetName val="Kabels_LD_edit"/>
      <sheetName val="Sub_trafos_HD_edit"/>
      <sheetName val="Sub_trafos_MD_edit"/>
      <sheetName val="Sub_trafos_LD_edit"/>
      <sheetName val="Tower_HD_edit"/>
      <sheetName val="Tower_MD_edit"/>
      <sheetName val="Tower_LD_edit"/>
      <sheetName val="Wind_LD_edit"/>
      <sheetName val="Wind_MD_edit"/>
      <sheetName val="Wind_HD_edit"/>
      <sheetName val="Zon_LD_edit"/>
      <sheetName val="Zon_MD_edit"/>
      <sheetName val="Zon_HD_edit"/>
      <sheetName val="Gas_HD_edit"/>
      <sheetName val="Gas_MD_edit"/>
      <sheetName val="Gas_LD_edit"/>
      <sheetName val="Kolen_HMLD_edit"/>
      <sheetName val="Kern_HMLD_edit"/>
      <sheetName val="Biomassa_HD_edit"/>
      <sheetName val="Biomassa_MD_edit"/>
      <sheetName val="Biomassa_LD_edit"/>
      <sheetName val="Waterstof_HD_edit"/>
      <sheetName val="Waterstof_MD_edit"/>
      <sheetName val="Waterstof_LD_edit"/>
      <sheetName val="Bat_H_base"/>
      <sheetName val="Bat_M_base"/>
      <sheetName val="Bat_L_base"/>
      <sheetName val="Resultaten_staal_H"/>
      <sheetName val="Resultaten_staal_M"/>
      <sheetName val="Resultaten_staal_L"/>
      <sheetName val="graphs staal"/>
      <sheetName val="Resultaten_Al_H"/>
      <sheetName val="Resultaten_Al_M"/>
      <sheetName val="Resultaten_Al_L"/>
      <sheetName val="Resultaten_Cu_H"/>
      <sheetName val="Resultaten_Cu_M"/>
      <sheetName val="Resultaten_Cu_L"/>
      <sheetName val="Cummulative results"/>
      <sheetName val="Cum_stock"/>
      <sheetName val="Cum_in&amp;out"/>
      <sheetName val="cum_in&amp;out_windzon"/>
      <sheetName val="Cum_outflow"/>
      <sheetName val="tabellen bijlage"/>
      <sheetName val="In_graphs"/>
      <sheetName val="Nd_graphs"/>
      <sheetName val="nd in combined"/>
      <sheetName val="Details_solar"/>
      <sheetName val="Details_wind"/>
      <sheetName val="Waterstof"/>
      <sheetName val="Gas"/>
      <sheetName val="Biomassa&amp;afval"/>
      <sheetName val="Kabels_edit"/>
      <sheetName val="Kabels"/>
      <sheetName val="Inflow_kabels"/>
      <sheetName val="Zon_total_LD"/>
      <sheetName val="Zon_total_MD"/>
      <sheetName val="Zon_total_HD"/>
      <sheetName val="Wind_total_LD"/>
      <sheetName val="Wind_total_MD"/>
      <sheetName val="Wind_total_HD"/>
      <sheetName val="E_Wind_H"/>
      <sheetName val="E_Wind_M"/>
      <sheetName val="E_Wind_L"/>
      <sheetName val="Uitleg_wind"/>
      <sheetName val="outflow_stock_kab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L1" t="str">
            <v>H</v>
          </cell>
          <cell r="AQ1" t="str">
            <v>L</v>
          </cell>
        </row>
        <row r="3">
          <cell r="H3" t="str">
            <v>Gas-fired power plants</v>
          </cell>
          <cell r="M3" t="str">
            <v>Electricity storage</v>
          </cell>
          <cell r="Y3" t="str">
            <v>Cables, lines &amp; towers</v>
          </cell>
          <cell r="Z3" t="str">
            <v>Substations &amp; transformers</v>
          </cell>
          <cell r="AA3" t="str">
            <v>High-voltage pylons</v>
          </cell>
          <cell r="AB3" t="str">
            <v>Wind turbines</v>
          </cell>
          <cell r="AC3" t="str">
            <v>Solar panels</v>
          </cell>
          <cell r="AE3" t="str">
            <v>Coal fired power plants</v>
          </cell>
          <cell r="AF3" t="str">
            <v>Nuclear energy plants</v>
          </cell>
          <cell r="AG3" t="str">
            <v>Biomass &amp; waste incineration plants</v>
          </cell>
          <cell r="AH3" t="str">
            <v>Hydrogen-electricity plants</v>
          </cell>
        </row>
        <row r="5">
          <cell r="C5">
            <v>10422.88035898114</v>
          </cell>
          <cell r="D5">
            <v>570263.12330039847</v>
          </cell>
          <cell r="E5">
            <v>126051.43201360352</v>
          </cell>
          <cell r="F5">
            <v>1455848.744071607</v>
          </cell>
          <cell r="G5">
            <v>307028.16927949229</v>
          </cell>
          <cell r="H5">
            <v>294500</v>
          </cell>
          <cell r="I5">
            <v>347044.5</v>
          </cell>
          <cell r="J5">
            <v>31212</v>
          </cell>
          <cell r="K5">
            <v>31174.66</v>
          </cell>
          <cell r="L5">
            <v>0</v>
          </cell>
          <cell r="M5">
            <v>0</v>
          </cell>
          <cell r="AJ5">
            <v>2018</v>
          </cell>
          <cell r="AK5">
            <v>3173545.5090240827</v>
          </cell>
          <cell r="AP5">
            <v>3173545.5090240827</v>
          </cell>
        </row>
        <row r="6">
          <cell r="C6">
            <v>10297.613530980439</v>
          </cell>
          <cell r="D6">
            <v>573276.13042285934</v>
          </cell>
          <cell r="E6">
            <v>126363.41739289022</v>
          </cell>
          <cell r="F6">
            <v>1492202.7615072376</v>
          </cell>
          <cell r="G6">
            <v>422890.2376390053</v>
          </cell>
          <cell r="H6">
            <v>294500</v>
          </cell>
          <cell r="I6">
            <v>347044.5</v>
          </cell>
          <cell r="J6">
            <v>31212</v>
          </cell>
          <cell r="K6">
            <v>31174.66</v>
          </cell>
          <cell r="L6">
            <v>0</v>
          </cell>
          <cell r="M6">
            <v>0</v>
          </cell>
          <cell r="AJ6">
            <v>2019</v>
          </cell>
          <cell r="AK6">
            <v>3364754.6577968933</v>
          </cell>
          <cell r="AP6">
            <v>3284130.5372425732</v>
          </cell>
        </row>
        <row r="7">
          <cell r="C7">
            <v>10155.550401516541</v>
          </cell>
          <cell r="D7">
            <v>577441.27973252966</v>
          </cell>
          <cell r="E7">
            <v>126363.41739289016</v>
          </cell>
          <cell r="F7">
            <v>1682887.5892380353</v>
          </cell>
          <cell r="G7">
            <v>538761.58855168382</v>
          </cell>
          <cell r="H7">
            <v>286250</v>
          </cell>
          <cell r="I7">
            <v>298566</v>
          </cell>
          <cell r="J7">
            <v>31212</v>
          </cell>
          <cell r="K7">
            <v>30764.26774193548</v>
          </cell>
          <cell r="L7">
            <v>0</v>
          </cell>
          <cell r="M7">
            <v>0</v>
          </cell>
          <cell r="AJ7">
            <v>2020</v>
          </cell>
          <cell r="AK7">
            <v>3777185.161089621</v>
          </cell>
          <cell r="AP7">
            <v>3467510.718390164</v>
          </cell>
        </row>
        <row r="8">
          <cell r="C8">
            <v>10300.93496902771</v>
          </cell>
          <cell r="D8">
            <v>588828.83437097294</v>
          </cell>
          <cell r="E8">
            <v>128898.80528161324</v>
          </cell>
          <cell r="F8">
            <v>1869274.1154008014</v>
          </cell>
          <cell r="G8">
            <v>654632.94060420769</v>
          </cell>
          <cell r="H8">
            <v>278000</v>
          </cell>
          <cell r="I8">
            <v>298566</v>
          </cell>
          <cell r="J8">
            <v>31212</v>
          </cell>
          <cell r="K8">
            <v>30353.875483870965</v>
          </cell>
          <cell r="L8">
            <v>0</v>
          </cell>
          <cell r="M8">
            <v>84.030720000000002</v>
          </cell>
          <cell r="AJ8">
            <v>2021</v>
          </cell>
          <cell r="AK8">
            <v>4290954.3841086179</v>
          </cell>
          <cell r="AP8">
            <v>3702067.6586830905</v>
          </cell>
        </row>
        <row r="9">
          <cell r="C9">
            <v>10469.531813305595</v>
          </cell>
          <cell r="D9">
            <v>600216.38900941645</v>
          </cell>
          <cell r="E9">
            <v>131434.19317033634</v>
          </cell>
          <cell r="F9">
            <v>2051188.8968930149</v>
          </cell>
          <cell r="G9">
            <v>770504.29490888002</v>
          </cell>
          <cell r="H9">
            <v>269750</v>
          </cell>
          <cell r="I9">
            <v>298566</v>
          </cell>
          <cell r="J9">
            <v>31212</v>
          </cell>
          <cell r="K9">
            <v>29943.483225806449</v>
          </cell>
          <cell r="L9">
            <v>0</v>
          </cell>
          <cell r="M9">
            <v>166.86336</v>
          </cell>
          <cell r="AJ9">
            <v>2022</v>
          </cell>
          <cell r="AK9">
            <v>4800273.8923302386</v>
          </cell>
          <cell r="AP9">
            <v>3932174.8966511968</v>
          </cell>
        </row>
        <row r="10">
          <cell r="C10">
            <v>10664.017104109955</v>
          </cell>
          <cell r="D10">
            <v>611603.94364785997</v>
          </cell>
          <cell r="E10">
            <v>133969.58105905948</v>
          </cell>
          <cell r="F10">
            <v>2228774.832317668</v>
          </cell>
          <cell r="G10">
            <v>886375.65336697805</v>
          </cell>
          <cell r="H10">
            <v>261500.00000000003</v>
          </cell>
          <cell r="I10">
            <v>298566</v>
          </cell>
          <cell r="J10">
            <v>31212</v>
          </cell>
          <cell r="K10">
            <v>29533.090967741933</v>
          </cell>
          <cell r="L10">
            <v>0</v>
          </cell>
          <cell r="M10">
            <v>248.49791999999999</v>
          </cell>
          <cell r="AJ10">
            <v>2023</v>
          </cell>
          <cell r="AK10">
            <v>5264319.2127686162</v>
          </cell>
          <cell r="AP10">
            <v>4157978.0603257427</v>
          </cell>
        </row>
        <row r="11">
          <cell r="C11">
            <v>10886.273494316461</v>
          </cell>
          <cell r="D11">
            <v>622991.49828630348</v>
          </cell>
          <cell r="E11">
            <v>136504.96894778256</v>
          </cell>
          <cell r="F11">
            <v>2402421.3770559179</v>
          </cell>
          <cell r="G11">
            <v>1002247.018980087</v>
          </cell>
          <cell r="H11">
            <v>253250</v>
          </cell>
          <cell r="I11">
            <v>298566</v>
          </cell>
          <cell r="J11">
            <v>31212</v>
          </cell>
          <cell r="K11">
            <v>29122.698709677417</v>
          </cell>
          <cell r="L11">
            <v>6820</v>
          </cell>
          <cell r="M11">
            <v>328.93440000000004</v>
          </cell>
          <cell r="AJ11">
            <v>2024</v>
          </cell>
          <cell r="AK11">
            <v>5758585.2828726117</v>
          </cell>
          <cell r="AP11">
            <v>4386688.6292748582</v>
          </cell>
        </row>
        <row r="12">
          <cell r="C12">
            <v>11137.27398574156</v>
          </cell>
          <cell r="D12">
            <v>634379.052924747</v>
          </cell>
          <cell r="E12">
            <v>139040.35683650567</v>
          </cell>
          <cell r="F12">
            <v>2597645.3668979798</v>
          </cell>
          <cell r="G12">
            <v>1118118.396182823</v>
          </cell>
          <cell r="H12">
            <v>245000.00000000003</v>
          </cell>
          <cell r="I12">
            <v>252396</v>
          </cell>
          <cell r="J12">
            <v>31212</v>
          </cell>
          <cell r="K12">
            <v>28712.306451612898</v>
          </cell>
          <cell r="L12">
            <v>6820</v>
          </cell>
          <cell r="M12">
            <v>408.17280000000005</v>
          </cell>
          <cell r="AJ12">
            <v>2025</v>
          </cell>
          <cell r="AK12">
            <v>6238694.4978768863</v>
          </cell>
          <cell r="AP12">
            <v>4581252.176107293</v>
          </cell>
        </row>
        <row r="13">
          <cell r="C13">
            <v>11417.014271314809</v>
          </cell>
          <cell r="D13">
            <v>645766.6075631904</v>
          </cell>
          <cell r="E13">
            <v>141575.74472522875</v>
          </cell>
          <cell r="F13">
            <v>2789905.6364568877</v>
          </cell>
          <cell r="G13">
            <v>1233989.791182603</v>
          </cell>
          <cell r="H13">
            <v>236750.00000000003</v>
          </cell>
          <cell r="I13">
            <v>252396</v>
          </cell>
          <cell r="J13">
            <v>31212</v>
          </cell>
          <cell r="K13">
            <v>28301.914193548382</v>
          </cell>
          <cell r="L13">
            <v>6820</v>
          </cell>
          <cell r="M13">
            <v>486.21312000000012</v>
          </cell>
          <cell r="AJ13">
            <v>2026</v>
          </cell>
          <cell r="AK13">
            <v>6762039.3560848087</v>
          </cell>
          <cell r="AP13">
            <v>4819050.872238474</v>
          </cell>
        </row>
        <row r="14">
          <cell r="C14">
            <v>11724.499704557835</v>
          </cell>
          <cell r="D14">
            <v>657154.16220163356</v>
          </cell>
          <cell r="E14">
            <v>144111.13261395184</v>
          </cell>
          <cell r="F14">
            <v>2979091.7903555911</v>
          </cell>
          <cell r="G14">
            <v>1349861.212286952</v>
          </cell>
          <cell r="H14">
            <v>228500.00000000003</v>
          </cell>
          <cell r="I14">
            <v>252396</v>
          </cell>
          <cell r="J14">
            <v>31212</v>
          </cell>
          <cell r="K14">
            <v>27891.521935483866</v>
          </cell>
          <cell r="L14">
            <v>6820</v>
          </cell>
          <cell r="M14">
            <v>563.05536000000018</v>
          </cell>
          <cell r="AJ14">
            <v>2027</v>
          </cell>
          <cell r="AK14">
            <v>7282341.5668819705</v>
          </cell>
          <cell r="AP14">
            <v>5053804.9791418388</v>
          </cell>
        </row>
        <row r="15">
          <cell r="C15">
            <v>12057.788986965748</v>
          </cell>
          <cell r="D15">
            <v>668541.71684007708</v>
          </cell>
          <cell r="E15">
            <v>146646.52050267498</v>
          </cell>
          <cell r="F15">
            <v>3164680.2650354602</v>
          </cell>
          <cell r="G15">
            <v>1465732.67019025</v>
          </cell>
          <cell r="H15">
            <v>220250.00000000003</v>
          </cell>
          <cell r="I15">
            <v>252396</v>
          </cell>
          <cell r="J15">
            <v>31212</v>
          </cell>
          <cell r="K15">
            <v>27481.129677419351</v>
          </cell>
          <cell r="L15">
            <v>6820</v>
          </cell>
          <cell r="M15">
            <v>638.69952000000012</v>
          </cell>
          <cell r="AJ15">
            <v>2028</v>
          </cell>
          <cell r="AK15">
            <v>7799083.2386164293</v>
          </cell>
          <cell r="AP15">
            <v>5284992.2340542842</v>
          </cell>
        </row>
        <row r="16">
          <cell r="C16">
            <v>12414.092338276525</v>
          </cell>
          <cell r="D16">
            <v>679929.27147852047</v>
          </cell>
          <cell r="E16">
            <v>149181.90839139809</v>
          </cell>
          <cell r="F16">
            <v>3345948.1934065712</v>
          </cell>
          <cell r="G16">
            <v>1581604.1781797861</v>
          </cell>
          <cell r="H16">
            <v>212000.00000000003</v>
          </cell>
          <cell r="I16">
            <v>252396</v>
          </cell>
          <cell r="J16">
            <v>31212</v>
          </cell>
          <cell r="K16">
            <v>27070.737419354831</v>
          </cell>
          <cell r="L16">
            <v>6820</v>
          </cell>
          <cell r="M16">
            <v>713.14560000000006</v>
          </cell>
          <cell r="AJ16">
            <v>2029</v>
          </cell>
          <cell r="AK16">
            <v>8311556.2164762784</v>
          </cell>
          <cell r="AP16">
            <v>5511892.801664317</v>
          </cell>
        </row>
        <row r="17">
          <cell r="C17">
            <v>12789.917725993411</v>
          </cell>
          <cell r="D17">
            <v>691316.8261169641</v>
          </cell>
          <cell r="E17">
            <v>151717.29628012117</v>
          </cell>
          <cell r="F17">
            <v>3566006.538216827</v>
          </cell>
          <cell r="G17">
            <v>1697475.7522062119</v>
          </cell>
          <cell r="H17">
            <v>203750.00000000006</v>
          </cell>
          <cell r="I17">
            <v>0</v>
          </cell>
          <cell r="J17">
            <v>31212</v>
          </cell>
          <cell r="K17">
            <v>26660.345161290315</v>
          </cell>
          <cell r="L17">
            <v>20460</v>
          </cell>
          <cell r="M17">
            <v>786.39360000000011</v>
          </cell>
          <cell r="AJ17">
            <v>2030</v>
          </cell>
          <cell r="AK17">
            <v>8653208.0763114858</v>
          </cell>
          <cell r="AP17">
            <v>5534385.9288763897</v>
          </cell>
        </row>
        <row r="18">
          <cell r="C18">
            <v>13181.255068884389</v>
          </cell>
          <cell r="D18">
            <v>702704.38075540762</v>
          </cell>
          <cell r="E18">
            <v>154252.68416884428</v>
          </cell>
          <cell r="F18">
            <v>3782557.5026510465</v>
          </cell>
          <cell r="G18">
            <v>1775561.0607473389</v>
          </cell>
          <cell r="H18">
            <v>195500.00000000006</v>
          </cell>
          <cell r="I18">
            <v>0</v>
          </cell>
          <cell r="J18">
            <v>31212</v>
          </cell>
          <cell r="K18">
            <v>26249.9529032258</v>
          </cell>
          <cell r="L18">
            <v>37773.5</v>
          </cell>
          <cell r="M18">
            <v>1665.3696000000002</v>
          </cell>
          <cell r="AJ18">
            <v>2031</v>
          </cell>
          <cell r="AK18">
            <v>9265512.2561070733</v>
          </cell>
          <cell r="AP18">
            <v>5822886.7998153875</v>
          </cell>
        </row>
        <row r="19">
          <cell r="C19">
            <v>13583.78552956058</v>
          </cell>
          <cell r="D19">
            <v>714091.93539385102</v>
          </cell>
          <cell r="E19">
            <v>156788.07205756736</v>
          </cell>
          <cell r="F19">
            <v>3996740.4569725818</v>
          </cell>
          <cell r="G19">
            <v>1853646.4743796131</v>
          </cell>
          <cell r="H19">
            <v>187250.00000000006</v>
          </cell>
          <cell r="I19">
            <v>0</v>
          </cell>
          <cell r="J19">
            <v>31212</v>
          </cell>
          <cell r="K19">
            <v>25839.560645161284</v>
          </cell>
          <cell r="L19">
            <v>71272.255000000005</v>
          </cell>
          <cell r="M19">
            <v>2544.3456000000006</v>
          </cell>
          <cell r="AJ19">
            <v>2032</v>
          </cell>
          <cell r="AK19">
            <v>9875830.1226540282</v>
          </cell>
          <cell r="AP19">
            <v>6109068.3052594829</v>
          </cell>
        </row>
        <row r="20">
          <cell r="C20">
            <v>13993.101318123896</v>
          </cell>
          <cell r="D20">
            <v>725479.49003229453</v>
          </cell>
          <cell r="E20">
            <v>159323.4599462905</v>
          </cell>
          <cell r="F20">
            <v>4211632.8631266439</v>
          </cell>
          <cell r="G20">
            <v>1931732.0149635591</v>
          </cell>
          <cell r="H20">
            <v>179000.00000000006</v>
          </cell>
          <cell r="I20">
            <v>0</v>
          </cell>
          <cell r="J20">
            <v>31212</v>
          </cell>
          <cell r="K20">
            <v>25429.168387096768</v>
          </cell>
          <cell r="L20">
            <v>104771.01000000001</v>
          </cell>
          <cell r="M20">
            <v>3423.3216000000007</v>
          </cell>
          <cell r="AJ20">
            <v>2033</v>
          </cell>
          <cell r="AK20">
            <v>10487551.777932039</v>
          </cell>
          <cell r="AP20">
            <v>6396006.9733951669</v>
          </cell>
        </row>
        <row r="21">
          <cell r="C21">
            <v>14404.920972125645</v>
          </cell>
          <cell r="D21">
            <v>736867.04467073793</v>
          </cell>
          <cell r="E21">
            <v>161858.84783501358</v>
          </cell>
          <cell r="F21">
            <v>4431413.2579864385</v>
          </cell>
          <cell r="G21">
            <v>2009817.704355072</v>
          </cell>
          <cell r="H21">
            <v>170750.00000000006</v>
          </cell>
          <cell r="I21">
            <v>0</v>
          </cell>
          <cell r="J21">
            <v>0</v>
          </cell>
          <cell r="K21">
            <v>25018.776129032249</v>
          </cell>
          <cell r="L21">
            <v>138269.76500000001</v>
          </cell>
          <cell r="M21">
            <v>4302.2976000000008</v>
          </cell>
          <cell r="AJ21">
            <v>2034</v>
          </cell>
          <cell r="AK21">
            <v>11074145.82050295</v>
          </cell>
          <cell r="AP21">
            <v>6656651.8087205989</v>
          </cell>
        </row>
        <row r="22">
          <cell r="C22">
            <v>14815.285862988585</v>
          </cell>
          <cell r="D22">
            <v>748254.59930918133</v>
          </cell>
          <cell r="E22">
            <v>164394.23572373667</v>
          </cell>
          <cell r="F22">
            <v>4660699.3322417894</v>
          </cell>
          <cell r="G22">
            <v>2087903.5625825969</v>
          </cell>
          <cell r="H22">
            <v>162500.00000000006</v>
          </cell>
          <cell r="I22">
            <v>0</v>
          </cell>
          <cell r="J22">
            <v>0</v>
          </cell>
          <cell r="K22">
            <v>24608.383870967733</v>
          </cell>
          <cell r="L22">
            <v>171768.52000000002</v>
          </cell>
          <cell r="M22">
            <v>5181.2736000000014</v>
          </cell>
          <cell r="AJ22">
            <v>2035</v>
          </cell>
          <cell r="AK22">
            <v>11703393.729650069</v>
          </cell>
          <cell r="AP22">
            <v>6957995.7006690428</v>
          </cell>
        </row>
        <row r="23">
          <cell r="C23">
            <v>15220.725591248534</v>
          </cell>
          <cell r="D23">
            <v>759642.15394762496</v>
          </cell>
          <cell r="E23">
            <v>166929.62361245978</v>
          </cell>
          <cell r="F23">
            <v>4903725.9157875748</v>
          </cell>
          <cell r="G23">
            <v>2165989.6054905741</v>
          </cell>
          <cell r="H23">
            <v>154250.00000000006</v>
          </cell>
          <cell r="I23">
            <v>0</v>
          </cell>
          <cell r="J23">
            <v>0</v>
          </cell>
          <cell r="K23">
            <v>24197.991612903217</v>
          </cell>
          <cell r="L23">
            <v>205267.27500000002</v>
          </cell>
          <cell r="M23">
            <v>6060.2496000000019</v>
          </cell>
          <cell r="AJ23">
            <v>2036</v>
          </cell>
          <cell r="AK23">
            <v>12349312.310619889</v>
          </cell>
          <cell r="AP23">
            <v>7272965.2457440998</v>
          </cell>
        </row>
        <row r="24">
          <cell r="C24">
            <v>15618.382756676063</v>
          </cell>
          <cell r="D24">
            <v>771029.70858606824</v>
          </cell>
          <cell r="E24">
            <v>169465.01150118289</v>
          </cell>
          <cell r="F24">
            <v>5163618.4530340303</v>
          </cell>
          <cell r="G24">
            <v>2244075.8419485642</v>
          </cell>
          <cell r="H24">
            <v>146000.00000000006</v>
          </cell>
          <cell r="I24">
            <v>0</v>
          </cell>
          <cell r="J24">
            <v>0</v>
          </cell>
          <cell r="K24">
            <v>23787.599354838698</v>
          </cell>
          <cell r="L24">
            <v>238766.03</v>
          </cell>
          <cell r="M24">
            <v>6928.4428800000023</v>
          </cell>
          <cell r="AJ24">
            <v>2037</v>
          </cell>
          <cell r="AK24">
            <v>13016220.541891821</v>
          </cell>
          <cell r="AP24">
            <v>7604519.4595875889</v>
          </cell>
        </row>
        <row r="25">
          <cell r="C25">
            <v>16006.091035729529</v>
          </cell>
          <cell r="D25">
            <v>782417.26322451176</v>
          </cell>
          <cell r="E25">
            <v>172000.399389906</v>
          </cell>
          <cell r="F25">
            <v>5441960.8714043265</v>
          </cell>
          <cell r="G25">
            <v>2322162.2708631642</v>
          </cell>
          <cell r="H25">
            <v>137750.00000000006</v>
          </cell>
          <cell r="I25">
            <v>0</v>
          </cell>
          <cell r="J25">
            <v>0</v>
          </cell>
          <cell r="K25">
            <v>23377.207096774182</v>
          </cell>
          <cell r="L25">
            <v>272264.78500000003</v>
          </cell>
          <cell r="M25">
            <v>7797.8342400000029</v>
          </cell>
          <cell r="AJ25">
            <v>2038</v>
          </cell>
          <cell r="AK25">
            <v>13707003.625679029</v>
          </cell>
          <cell r="AP25">
            <v>7954038.8322682977</v>
          </cell>
        </row>
        <row r="26">
          <cell r="C26">
            <v>16382.404240245076</v>
          </cell>
          <cell r="D26">
            <v>793804.81786295504</v>
          </cell>
          <cell r="E26">
            <v>174535.78727862911</v>
          </cell>
          <cell r="F26">
            <v>5738725.3645692421</v>
          </cell>
          <cell r="G26">
            <v>2400248.8783922931</v>
          </cell>
          <cell r="H26">
            <v>129500.00000000006</v>
          </cell>
          <cell r="I26">
            <v>0</v>
          </cell>
          <cell r="J26">
            <v>0</v>
          </cell>
          <cell r="K26">
            <v>22966.814838709666</v>
          </cell>
          <cell r="L26">
            <v>305763.54000000004</v>
          </cell>
          <cell r="M26">
            <v>8668.4236800000035</v>
          </cell>
          <cell r="AJ26">
            <v>2039</v>
          </cell>
          <cell r="AK26">
            <v>14422802.10036128</v>
          </cell>
          <cell r="AP26">
            <v>8321238.0434434488</v>
          </cell>
        </row>
        <row r="27">
          <cell r="C27">
            <v>16746.577736650401</v>
          </cell>
          <cell r="D27">
            <v>805192.37250139867</v>
          </cell>
          <cell r="E27">
            <v>177071.17516735219</v>
          </cell>
          <cell r="F27">
            <v>6179611.4874657309</v>
          </cell>
          <cell r="G27">
            <v>2478335.63591723</v>
          </cell>
          <cell r="H27">
            <v>121250.00000000004</v>
          </cell>
          <cell r="I27">
            <v>0</v>
          </cell>
          <cell r="J27">
            <v>0</v>
          </cell>
          <cell r="K27">
            <v>22556.42258064515</v>
          </cell>
          <cell r="L27">
            <v>339262.29499999998</v>
          </cell>
          <cell r="M27">
            <v>9540.2112000000034</v>
          </cell>
          <cell r="AJ27">
            <v>2040</v>
          </cell>
          <cell r="AK27">
            <v>15375946.954533029</v>
          </cell>
          <cell r="AP27">
            <v>8819674.6991731618</v>
          </cell>
        </row>
        <row r="28">
          <cell r="C28">
            <v>17098.506971653151</v>
          </cell>
          <cell r="D28">
            <v>816579.92713984218</v>
          </cell>
          <cell r="E28">
            <v>179606.56305607528</v>
          </cell>
          <cell r="F28">
            <v>6641585.7675925419</v>
          </cell>
          <cell r="G28">
            <v>2556422.4994248222</v>
          </cell>
          <cell r="H28">
            <v>113000.00000000004</v>
          </cell>
          <cell r="I28">
            <v>0</v>
          </cell>
          <cell r="J28">
            <v>0</v>
          </cell>
          <cell r="K28">
            <v>22146.030322580635</v>
          </cell>
          <cell r="L28">
            <v>372761.05</v>
          </cell>
          <cell r="M28">
            <v>10413.196800000003</v>
          </cell>
          <cell r="AJ28">
            <v>2041</v>
          </cell>
          <cell r="AK28">
            <v>16363698.603046076</v>
          </cell>
          <cell r="AP28">
            <v>9337057.0229704082</v>
          </cell>
        </row>
        <row r="29">
          <cell r="C29">
            <v>17438.63062949539</v>
          </cell>
          <cell r="D29">
            <v>827967.48177828558</v>
          </cell>
          <cell r="E29">
            <v>182141.95094479839</v>
          </cell>
          <cell r="F29">
            <v>7122087.5356551241</v>
          </cell>
          <cell r="G29">
            <v>2634509.41092485</v>
          </cell>
          <cell r="H29">
            <v>104750.00000000004</v>
          </cell>
          <cell r="I29">
            <v>0</v>
          </cell>
          <cell r="J29">
            <v>0</v>
          </cell>
          <cell r="K29">
            <v>21735.638064516119</v>
          </cell>
          <cell r="L29">
            <v>406259.80499999993</v>
          </cell>
          <cell r="M29">
            <v>11287.380480000003</v>
          </cell>
          <cell r="AJ29">
            <v>2042</v>
          </cell>
          <cell r="AK29">
            <v>17383357.781770237</v>
          </cell>
          <cell r="AP29">
            <v>9870651.2722863294</v>
          </cell>
        </row>
        <row r="30">
          <cell r="C30">
            <v>17767.807959243139</v>
          </cell>
          <cell r="D30">
            <v>839355.0364167291</v>
          </cell>
          <cell r="E30">
            <v>184677.33883352153</v>
          </cell>
          <cell r="F30">
            <v>7618010.7612185674</v>
          </cell>
          <cell r="G30">
            <v>2712596.302312911</v>
          </cell>
          <cell r="H30">
            <v>96500.000000000029</v>
          </cell>
          <cell r="I30">
            <v>0</v>
          </cell>
          <cell r="J30">
            <v>0</v>
          </cell>
          <cell r="K30">
            <v>21325.245806451599</v>
          </cell>
          <cell r="L30">
            <v>439758.55999999994</v>
          </cell>
          <cell r="M30">
            <v>12162.762240000004</v>
          </cell>
          <cell r="AJ30">
            <v>2043</v>
          </cell>
          <cell r="AK30">
            <v>18430587.886134241</v>
          </cell>
          <cell r="AP30">
            <v>10417377.607660094</v>
          </cell>
        </row>
        <row r="31">
          <cell r="C31">
            <v>18087.180958160148</v>
          </cell>
          <cell r="D31">
            <v>850742.5910551725</v>
          </cell>
          <cell r="E31">
            <v>187212.72672224461</v>
          </cell>
          <cell r="F31">
            <v>8125943.4457074227</v>
          </cell>
          <cell r="G31">
            <v>2790683.1016570288</v>
          </cell>
          <cell r="H31">
            <v>88250.000000000029</v>
          </cell>
          <cell r="I31">
            <v>0</v>
          </cell>
          <cell r="J31">
            <v>0</v>
          </cell>
          <cell r="K31">
            <v>20914.853548387084</v>
          </cell>
          <cell r="L31">
            <v>473257.31499999994</v>
          </cell>
          <cell r="M31">
            <v>13039.342080000004</v>
          </cell>
          <cell r="AJ31">
            <v>2044</v>
          </cell>
          <cell r="AK31">
            <v>19499850.439437162</v>
          </cell>
          <cell r="AP31">
            <v>10974061.354921395</v>
          </cell>
        </row>
        <row r="32">
          <cell r="C32">
            <v>18398.03235658065</v>
          </cell>
          <cell r="D32">
            <v>862130.14569361589</v>
          </cell>
          <cell r="E32">
            <v>189748.11461096772</v>
          </cell>
          <cell r="F32">
            <v>8642433.2011738587</v>
          </cell>
          <cell r="G32">
            <v>2868769.7412740369</v>
          </cell>
          <cell r="H32">
            <v>80000.000000000029</v>
          </cell>
          <cell r="I32">
            <v>0</v>
          </cell>
          <cell r="J32">
            <v>0</v>
          </cell>
          <cell r="K32">
            <v>20504.461290322568</v>
          </cell>
          <cell r="L32">
            <v>506756.06999999995</v>
          </cell>
          <cell r="M32">
            <v>13917.120000000004</v>
          </cell>
          <cell r="AJ32">
            <v>2045</v>
          </cell>
          <cell r="AK32">
            <v>20585062.727268167</v>
          </cell>
          <cell r="AP32">
            <v>11537668.070029302</v>
          </cell>
        </row>
        <row r="33">
          <cell r="C33">
            <v>18701.649768992283</v>
          </cell>
          <cell r="D33">
            <v>873517.70033205929</v>
          </cell>
          <cell r="E33">
            <v>192283.5024996908</v>
          </cell>
          <cell r="F33">
            <v>9164280.6748297438</v>
          </cell>
          <cell r="G33">
            <v>2946856.1663022451</v>
          </cell>
          <cell r="H33">
            <v>71750.000000000029</v>
          </cell>
          <cell r="I33">
            <v>0</v>
          </cell>
          <cell r="J33">
            <v>0</v>
          </cell>
          <cell r="K33">
            <v>20094.069032258052</v>
          </cell>
          <cell r="L33">
            <v>540254.82499999995</v>
          </cell>
          <cell r="M33">
            <v>14796.096000000005</v>
          </cell>
          <cell r="AJ33">
            <v>2046</v>
          </cell>
          <cell r="AK33">
            <v>21680366.925231524</v>
          </cell>
          <cell r="AP33">
            <v>12105533.142483862</v>
          </cell>
        </row>
        <row r="34">
          <cell r="C34">
            <v>18999.205062618999</v>
          </cell>
          <cell r="D34">
            <v>884905.25497050269</v>
          </cell>
          <cell r="E34">
            <v>194818.89038841389</v>
          </cell>
          <cell r="F34">
            <v>9688810.866917016</v>
          </cell>
          <cell r="G34">
            <v>3024942.3419946162</v>
          </cell>
          <cell r="H34">
            <v>63500.000000000029</v>
          </cell>
          <cell r="I34">
            <v>0</v>
          </cell>
          <cell r="J34">
            <v>0</v>
          </cell>
          <cell r="K34">
            <v>19683.676774193536</v>
          </cell>
          <cell r="L34">
            <v>573753.57999999984</v>
          </cell>
          <cell r="M34">
            <v>15675.072000000006</v>
          </cell>
          <cell r="AJ34">
            <v>2047</v>
          </cell>
          <cell r="AK34">
            <v>22780821.567935877</v>
          </cell>
          <cell r="AP34">
            <v>12675553.535682032</v>
          </cell>
        </row>
        <row r="35">
          <cell r="C35">
            <v>19291.656101606095</v>
          </cell>
          <cell r="D35">
            <v>896292.80960894609</v>
          </cell>
          <cell r="E35">
            <v>197354.27827713703</v>
          </cell>
          <cell r="F35">
            <v>10214046.824167691</v>
          </cell>
          <cell r="G35">
            <v>3103028.2579092942</v>
          </cell>
          <cell r="H35">
            <v>55250.000000000022</v>
          </cell>
          <cell r="I35">
            <v>0</v>
          </cell>
          <cell r="J35">
            <v>0</v>
          </cell>
          <cell r="K35">
            <v>19273.284516129021</v>
          </cell>
          <cell r="L35">
            <v>607252.33499999996</v>
          </cell>
          <cell r="M35">
            <v>16554.048000000006</v>
          </cell>
          <cell r="AJ35">
            <v>2048</v>
          </cell>
          <cell r="AK35">
            <v>23882832.39149325</v>
          </cell>
          <cell r="AP35">
            <v>13246291.292199906</v>
          </cell>
        </row>
        <row r="36">
          <cell r="C36">
            <v>19579.675736221237</v>
          </cell>
          <cell r="D36">
            <v>907680.36424738984</v>
          </cell>
          <cell r="E36">
            <v>199889.66616586011</v>
          </cell>
          <cell r="F36">
            <v>10738730.492673792</v>
          </cell>
          <cell r="G36">
            <v>3181113.9277371801</v>
          </cell>
          <cell r="H36">
            <v>47000.000000000022</v>
          </cell>
          <cell r="I36">
            <v>0</v>
          </cell>
          <cell r="J36">
            <v>0</v>
          </cell>
          <cell r="K36">
            <v>18862.892258064505</v>
          </cell>
          <cell r="L36">
            <v>640751.08999999985</v>
          </cell>
          <cell r="M36">
            <v>17433.024000000005</v>
          </cell>
          <cell r="AJ36">
            <v>2049</v>
          </cell>
          <cell r="AK36">
            <v>24984212.142319072</v>
          </cell>
          <cell r="AP36">
            <v>13816940.301688785</v>
          </cell>
        </row>
        <row r="37">
          <cell r="C37">
            <v>19863.610423814847</v>
          </cell>
          <cell r="D37">
            <v>919067.918885833</v>
          </cell>
          <cell r="E37">
            <v>202425.05405458322</v>
          </cell>
          <cell r="F37">
            <v>11262191.397206765</v>
          </cell>
          <cell r="G37">
            <v>3259199.3846333418</v>
          </cell>
          <cell r="H37">
            <v>38750</v>
          </cell>
          <cell r="I37">
            <v>0</v>
          </cell>
          <cell r="J37">
            <v>0</v>
          </cell>
          <cell r="K37">
            <v>18452.499999999989</v>
          </cell>
          <cell r="L37">
            <v>674249.84499999986</v>
          </cell>
          <cell r="M37">
            <v>18312.000000000004</v>
          </cell>
          <cell r="AJ37">
            <v>2050</v>
          </cell>
          <cell r="AK37">
            <v>26083900.442264259</v>
          </cell>
          <cell r="AP37">
            <v>14387138.040321046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C1" t="str">
            <v>Steel</v>
          </cell>
          <cell r="D1" t="str">
            <v>Aluminum</v>
          </cell>
          <cell r="E1" t="str">
            <v>Copper</v>
          </cell>
          <cell r="F1" t="str">
            <v>Ag</v>
          </cell>
          <cell r="G1" t="str">
            <v>Ga</v>
          </cell>
          <cell r="H1" t="str">
            <v>Cd</v>
          </cell>
          <cell r="I1" t="str">
            <v>In</v>
          </cell>
          <cell r="J1" t="str">
            <v>Ge</v>
          </cell>
          <cell r="K1" t="str">
            <v>Si</v>
          </cell>
          <cell r="L1" t="str">
            <v>Nd</v>
          </cell>
          <cell r="M1" t="str">
            <v>Pr</v>
          </cell>
          <cell r="N1" t="str">
            <v>Dy</v>
          </cell>
          <cell r="O1" t="str">
            <v>Tb</v>
          </cell>
          <cell r="P1" t="str">
            <v>Li</v>
          </cell>
          <cell r="Q1" t="str">
            <v>Co</v>
          </cell>
        </row>
        <row r="2">
          <cell r="A2">
            <v>2018</v>
          </cell>
          <cell r="B2"/>
          <cell r="C2">
            <v>3173545.5090240827</v>
          </cell>
          <cell r="D2">
            <v>637891.92491605761</v>
          </cell>
          <cell r="E2">
            <v>280201.62776517461</v>
          </cell>
          <cell r="F2">
            <v>81.406123192664836</v>
          </cell>
          <cell r="G2">
            <v>1.200175018037789</v>
          </cell>
          <cell r="H2">
            <v>5.414763538879197</v>
          </cell>
          <cell r="I2">
            <v>7.8659683841375134</v>
          </cell>
          <cell r="J2">
            <v>12.84843603012674</v>
          </cell>
          <cell r="K2">
            <v>15669.684570380236</v>
          </cell>
          <cell r="L2">
            <v>191.35064412447099</v>
          </cell>
          <cell r="M2">
            <v>33.556271620992838</v>
          </cell>
          <cell r="N2">
            <v>7.8297967115649953</v>
          </cell>
          <cell r="O2">
            <v>1.518021811425867</v>
          </cell>
          <cell r="P2">
            <v>0</v>
          </cell>
          <cell r="Q2">
            <v>0</v>
          </cell>
        </row>
        <row r="3">
          <cell r="A3">
            <v>2050</v>
          </cell>
          <cell r="B3" t="str">
            <v>L</v>
          </cell>
          <cell r="C3">
            <v>14387138.040321046</v>
          </cell>
          <cell r="D3">
            <v>1243220.2242370378</v>
          </cell>
          <cell r="E3">
            <v>519398.5543014743</v>
          </cell>
          <cell r="F3">
            <v>615.48623507318553</v>
          </cell>
          <cell r="G3">
            <v>14.1963951087694</v>
          </cell>
          <cell r="H3">
            <v>42.710262880344267</v>
          </cell>
          <cell r="I3">
            <v>76.70499201108035</v>
          </cell>
          <cell r="J3">
            <v>139.90338800996241</v>
          </cell>
          <cell r="K3">
            <v>124765.40490360338</v>
          </cell>
          <cell r="L3">
            <v>4950.1110239720492</v>
          </cell>
          <cell r="M3">
            <v>874.85749772888687</v>
          </cell>
          <cell r="N3">
            <v>215.48299613467671</v>
          </cell>
          <cell r="O3">
            <v>38.907191087857122</v>
          </cell>
          <cell r="P3">
            <v>21178.960400000007</v>
          </cell>
          <cell r="Q3">
            <v>17512.132800000003</v>
          </cell>
        </row>
        <row r="4">
          <cell r="A4"/>
          <cell r="B4" t="str">
            <v>M</v>
          </cell>
          <cell r="C4">
            <v>16412511.710204339</v>
          </cell>
          <cell r="D4">
            <v>1332278.8894634293</v>
          </cell>
          <cell r="E4">
            <v>624399.36672413803</v>
          </cell>
          <cell r="F4">
            <v>778.36622920666775</v>
          </cell>
          <cell r="G4">
            <v>17.902107645304749</v>
          </cell>
          <cell r="H4">
            <v>53.368775551660313</v>
          </cell>
          <cell r="I4">
            <v>96.49414976230031</v>
          </cell>
          <cell r="J4">
            <v>175.44675619988701</v>
          </cell>
          <cell r="K4">
            <v>157687.67428604432</v>
          </cell>
          <cell r="L4">
            <v>5323.6237211815514</v>
          </cell>
          <cell r="M4">
            <v>943.75904588094977</v>
          </cell>
          <cell r="N4">
            <v>237.25252403578972</v>
          </cell>
          <cell r="O4">
            <v>41.68827302813056</v>
          </cell>
          <cell r="P4">
            <v>31767.110400000005</v>
          </cell>
          <cell r="Q4">
            <v>26267.932800000002</v>
          </cell>
        </row>
        <row r="5">
          <cell r="A5"/>
          <cell r="B5" t="str">
            <v>H</v>
          </cell>
          <cell r="C5">
            <v>26083900.442264259</v>
          </cell>
          <cell r="D5">
            <v>1560707.6851510284</v>
          </cell>
          <cell r="E5">
            <v>850737.517297504</v>
          </cell>
          <cell r="F5">
            <v>1230.9993448570931</v>
          </cell>
          <cell r="G5">
            <v>28.394171383050079</v>
          </cell>
          <cell r="H5">
            <v>85.386314326069026</v>
          </cell>
          <cell r="I5">
            <v>153.40044703884399</v>
          </cell>
          <cell r="J5">
            <v>279.75911613800531</v>
          </cell>
          <cell r="K5">
            <v>249405.21265154344</v>
          </cell>
          <cell r="L5">
            <v>9283.9565609781312</v>
          </cell>
          <cell r="M5">
            <v>1641.6645438812684</v>
          </cell>
          <cell r="N5">
            <v>405.78964023482911</v>
          </cell>
          <cell r="O5">
            <v>72.92429555677748</v>
          </cell>
          <cell r="P5">
            <v>42355.260399999992</v>
          </cell>
          <cell r="Q5">
            <v>35023.732799999991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287C-B346-4208-8EDE-BF7F938D2B09}">
  <sheetPr>
    <tabColor theme="5" tint="-0.249977111117893"/>
  </sheetPr>
  <dimension ref="A1:AW40"/>
  <sheetViews>
    <sheetView zoomScale="91" zoomScaleNormal="55" workbookViewId="0">
      <selection activeCell="A4" sqref="A4"/>
    </sheetView>
  </sheetViews>
  <sheetFormatPr defaultRowHeight="14.4" x14ac:dyDescent="0.55000000000000004"/>
  <cols>
    <col min="2" max="2" width="8.83984375" style="5"/>
    <col min="3" max="4" width="8.83984375" style="3"/>
    <col min="5" max="5" width="8.83984375" style="5"/>
    <col min="6" max="6" width="8.83984375" style="3"/>
    <col min="7" max="7" width="8.83984375" style="6"/>
    <col min="8" max="8" width="8.83984375" style="5"/>
    <col min="9" max="9" width="8.83984375" style="3"/>
    <col min="10" max="10" width="8.83984375" style="6"/>
    <col min="11" max="11" width="8.83984375" style="3"/>
    <col min="12" max="12" width="9.15625" style="3" bestFit="1" customWidth="1"/>
    <col min="13" max="14" width="8.89453125" style="3" bestFit="1" customWidth="1"/>
    <col min="15" max="15" width="10.15625" bestFit="1" customWidth="1"/>
    <col min="16" max="16" width="8.89453125" bestFit="1" customWidth="1"/>
    <col min="17" max="17" width="9.15625" bestFit="1" customWidth="1"/>
    <col min="18" max="18" width="8.89453125" bestFit="1" customWidth="1"/>
    <col min="19" max="20" width="9.15625" bestFit="1" customWidth="1"/>
    <col min="21" max="23" width="8.89453125" bestFit="1" customWidth="1"/>
  </cols>
  <sheetData>
    <row r="1" spans="1:49" ht="14.7" thickBot="1" x14ac:dyDescent="0.6">
      <c r="A1" s="128" t="s">
        <v>43</v>
      </c>
      <c r="B1" s="131" t="s">
        <v>37</v>
      </c>
      <c r="C1" s="132"/>
      <c r="D1" s="133"/>
      <c r="E1" s="131" t="s">
        <v>38</v>
      </c>
      <c r="F1" s="132"/>
      <c r="G1" s="133"/>
      <c r="H1" s="131" t="s">
        <v>47</v>
      </c>
      <c r="I1" s="132"/>
      <c r="J1" s="133"/>
      <c r="K1" s="24"/>
      <c r="L1" s="131" t="s">
        <v>38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Y1" s="131" t="s">
        <v>47</v>
      </c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3"/>
      <c r="AL1" s="131" t="s">
        <v>37</v>
      </c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3"/>
    </row>
    <row r="2" spans="1:49" x14ac:dyDescent="0.55000000000000004">
      <c r="A2" s="129"/>
      <c r="B2" s="27" t="s">
        <v>1</v>
      </c>
      <c r="C2" s="28" t="s">
        <v>2</v>
      </c>
      <c r="D2" s="28" t="s">
        <v>36</v>
      </c>
      <c r="E2" s="27" t="s">
        <v>1</v>
      </c>
      <c r="F2" s="28" t="s">
        <v>2</v>
      </c>
      <c r="G2" s="29" t="s">
        <v>36</v>
      </c>
      <c r="H2" s="27" t="s">
        <v>1</v>
      </c>
      <c r="I2" s="28" t="s">
        <v>2</v>
      </c>
      <c r="J2" s="29" t="s">
        <v>36</v>
      </c>
      <c r="K2" s="30"/>
      <c r="L2" s="42" t="s">
        <v>40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T2" s="16" t="s">
        <v>22</v>
      </c>
      <c r="U2" s="16" t="s">
        <v>23</v>
      </c>
      <c r="V2" s="16" t="s">
        <v>41</v>
      </c>
      <c r="W2" s="17" t="s">
        <v>42</v>
      </c>
      <c r="X2" s="31"/>
      <c r="Y2" s="42" t="s">
        <v>40</v>
      </c>
      <c r="Z2" s="16" t="s">
        <v>15</v>
      </c>
      <c r="AA2" s="16" t="s">
        <v>16</v>
      </c>
      <c r="AB2" s="16" t="s">
        <v>17</v>
      </c>
      <c r="AC2" s="16" t="s">
        <v>18</v>
      </c>
      <c r="AD2" s="16" t="s">
        <v>19</v>
      </c>
      <c r="AE2" s="16" t="s">
        <v>20</v>
      </c>
      <c r="AF2" s="16" t="s">
        <v>21</v>
      </c>
      <c r="AG2" s="16" t="s">
        <v>22</v>
      </c>
      <c r="AH2" s="16" t="s">
        <v>23</v>
      </c>
      <c r="AI2" s="16" t="s">
        <v>41</v>
      </c>
      <c r="AJ2" s="17" t="s">
        <v>42</v>
      </c>
      <c r="AL2" s="42" t="s">
        <v>40</v>
      </c>
      <c r="AM2" s="16" t="s">
        <v>15</v>
      </c>
      <c r="AN2" s="16" t="s">
        <v>16</v>
      </c>
      <c r="AO2" s="16" t="s">
        <v>17</v>
      </c>
      <c r="AP2" s="16" t="s">
        <v>18</v>
      </c>
      <c r="AQ2" s="16" t="s">
        <v>19</v>
      </c>
      <c r="AR2" s="16" t="s">
        <v>20</v>
      </c>
      <c r="AS2" s="16" t="s">
        <v>21</v>
      </c>
      <c r="AT2" s="16" t="s">
        <v>22</v>
      </c>
      <c r="AU2" s="16" t="s">
        <v>23</v>
      </c>
      <c r="AV2" s="16" t="s">
        <v>41</v>
      </c>
      <c r="AW2" s="17" t="s">
        <v>42</v>
      </c>
    </row>
    <row r="3" spans="1:49" ht="14.7" thickBot="1" x14ac:dyDescent="0.6">
      <c r="A3" s="130"/>
      <c r="B3" s="18" t="s">
        <v>3</v>
      </c>
      <c r="C3" s="9" t="s">
        <v>3</v>
      </c>
      <c r="D3" s="9" t="s">
        <v>3</v>
      </c>
      <c r="E3" s="18" t="s">
        <v>3</v>
      </c>
      <c r="F3" s="9" t="s">
        <v>3</v>
      </c>
      <c r="G3" s="10" t="s">
        <v>3</v>
      </c>
      <c r="H3" s="18" t="s">
        <v>3</v>
      </c>
      <c r="I3" s="9" t="s">
        <v>3</v>
      </c>
      <c r="J3" s="10" t="s">
        <v>3</v>
      </c>
      <c r="K3" s="30"/>
      <c r="L3" s="43" t="s">
        <v>48</v>
      </c>
      <c r="M3" s="21" t="s">
        <v>48</v>
      </c>
      <c r="N3" s="21" t="s">
        <v>48</v>
      </c>
      <c r="O3" s="21" t="s">
        <v>48</v>
      </c>
      <c r="P3" s="21" t="s">
        <v>48</v>
      </c>
      <c r="Q3" s="21" t="s">
        <v>48</v>
      </c>
      <c r="R3" s="21" t="s">
        <v>48</v>
      </c>
      <c r="S3" s="21" t="s">
        <v>48</v>
      </c>
      <c r="T3" s="21" t="s">
        <v>48</v>
      </c>
      <c r="U3" s="21" t="s">
        <v>48</v>
      </c>
      <c r="V3" s="21" t="s">
        <v>48</v>
      </c>
      <c r="W3" s="22" t="s">
        <v>48</v>
      </c>
      <c r="X3" s="31"/>
      <c r="Y3" s="43" t="s">
        <v>48</v>
      </c>
      <c r="Z3" s="21" t="s">
        <v>48</v>
      </c>
      <c r="AA3" s="21" t="s">
        <v>48</v>
      </c>
      <c r="AB3" s="21" t="s">
        <v>48</v>
      </c>
      <c r="AC3" s="21" t="s">
        <v>48</v>
      </c>
      <c r="AD3" s="21" t="s">
        <v>48</v>
      </c>
      <c r="AE3" s="21" t="s">
        <v>48</v>
      </c>
      <c r="AF3" s="21" t="s">
        <v>48</v>
      </c>
      <c r="AG3" s="21" t="s">
        <v>48</v>
      </c>
      <c r="AH3" s="21" t="s">
        <v>48</v>
      </c>
      <c r="AI3" s="21" t="s">
        <v>48</v>
      </c>
      <c r="AJ3" s="22" t="s">
        <v>48</v>
      </c>
      <c r="AL3" s="43" t="s">
        <v>48</v>
      </c>
      <c r="AM3" s="21" t="s">
        <v>48</v>
      </c>
      <c r="AN3" s="21" t="s">
        <v>48</v>
      </c>
      <c r="AO3" s="21" t="s">
        <v>48</v>
      </c>
      <c r="AP3" s="21" t="s">
        <v>48</v>
      </c>
      <c r="AQ3" s="21" t="s">
        <v>48</v>
      </c>
      <c r="AR3" s="21" t="s">
        <v>48</v>
      </c>
      <c r="AS3" s="21" t="s">
        <v>48</v>
      </c>
      <c r="AT3" s="21" t="s">
        <v>48</v>
      </c>
      <c r="AU3" s="21" t="s">
        <v>48</v>
      </c>
      <c r="AV3" s="21" t="s">
        <v>48</v>
      </c>
      <c r="AW3" s="22" t="s">
        <v>48</v>
      </c>
    </row>
    <row r="4" spans="1:49" x14ac:dyDescent="0.55000000000000004">
      <c r="A4" s="25">
        <v>2020</v>
      </c>
      <c r="B4" s="5">
        <v>0</v>
      </c>
      <c r="C4" s="3">
        <v>0</v>
      </c>
      <c r="D4" s="3">
        <v>0</v>
      </c>
      <c r="E4" s="5">
        <f>0</f>
        <v>0</v>
      </c>
      <c r="F4" s="3">
        <f>0</f>
        <v>0</v>
      </c>
      <c r="G4" s="6">
        <f>0</f>
        <v>0</v>
      </c>
      <c r="H4" s="5">
        <f>0</f>
        <v>0</v>
      </c>
      <c r="I4" s="2">
        <f>0</f>
        <v>0</v>
      </c>
      <c r="J4" s="23">
        <f>0</f>
        <v>0</v>
      </c>
      <c r="K4" s="2"/>
      <c r="L4" s="44">
        <f>$E4*Marketshare_Base!$B4*MI!D$3*1000+$E4*Marketshare_Base!$C4*MI!D$4*1000+$E4*Marketshare_Base!$D4*MI!D$5*1000+$E4*Marketshare_Base!$E4*MI!D$6*1000+$E4*Marketshare_Base!$F4*MI!D$7*1000+$E4*Marketshare_Base!$G4*MI!D$8*1000+$E4*Marketshare_Base!$H4*MI!D$9*1000+$E4*Marketshare_Base!$I4*MI!D$10*1000</f>
        <v>0</v>
      </c>
      <c r="M4" s="45">
        <f>$E4*Marketshare_Base!$B4*MI!E$3*1000+$E4*Marketshare_Base!$C4*MI!E$4*1000+$E4*Marketshare_Base!$D4*MI!E$5*1000+$E4*Marketshare_Base!$E4*MI!E$6*1000+$E4*Marketshare_Base!$F4*MI!E$7*1000+$E4*Marketshare_Base!$G4*MI!E$8*1000+$E4*Marketshare_Base!$H4*MI!E$9*1000+$E4*Marketshare_Base!$I4*MI!E$10*1000</f>
        <v>0</v>
      </c>
      <c r="N4" s="45">
        <f>$E4*Marketshare_Base!$B4*MI!F$3*1000+$E4*Marketshare_Base!$C4*MI!F$4*1000+$E4*Marketshare_Base!$D4*MI!F$5*1000+$E4*Marketshare_Base!$E4*MI!F$6*1000+$E4*Marketshare_Base!$F4*MI!F$7*1000+$E4*Marketshare_Base!$G4*MI!F$8*1000+$E4*Marketshare_Base!$H4*MI!F$9*1000+$E4*Marketshare_Base!$I4*MI!F$10*1000</f>
        <v>0</v>
      </c>
      <c r="O4" s="45">
        <f>$E4*Marketshare_Base!$B4*MI!G$3*1000+$E4*Marketshare_Base!$C4*MI!G$4*1000+$E4*Marketshare_Base!$D4*MI!G$5*1000+$E4*Marketshare_Base!$E4*MI!G$6*1000+$E4*Marketshare_Base!$F4*MI!G$7*1000+$E4*Marketshare_Base!$G4*MI!G$8*1000+$E4*Marketshare_Base!$H4*MI!G$9*1000+$E4*Marketshare_Base!$I4*MI!G$10*1000</f>
        <v>0</v>
      </c>
      <c r="P4" s="45">
        <f>$E4*Marketshare_Base!$B4*MI!H$3*1000+$E4*Marketshare_Base!$C4*MI!H$4*1000+$E4*Marketshare_Base!$D4*MI!H$5*1000+$E4*Marketshare_Base!$E4*MI!H$6*1000+$E4*Marketshare_Base!$F4*MI!H$7*1000+$E4*Marketshare_Base!$G4*MI!H$8*1000+$E4*Marketshare_Base!$H4*MI!H$9*1000+$E4*Marketshare_Base!$I4*MI!H$10*1000</f>
        <v>0</v>
      </c>
      <c r="Q4" s="45">
        <f>$E4*Marketshare_Base!$B4*MI!I$3*1000+$E4*Marketshare_Base!$C4*MI!I$4*1000+$E4*Marketshare_Base!$D4*MI!I$5*1000+$E4*Marketshare_Base!$E4*MI!I$6*1000+$E4*Marketshare_Base!$F4*MI!I$7*1000+$E4*Marketshare_Base!$G4*MI!I$8*1000+$E4*Marketshare_Base!$H4*MI!I$9*1000+$E4*Marketshare_Base!$I4*MI!I$10*1000</f>
        <v>0</v>
      </c>
      <c r="R4" s="45">
        <f>$E4*Marketshare_Base!$B4*MI!J$3*1000+$E4*Marketshare_Base!$C4*MI!J$4*1000+$E4*Marketshare_Base!$D4*MI!J$5*1000+$E4*Marketshare_Base!$E4*MI!J$6*1000+$E4*Marketshare_Base!$F4*MI!J$7*1000+$E4*Marketshare_Base!$G4*MI!J$8*1000+$E4*Marketshare_Base!$H4*MI!J$9*1000+$E4*Marketshare_Base!$I4*MI!J$10*1000</f>
        <v>0</v>
      </c>
      <c r="S4" s="45">
        <f>$E4*Marketshare_Base!$B4*MI!K$3*1000+$E4*Marketshare_Base!$C4*MI!K$4*1000+$E4*Marketshare_Base!$D4*MI!K$5*1000+$E4*Marketshare_Base!$E4*MI!K$6*1000+$E4*Marketshare_Base!$F4*MI!K$7*1000+$E4*Marketshare_Base!$G4*MI!K$8*1000+$E4*Marketshare_Base!$H4*MI!K$9*1000+$E4*Marketshare_Base!$I4*MI!K$10*1000</f>
        <v>0</v>
      </c>
      <c r="T4" s="45">
        <f>$E4*Marketshare_Base!$B4*MI!L$3*1000+$E4*Marketshare_Base!$C4*MI!L$4*1000+$E4*Marketshare_Base!$D4*MI!L$5*1000+$E4*Marketshare_Base!$E4*MI!L$6*1000+$E4*Marketshare_Base!$F4*MI!L$7*1000+$E4*Marketshare_Base!$G4*MI!L$8*1000+$E4*Marketshare_Base!$H4*MI!L$9*1000+$E4*Marketshare_Base!$I4*MI!L$10*1000</f>
        <v>0</v>
      </c>
      <c r="U4" s="45">
        <f>$E4*Marketshare_Base!$B4*MI!M$3*1000+$E4*Marketshare_Base!$C4*MI!M$4*1000+$E4*Marketshare_Base!$D4*MI!M$5*1000+$E4*Marketshare_Base!$E4*MI!M$6*1000+$E4*Marketshare_Base!$F4*MI!M$7*1000+$E4*Marketshare_Base!$G4*MI!M$8*1000+$E4*Marketshare_Base!$H4*MI!M$9*1000+$E4*Marketshare_Base!$I4*MI!M$10*1000</f>
        <v>0</v>
      </c>
      <c r="V4" s="45">
        <f>$E4*Marketshare_Base!$B4*MI!N$3*1000+$E4*Marketshare_Base!$C4*MI!N$4*1000+$E4*Marketshare_Base!$D4*MI!N$5*1000+$E4*Marketshare_Base!$E4*MI!N$6*1000+$E4*Marketshare_Base!$F4*MI!N$7*1000+$E4*Marketshare_Base!$G4*MI!N$8*1000+$E4*Marketshare_Base!$H4*MI!N$9*1000+$E4*Marketshare_Base!$I4*MI!N$10*1000</f>
        <v>0</v>
      </c>
      <c r="W4" s="46">
        <f>$E4*Marketshare_Base!$B4*MI!O$3*1000+$E4*Marketshare_Base!$C4*MI!O$4*1000+$E4*Marketshare_Base!$D4*MI!O$5*1000+$E4*Marketshare_Base!$E4*MI!O$6*1000+$E4*Marketshare_Base!$F4*MI!O$7*1000+$E4*Marketshare_Base!$G4*MI!O$8*1000+$E4*Marketshare_Base!$H4*MI!O$9*1000+$E4*Marketshare_Base!$I4*MI!O$10*1000</f>
        <v>0</v>
      </c>
      <c r="Y4" s="52">
        <f>0</f>
        <v>0</v>
      </c>
      <c r="Z4" s="35">
        <f>0</f>
        <v>0</v>
      </c>
      <c r="AA4" s="35">
        <f>0</f>
        <v>0</v>
      </c>
      <c r="AB4" s="35">
        <f>0</f>
        <v>0</v>
      </c>
      <c r="AC4" s="35">
        <f>0</f>
        <v>0</v>
      </c>
      <c r="AD4" s="35">
        <f>0</f>
        <v>0</v>
      </c>
      <c r="AE4" s="35">
        <f>0</f>
        <v>0</v>
      </c>
      <c r="AF4" s="35">
        <f>0</f>
        <v>0</v>
      </c>
      <c r="AG4" s="35">
        <f>0</f>
        <v>0</v>
      </c>
      <c r="AH4" s="35">
        <f>0</f>
        <v>0</v>
      </c>
      <c r="AI4" s="35">
        <f>0</f>
        <v>0</v>
      </c>
      <c r="AJ4" s="36">
        <f>0</f>
        <v>0</v>
      </c>
      <c r="AL4" s="59">
        <f>L4</f>
        <v>0</v>
      </c>
      <c r="AM4" s="60">
        <f t="shared" ref="AM4:AW4" si="0">M4</f>
        <v>0</v>
      </c>
      <c r="AN4" s="60">
        <f t="shared" si="0"/>
        <v>0</v>
      </c>
      <c r="AO4" s="60">
        <f t="shared" si="0"/>
        <v>0</v>
      </c>
      <c r="AP4" s="60">
        <f t="shared" si="0"/>
        <v>0</v>
      </c>
      <c r="AQ4" s="60">
        <f t="shared" si="0"/>
        <v>0</v>
      </c>
      <c r="AR4" s="60">
        <f t="shared" si="0"/>
        <v>0</v>
      </c>
      <c r="AS4" s="60">
        <f t="shared" si="0"/>
        <v>0</v>
      </c>
      <c r="AT4" s="60">
        <f t="shared" si="0"/>
        <v>0</v>
      </c>
      <c r="AU4" s="60">
        <f t="shared" si="0"/>
        <v>0</v>
      </c>
      <c r="AV4" s="60">
        <f t="shared" si="0"/>
        <v>0</v>
      </c>
      <c r="AW4" s="61">
        <f t="shared" si="0"/>
        <v>0</v>
      </c>
    </row>
    <row r="5" spans="1:49" x14ac:dyDescent="0.55000000000000004">
      <c r="A5" s="25">
        <f>A4+1</f>
        <v>2021</v>
      </c>
      <c r="B5" s="7">
        <f>12/10+B4</f>
        <v>1.2</v>
      </c>
      <c r="C5" s="4">
        <f>12/10+C4</f>
        <v>1.2</v>
      </c>
      <c r="D5" s="4">
        <f>12/10+D4</f>
        <v>1.2</v>
      </c>
      <c r="E5" s="7">
        <f>B5-B4+H5</f>
        <v>1.2</v>
      </c>
      <c r="F5" s="4">
        <f t="shared" ref="F5:G5" si="1">C5-C4+I5</f>
        <v>1.2</v>
      </c>
      <c r="G5" s="8">
        <f t="shared" si="1"/>
        <v>1.2</v>
      </c>
      <c r="H5" s="5">
        <f>0</f>
        <v>0</v>
      </c>
      <c r="I5" s="2">
        <f>0</f>
        <v>0</v>
      </c>
      <c r="J5" s="23">
        <f>0</f>
        <v>0</v>
      </c>
      <c r="K5" s="2"/>
      <c r="L5" s="47">
        <f>$E5*Marketshare_Base!$B5*MI!D$3*1000+$E5*Marketshare_Base!$C5*MI!D$4*1000+$E5*Marketshare_Base!$D5*MI!D$5*1000+$E5*Marketshare_Base!$E5*MI!D$6*1000+$E5*Marketshare_Base!$F5*MI!D$7*1000+$E5*Marketshare_Base!$G5*MI!D$8*1000+$E5*Marketshare_Base!$H5*MI!D$9*1000+$E5*Marketshare_Base!$I5*MI!D$10*1000</f>
        <v>84.030720000000002</v>
      </c>
      <c r="M5" s="40">
        <f>$E5*Marketshare_Base!$B5*MI!E$3*1000+$E5*Marketshare_Base!$C5*MI!E$4*1000+$E5*Marketshare_Base!$D5*MI!E$5*1000+$E5*Marketshare_Base!$E5*MI!E$6*1000+$E5*Marketshare_Base!$F5*MI!E$7*1000+$E5*Marketshare_Base!$G5*MI!E$8*1000+$E5*Marketshare_Base!$H5*MI!E$9*1000+$E5*Marketshare_Base!$I5*MI!E$10*1000</f>
        <v>12.253440000000001</v>
      </c>
      <c r="N5" s="40">
        <f>$E5*Marketshare_Base!$B5*MI!F$3*1000+$E5*Marketshare_Base!$C5*MI!F$4*1000+$E5*Marketshare_Base!$D5*MI!F$5*1000+$E5*Marketshare_Base!$E5*MI!F$6*1000+$E5*Marketshare_Base!$F5*MI!F$7*1000+$E5*Marketshare_Base!$G5*MI!F$8*1000+$E5*Marketshare_Base!$H5*MI!F$9*1000+$E5*Marketshare_Base!$I5*MI!F$10*1000</f>
        <v>31.77984</v>
      </c>
      <c r="O5" s="40">
        <f>$E5*Marketshare_Base!$B5*MI!G$3*1000+$E5*Marketshare_Base!$C5*MI!G$4*1000+$E5*Marketshare_Base!$D5*MI!G$5*1000+$E5*Marketshare_Base!$E5*MI!G$6*1000+$E5*Marketshare_Base!$F5*MI!G$7*1000+$E5*Marketshare_Base!$G5*MI!G$8*1000+$E5*Marketshare_Base!$H5*MI!G$9*1000+$E5*Marketshare_Base!$I5*MI!G$10*1000</f>
        <v>418.41720000000004</v>
      </c>
      <c r="P5" s="40">
        <f>$E5*Marketshare_Base!$B5*MI!H$3*1000+$E5*Marketshare_Base!$C5*MI!H$4*1000+$E5*Marketshare_Base!$D5*MI!H$5*1000+$E5*Marketshare_Base!$E5*MI!H$6*1000+$E5*Marketshare_Base!$F5*MI!H$7*1000+$E5*Marketshare_Base!$G5*MI!H$8*1000+$E5*Marketshare_Base!$H5*MI!H$9*1000+$E5*Marketshare_Base!$I5*MI!H$10*1000</f>
        <v>0</v>
      </c>
      <c r="Q5" s="40">
        <f>$E5*Marketshare_Base!$B5*MI!I$3*1000+$E5*Marketshare_Base!$C5*MI!I$4*1000+$E5*Marketshare_Base!$D5*MI!I$5*1000+$E5*Marketshare_Base!$E5*MI!I$6*1000+$E5*Marketshare_Base!$F5*MI!I$7*1000+$E5*Marketshare_Base!$G5*MI!I$8*1000+$E5*Marketshare_Base!$H5*MI!I$9*1000+$E5*Marketshare_Base!$I5*MI!I$10*1000</f>
        <v>115.47</v>
      </c>
      <c r="R5" s="40">
        <f>$E5*Marketshare_Base!$B5*MI!J$3*1000+$E5*Marketshare_Base!$C5*MI!J$4*1000+$E5*Marketshare_Base!$D5*MI!J$5*1000+$E5*Marketshare_Base!$E5*MI!J$6*1000+$E5*Marketshare_Base!$F5*MI!J$7*1000+$E5*Marketshare_Base!$G5*MI!J$8*1000+$E5*Marketshare_Base!$H5*MI!J$9*1000+$E5*Marketshare_Base!$I5*MI!J$10*1000</f>
        <v>2.6248000001543996</v>
      </c>
      <c r="S5" s="40">
        <f>$E5*Marketshare_Base!$B5*MI!K$3*1000+$E5*Marketshare_Base!$C5*MI!K$4*1000+$E5*Marketshare_Base!$D5*MI!K$5*1000+$E5*Marketshare_Base!$E5*MI!K$6*1000+$E5*Marketshare_Base!$F5*MI!K$7*1000+$E5*Marketshare_Base!$G5*MI!K$8*1000+$E5*Marketshare_Base!$H5*MI!K$9*1000+$E5*Marketshare_Base!$I5*MI!K$10*1000</f>
        <v>89.762640000000005</v>
      </c>
      <c r="T5" s="40">
        <f>$E5*Marketshare_Base!$B5*MI!L$3*1000+$E5*Marketshare_Base!$C5*MI!L$4*1000+$E5*Marketshare_Base!$D5*MI!L$5*1000+$E5*Marketshare_Base!$E5*MI!L$6*1000+$E5*Marketshare_Base!$F5*MI!L$7*1000+$E5*Marketshare_Base!$G5*MI!L$8*1000+$E5*Marketshare_Base!$H5*MI!L$9*1000+$E5*Marketshare_Base!$I5*MI!L$10*1000</f>
        <v>120.27359999999999</v>
      </c>
      <c r="U5" s="40">
        <f>$E5*Marketshare_Base!$B5*MI!M$3*1000+$E5*Marketshare_Base!$C5*MI!M$4*1000+$E5*Marketshare_Base!$D5*MI!M$5*1000+$E5*Marketshare_Base!$E5*MI!M$6*1000+$E5*Marketshare_Base!$F5*MI!M$7*1000+$E5*Marketshare_Base!$G5*MI!M$8*1000+$E5*Marketshare_Base!$H5*MI!M$9*1000+$E5*Marketshare_Base!$I5*MI!M$10*1000</f>
        <v>0</v>
      </c>
      <c r="V5" s="40">
        <f>$E5*Marketshare_Base!$B5*MI!N$3*1000+$E5*Marketshare_Base!$C5*MI!N$4*1000+$E5*Marketshare_Base!$D5*MI!N$5*1000+$E5*Marketshare_Base!$E5*MI!N$6*1000+$E5*Marketshare_Base!$F5*MI!N$7*1000+$E5*Marketshare_Base!$G5*MI!N$8*1000+$E5*Marketshare_Base!$H5*MI!N$9*1000+$E5*Marketshare_Base!$I5*MI!N$10*1000</f>
        <v>0.84919999984559991</v>
      </c>
      <c r="W5" s="48">
        <f>$E5*Marketshare_Base!$B5*MI!O$3*1000+$E5*Marketshare_Base!$C5*MI!O$4*1000+$E5*Marketshare_Base!$D5*MI!O$5*1000+$E5*Marketshare_Base!$E5*MI!O$6*1000+$E5*Marketshare_Base!$F5*MI!O$7*1000+$E5*Marketshare_Base!$G5*MI!O$8*1000+$E5*Marketshare_Base!$H5*MI!O$9*1000+$E5*Marketshare_Base!$I5*MI!O$10*1000</f>
        <v>0.84919999984559991</v>
      </c>
      <c r="Y5" s="5">
        <f>0</f>
        <v>0</v>
      </c>
      <c r="Z5" s="3">
        <f>0</f>
        <v>0</v>
      </c>
      <c r="AA5" s="3">
        <f>0</f>
        <v>0</v>
      </c>
      <c r="AB5" s="3">
        <f>0</f>
        <v>0</v>
      </c>
      <c r="AC5" s="3">
        <f>0</f>
        <v>0</v>
      </c>
      <c r="AD5" s="3">
        <f>0</f>
        <v>0</v>
      </c>
      <c r="AE5" s="3">
        <f>0</f>
        <v>0</v>
      </c>
      <c r="AF5" s="3">
        <f>0</f>
        <v>0</v>
      </c>
      <c r="AG5" s="3">
        <f>0</f>
        <v>0</v>
      </c>
      <c r="AH5" s="3">
        <f>0</f>
        <v>0</v>
      </c>
      <c r="AI5" s="3">
        <f>0</f>
        <v>0</v>
      </c>
      <c r="AJ5" s="6">
        <f>0</f>
        <v>0</v>
      </c>
      <c r="AL5" s="53">
        <f>AL4+L5-Y5</f>
        <v>84.030720000000002</v>
      </c>
      <c r="AM5" s="54">
        <f>AM4+M5-Z5</f>
        <v>12.253440000000001</v>
      </c>
      <c r="AN5" s="54">
        <f t="shared" ref="AN5:AW5" si="2">AN4+N5-AA5</f>
        <v>31.77984</v>
      </c>
      <c r="AO5" s="54">
        <f t="shared" si="2"/>
        <v>418.41720000000004</v>
      </c>
      <c r="AP5" s="54">
        <f t="shared" si="2"/>
        <v>0</v>
      </c>
      <c r="AQ5" s="54">
        <f t="shared" si="2"/>
        <v>115.47</v>
      </c>
      <c r="AR5" s="54">
        <f t="shared" si="2"/>
        <v>2.6248000001543996</v>
      </c>
      <c r="AS5" s="54">
        <f t="shared" si="2"/>
        <v>89.762640000000005</v>
      </c>
      <c r="AT5" s="54">
        <f t="shared" si="2"/>
        <v>120.27359999999999</v>
      </c>
      <c r="AU5" s="54">
        <f t="shared" si="2"/>
        <v>0</v>
      </c>
      <c r="AV5" s="54">
        <f t="shared" si="2"/>
        <v>0.84919999984559991</v>
      </c>
      <c r="AW5" s="55">
        <f t="shared" si="2"/>
        <v>0.84919999984559991</v>
      </c>
    </row>
    <row r="6" spans="1:49" x14ac:dyDescent="0.55000000000000004">
      <c r="A6" s="25">
        <f t="shared" ref="A6:A33" si="3">A5+1</f>
        <v>2022</v>
      </c>
      <c r="B6" s="7">
        <f t="shared" ref="B6:B13" si="4">12/10+B5</f>
        <v>2.4</v>
      </c>
      <c r="C6" s="4">
        <f t="shared" ref="C6:C13" si="5">12/10+C5</f>
        <v>2.4</v>
      </c>
      <c r="D6" s="4">
        <f t="shared" ref="D6:D13" si="6">12/10+D5</f>
        <v>2.4</v>
      </c>
      <c r="E6" s="7">
        <f t="shared" ref="E6:E34" si="7">B6-B5+H6</f>
        <v>1.2</v>
      </c>
      <c r="F6" s="4">
        <f t="shared" ref="F6:F34" si="8">C6-C5+I6</f>
        <v>1.2</v>
      </c>
      <c r="G6" s="8">
        <f t="shared" ref="G6:G34" si="9">D6-D5+J6</f>
        <v>1.2</v>
      </c>
      <c r="H6" s="5">
        <f>0</f>
        <v>0</v>
      </c>
      <c r="I6" s="2">
        <f>0</f>
        <v>0</v>
      </c>
      <c r="J6" s="23">
        <f>0</f>
        <v>0</v>
      </c>
      <c r="K6" s="2"/>
      <c r="L6" s="47">
        <f>$E6*Marketshare_Base!$B6*MI!D$3*1000+$E6*Marketshare_Base!$C6*MI!D$4*1000+$E6*Marketshare_Base!$D6*MI!D$5*1000+$E6*Marketshare_Base!$E6*MI!D$6*1000+$E6*Marketshare_Base!$F6*MI!D$7*1000+$E6*Marketshare_Base!$G6*MI!D$8*1000+$E6*Marketshare_Base!$H6*MI!D$9*1000+$E6*Marketshare_Base!$I6*MI!D$10*1000</f>
        <v>82.832640000000012</v>
      </c>
      <c r="M6" s="40">
        <f>$E6*Marketshare_Base!$B6*MI!E$3*1000+$E6*Marketshare_Base!$C6*MI!E$4*1000+$E6*Marketshare_Base!$D6*MI!E$5*1000+$E6*Marketshare_Base!$E6*MI!E$6*1000+$E6*Marketshare_Base!$F6*MI!E$7*1000+$E6*Marketshare_Base!$G6*MI!E$8*1000+$E6*Marketshare_Base!$H6*MI!E$9*1000+$E6*Marketshare_Base!$I6*MI!E$10*1000</f>
        <v>11.909280000000001</v>
      </c>
      <c r="N6" s="40">
        <f>$E6*Marketshare_Base!$B6*MI!F$3*1000+$E6*Marketshare_Base!$C6*MI!F$4*1000+$E6*Marketshare_Base!$D6*MI!F$5*1000+$E6*Marketshare_Base!$E6*MI!F$6*1000+$E6*Marketshare_Base!$F6*MI!F$7*1000+$E6*Marketshare_Base!$G6*MI!F$8*1000+$E6*Marketshare_Base!$H6*MI!F$9*1000+$E6*Marketshare_Base!$I6*MI!F$10*1000</f>
        <v>30.766080000000002</v>
      </c>
      <c r="O6" s="40">
        <f>$E6*Marketshare_Base!$B6*MI!G$3*1000+$E6*Marketshare_Base!$C6*MI!G$4*1000+$E6*Marketshare_Base!$D6*MI!G$5*1000+$E6*Marketshare_Base!$E6*MI!G$6*1000+$E6*Marketshare_Base!$F6*MI!G$7*1000+$E6*Marketshare_Base!$G6*MI!G$8*1000+$E6*Marketshare_Base!$H6*MI!G$9*1000+$E6*Marketshare_Base!$I6*MI!G$10*1000</f>
        <v>442.85039999999992</v>
      </c>
      <c r="P6" s="40">
        <f>$E6*Marketshare_Base!$B6*MI!H$3*1000+$E6*Marketshare_Base!$C6*MI!H$4*1000+$E6*Marketshare_Base!$D6*MI!H$5*1000+$E6*Marketshare_Base!$E6*MI!H$6*1000+$E6*Marketshare_Base!$F6*MI!H$7*1000+$E6*Marketshare_Base!$G6*MI!H$8*1000+$E6*Marketshare_Base!$H6*MI!H$9*1000+$E6*Marketshare_Base!$I6*MI!H$10*1000</f>
        <v>0</v>
      </c>
      <c r="Q6" s="40">
        <f>$E6*Marketshare_Base!$B6*MI!I$3*1000+$E6*Marketshare_Base!$C6*MI!I$4*1000+$E6*Marketshare_Base!$D6*MI!I$5*1000+$E6*Marketshare_Base!$E6*MI!I$6*1000+$E6*Marketshare_Base!$F6*MI!I$7*1000+$E6*Marketshare_Base!$G6*MI!I$8*1000+$E6*Marketshare_Base!$H6*MI!I$9*1000+$E6*Marketshare_Base!$I6*MI!I$10*1000</f>
        <v>113.21999999999998</v>
      </c>
      <c r="R6" s="40">
        <f>$E6*Marketshare_Base!$B6*MI!J$3*1000+$E6*Marketshare_Base!$C6*MI!J$4*1000+$E6*Marketshare_Base!$D6*MI!J$5*1000+$E6*Marketshare_Base!$E6*MI!J$6*1000+$E6*Marketshare_Base!$F6*MI!J$7*1000+$E6*Marketshare_Base!$G6*MI!J$8*1000+$E6*Marketshare_Base!$H6*MI!J$9*1000+$E6*Marketshare_Base!$I6*MI!J$10*1000</f>
        <v>2.4616000001448</v>
      </c>
      <c r="S6" s="40">
        <f>$E6*Marketshare_Base!$B6*MI!K$3*1000+$E6*Marketshare_Base!$C6*MI!K$4*1000+$E6*Marketshare_Base!$D6*MI!K$5*1000+$E6*Marketshare_Base!$E6*MI!K$6*1000+$E6*Marketshare_Base!$F6*MI!K$7*1000+$E6*Marketshare_Base!$G6*MI!K$8*1000+$E6*Marketshare_Base!$H6*MI!K$9*1000+$E6*Marketshare_Base!$I6*MI!K$10*1000</f>
        <v>92.083679999999987</v>
      </c>
      <c r="T6" s="40">
        <f>$E6*Marketshare_Base!$B6*MI!L$3*1000+$E6*Marketshare_Base!$C6*MI!L$4*1000+$E6*Marketshare_Base!$D6*MI!L$5*1000+$E6*Marketshare_Base!$E6*MI!L$6*1000+$E6*Marketshare_Base!$F6*MI!L$7*1000+$E6*Marketshare_Base!$G6*MI!L$8*1000+$E6*Marketshare_Base!$H6*MI!L$9*1000+$E6*Marketshare_Base!$I6*MI!L$10*1000</f>
        <v>118.21919999999999</v>
      </c>
      <c r="U6" s="40">
        <f>$E6*Marketshare_Base!$B6*MI!M$3*1000+$E6*Marketshare_Base!$C6*MI!M$4*1000+$E6*Marketshare_Base!$D6*MI!M$5*1000+$E6*Marketshare_Base!$E6*MI!M$6*1000+$E6*Marketshare_Base!$F6*MI!M$7*1000+$E6*Marketshare_Base!$G6*MI!M$8*1000+$E6*Marketshare_Base!$H6*MI!M$9*1000+$E6*Marketshare_Base!$I6*MI!M$10*1000</f>
        <v>0</v>
      </c>
      <c r="V6" s="40">
        <f>$E6*Marketshare_Base!$B6*MI!N$3*1000+$E6*Marketshare_Base!$C6*MI!N$4*1000+$E6*Marketshare_Base!$D6*MI!N$5*1000+$E6*Marketshare_Base!$E6*MI!N$6*1000+$E6*Marketshare_Base!$F6*MI!N$7*1000+$E6*Marketshare_Base!$G6*MI!N$8*1000+$E6*Marketshare_Base!$H6*MI!N$9*1000+$E6*Marketshare_Base!$I6*MI!N$10*1000</f>
        <v>0.79639999985519994</v>
      </c>
      <c r="W6" s="48">
        <f>$E6*Marketshare_Base!$B6*MI!O$3*1000+$E6*Marketshare_Base!$C6*MI!O$4*1000+$E6*Marketshare_Base!$D6*MI!O$5*1000+$E6*Marketshare_Base!$E6*MI!O$6*1000+$E6*Marketshare_Base!$F6*MI!O$7*1000+$E6*Marketshare_Base!$G6*MI!O$8*1000+$E6*Marketshare_Base!$H6*MI!O$9*1000+$E6*Marketshare_Base!$I6*MI!O$10*1000</f>
        <v>0.79639999985519994</v>
      </c>
      <c r="Y6" s="5">
        <f>0</f>
        <v>0</v>
      </c>
      <c r="Z6" s="3">
        <f>0</f>
        <v>0</v>
      </c>
      <c r="AA6" s="3">
        <f>0</f>
        <v>0</v>
      </c>
      <c r="AB6" s="3">
        <f>0</f>
        <v>0</v>
      </c>
      <c r="AC6" s="3">
        <f>0</f>
        <v>0</v>
      </c>
      <c r="AD6" s="3">
        <f>0</f>
        <v>0</v>
      </c>
      <c r="AE6" s="3">
        <f>0</f>
        <v>0</v>
      </c>
      <c r="AF6" s="3">
        <f>0</f>
        <v>0</v>
      </c>
      <c r="AG6" s="3">
        <f>0</f>
        <v>0</v>
      </c>
      <c r="AH6" s="3">
        <f>0</f>
        <v>0</v>
      </c>
      <c r="AI6" s="3">
        <f>0</f>
        <v>0</v>
      </c>
      <c r="AJ6" s="6">
        <f>0</f>
        <v>0</v>
      </c>
      <c r="AL6" s="53">
        <f t="shared" ref="AL6:AL34" si="10">AL5+L6-Y6</f>
        <v>166.86336</v>
      </c>
      <c r="AM6" s="54">
        <f t="shared" ref="AM6:AM34" si="11">AM5+M6-Z6</f>
        <v>24.16272</v>
      </c>
      <c r="AN6" s="54">
        <f t="shared" ref="AN6:AN34" si="12">AN5+N6-AA6</f>
        <v>62.545920000000002</v>
      </c>
      <c r="AO6" s="54">
        <f t="shared" ref="AO6:AO34" si="13">AO5+O6-AB6</f>
        <v>861.2675999999999</v>
      </c>
      <c r="AP6" s="54">
        <f t="shared" ref="AP6:AP34" si="14">AP5+P6-AC6</f>
        <v>0</v>
      </c>
      <c r="AQ6" s="54">
        <f t="shared" ref="AQ6:AQ34" si="15">AQ5+Q6-AD6</f>
        <v>228.69</v>
      </c>
      <c r="AR6" s="54">
        <f t="shared" ref="AR6:AR34" si="16">AR5+R6-AE6</f>
        <v>5.0864000002992</v>
      </c>
      <c r="AS6" s="54">
        <f t="shared" ref="AS6:AS34" si="17">AS5+S6-AF6</f>
        <v>181.84631999999999</v>
      </c>
      <c r="AT6" s="54">
        <f t="shared" ref="AT6:AT34" si="18">AT5+T6-AG6</f>
        <v>238.49279999999999</v>
      </c>
      <c r="AU6" s="54">
        <f t="shared" ref="AU6:AU34" si="19">AU5+U6-AH6</f>
        <v>0</v>
      </c>
      <c r="AV6" s="54">
        <f t="shared" ref="AV6:AV34" si="20">AV5+V6-AI6</f>
        <v>1.6455999997007997</v>
      </c>
      <c r="AW6" s="55">
        <f t="shared" ref="AW6:AW34" si="21">AW5+W6-AJ6</f>
        <v>1.6455999997007997</v>
      </c>
    </row>
    <row r="7" spans="1:49" x14ac:dyDescent="0.55000000000000004">
      <c r="A7" s="25">
        <f t="shared" si="3"/>
        <v>2023</v>
      </c>
      <c r="B7" s="7">
        <f t="shared" si="4"/>
        <v>3.5999999999999996</v>
      </c>
      <c r="C7" s="4">
        <f t="shared" si="5"/>
        <v>3.5999999999999996</v>
      </c>
      <c r="D7" s="4">
        <f t="shared" si="6"/>
        <v>3.5999999999999996</v>
      </c>
      <c r="E7" s="7">
        <f t="shared" si="7"/>
        <v>1.1999999999999997</v>
      </c>
      <c r="F7" s="4">
        <f t="shared" si="8"/>
        <v>1.1999999999999997</v>
      </c>
      <c r="G7" s="8">
        <f t="shared" si="9"/>
        <v>1.1999999999999997</v>
      </c>
      <c r="H7" s="5">
        <f>0</f>
        <v>0</v>
      </c>
      <c r="I7" s="2">
        <f>0</f>
        <v>0</v>
      </c>
      <c r="J7" s="23">
        <f>0</f>
        <v>0</v>
      </c>
      <c r="K7" s="2"/>
      <c r="L7" s="47">
        <f>$E7*Marketshare_Base!$B7*MI!D$3*1000+$E7*Marketshare_Base!$C7*MI!D$4*1000+$E7*Marketshare_Base!$D7*MI!D$5*1000+$E7*Marketshare_Base!$E7*MI!D$6*1000+$E7*Marketshare_Base!$F7*MI!D$7*1000+$E7*Marketshare_Base!$G7*MI!D$8*1000+$E7*Marketshare_Base!$H7*MI!D$9*1000+$E7*Marketshare_Base!$I7*MI!D$10*1000</f>
        <v>81.634559999999993</v>
      </c>
      <c r="M7" s="40">
        <f>$E7*Marketshare_Base!$B7*MI!E$3*1000+$E7*Marketshare_Base!$C7*MI!E$4*1000+$E7*Marketshare_Base!$D7*MI!E$5*1000+$E7*Marketshare_Base!$E7*MI!E$6*1000+$E7*Marketshare_Base!$F7*MI!E$7*1000+$E7*Marketshare_Base!$G7*MI!E$8*1000+$E7*Marketshare_Base!$H7*MI!E$9*1000+$E7*Marketshare_Base!$I7*MI!E$10*1000</f>
        <v>11.565119999999999</v>
      </c>
      <c r="N7" s="40">
        <f>$E7*Marketshare_Base!$B7*MI!F$3*1000+$E7*Marketshare_Base!$C7*MI!F$4*1000+$E7*Marketshare_Base!$D7*MI!F$5*1000+$E7*Marketshare_Base!$E7*MI!F$6*1000+$E7*Marketshare_Base!$F7*MI!F$7*1000+$E7*Marketshare_Base!$G7*MI!F$8*1000+$E7*Marketshare_Base!$H7*MI!F$9*1000+$E7*Marketshare_Base!$I7*MI!F$10*1000</f>
        <v>29.752319999999997</v>
      </c>
      <c r="O7" s="40">
        <f>$E7*Marketshare_Base!$B7*MI!G$3*1000+$E7*Marketshare_Base!$C7*MI!G$4*1000+$E7*Marketshare_Base!$D7*MI!G$5*1000+$E7*Marketshare_Base!$E7*MI!G$6*1000+$E7*Marketshare_Base!$F7*MI!G$7*1000+$E7*Marketshare_Base!$G7*MI!G$8*1000+$E7*Marketshare_Base!$H7*MI!G$9*1000+$E7*Marketshare_Base!$I7*MI!G$10*1000</f>
        <v>467.28359999999986</v>
      </c>
      <c r="P7" s="40">
        <f>$E7*Marketshare_Base!$B7*MI!H$3*1000+$E7*Marketshare_Base!$C7*MI!H$4*1000+$E7*Marketshare_Base!$D7*MI!H$5*1000+$E7*Marketshare_Base!$E7*MI!H$6*1000+$E7*Marketshare_Base!$F7*MI!H$7*1000+$E7*Marketshare_Base!$G7*MI!H$8*1000+$E7*Marketshare_Base!$H7*MI!H$9*1000+$E7*Marketshare_Base!$I7*MI!H$10*1000</f>
        <v>0</v>
      </c>
      <c r="Q7" s="40">
        <f>$E7*Marketshare_Base!$B7*MI!I$3*1000+$E7*Marketshare_Base!$C7*MI!I$4*1000+$E7*Marketshare_Base!$D7*MI!I$5*1000+$E7*Marketshare_Base!$E7*MI!I$6*1000+$E7*Marketshare_Base!$F7*MI!I$7*1000+$E7*Marketshare_Base!$G7*MI!I$8*1000+$E7*Marketshare_Base!$H7*MI!I$9*1000+$E7*Marketshare_Base!$I7*MI!I$10*1000</f>
        <v>110.96999999999997</v>
      </c>
      <c r="R7" s="40">
        <f>$E7*Marketshare_Base!$B7*MI!J$3*1000+$E7*Marketshare_Base!$C7*MI!J$4*1000+$E7*Marketshare_Base!$D7*MI!J$5*1000+$E7*Marketshare_Base!$E7*MI!J$6*1000+$E7*Marketshare_Base!$F7*MI!J$7*1000+$E7*Marketshare_Base!$G7*MI!J$8*1000+$E7*Marketshare_Base!$H7*MI!J$9*1000+$E7*Marketshare_Base!$I7*MI!J$10*1000</f>
        <v>2.2984000001351994</v>
      </c>
      <c r="S7" s="40">
        <f>$E7*Marketshare_Base!$B7*MI!K$3*1000+$E7*Marketshare_Base!$C7*MI!K$4*1000+$E7*Marketshare_Base!$D7*MI!K$5*1000+$E7*Marketshare_Base!$E7*MI!K$6*1000+$E7*Marketshare_Base!$F7*MI!K$7*1000+$E7*Marketshare_Base!$G7*MI!K$8*1000+$E7*Marketshare_Base!$H7*MI!K$9*1000+$E7*Marketshare_Base!$I7*MI!K$10*1000</f>
        <v>94.404719999999983</v>
      </c>
      <c r="T7" s="40">
        <f>$E7*Marketshare_Base!$B7*MI!L$3*1000+$E7*Marketshare_Base!$C7*MI!L$4*1000+$E7*Marketshare_Base!$D7*MI!L$5*1000+$E7*Marketshare_Base!$E7*MI!L$6*1000+$E7*Marketshare_Base!$F7*MI!L$7*1000+$E7*Marketshare_Base!$G7*MI!L$8*1000+$E7*Marketshare_Base!$H7*MI!L$9*1000+$E7*Marketshare_Base!$I7*MI!L$10*1000</f>
        <v>116.16479999999997</v>
      </c>
      <c r="U7" s="40">
        <f>$E7*Marketshare_Base!$B7*MI!M$3*1000+$E7*Marketshare_Base!$C7*MI!M$4*1000+$E7*Marketshare_Base!$D7*MI!M$5*1000+$E7*Marketshare_Base!$E7*MI!M$6*1000+$E7*Marketshare_Base!$F7*MI!M$7*1000+$E7*Marketshare_Base!$G7*MI!M$8*1000+$E7*Marketshare_Base!$H7*MI!M$9*1000+$E7*Marketshare_Base!$I7*MI!M$10*1000</f>
        <v>0</v>
      </c>
      <c r="V7" s="40">
        <f>$E7*Marketshare_Base!$B7*MI!N$3*1000+$E7*Marketshare_Base!$C7*MI!N$4*1000+$E7*Marketshare_Base!$D7*MI!N$5*1000+$E7*Marketshare_Base!$E7*MI!N$6*1000+$E7*Marketshare_Base!$F7*MI!N$7*1000+$E7*Marketshare_Base!$G7*MI!N$8*1000+$E7*Marketshare_Base!$H7*MI!N$9*1000+$E7*Marketshare_Base!$I7*MI!N$10*1000</f>
        <v>0.74359999986479974</v>
      </c>
      <c r="W7" s="48">
        <f>$E7*Marketshare_Base!$B7*MI!O$3*1000+$E7*Marketshare_Base!$C7*MI!O$4*1000+$E7*Marketshare_Base!$D7*MI!O$5*1000+$E7*Marketshare_Base!$E7*MI!O$6*1000+$E7*Marketshare_Base!$F7*MI!O$7*1000+$E7*Marketshare_Base!$G7*MI!O$8*1000+$E7*Marketshare_Base!$H7*MI!O$9*1000+$E7*Marketshare_Base!$I7*MI!O$10*1000</f>
        <v>0.74359999986479974</v>
      </c>
      <c r="Y7" s="5">
        <f>0</f>
        <v>0</v>
      </c>
      <c r="Z7" s="3">
        <f>0</f>
        <v>0</v>
      </c>
      <c r="AA7" s="3">
        <f>0</f>
        <v>0</v>
      </c>
      <c r="AB7" s="3">
        <f>0</f>
        <v>0</v>
      </c>
      <c r="AC7" s="3">
        <f>0</f>
        <v>0</v>
      </c>
      <c r="AD7" s="3">
        <f>0</f>
        <v>0</v>
      </c>
      <c r="AE7" s="3">
        <f>0</f>
        <v>0</v>
      </c>
      <c r="AF7" s="3">
        <f>0</f>
        <v>0</v>
      </c>
      <c r="AG7" s="3">
        <f>0</f>
        <v>0</v>
      </c>
      <c r="AH7" s="3">
        <f>0</f>
        <v>0</v>
      </c>
      <c r="AI7" s="3">
        <f>0</f>
        <v>0</v>
      </c>
      <c r="AJ7" s="6">
        <f>0</f>
        <v>0</v>
      </c>
      <c r="AL7" s="53">
        <f t="shared" si="10"/>
        <v>248.49791999999999</v>
      </c>
      <c r="AM7" s="54">
        <f t="shared" si="11"/>
        <v>35.72784</v>
      </c>
      <c r="AN7" s="54">
        <f t="shared" si="12"/>
        <v>92.298239999999993</v>
      </c>
      <c r="AO7" s="54">
        <f t="shared" si="13"/>
        <v>1328.5511999999999</v>
      </c>
      <c r="AP7" s="54">
        <f t="shared" si="14"/>
        <v>0</v>
      </c>
      <c r="AQ7" s="54">
        <f t="shared" si="15"/>
        <v>339.65999999999997</v>
      </c>
      <c r="AR7" s="54">
        <f t="shared" si="16"/>
        <v>7.3848000004343994</v>
      </c>
      <c r="AS7" s="54">
        <f t="shared" si="17"/>
        <v>276.25103999999999</v>
      </c>
      <c r="AT7" s="54">
        <f t="shared" si="18"/>
        <v>354.65759999999995</v>
      </c>
      <c r="AU7" s="54">
        <f t="shared" si="19"/>
        <v>0</v>
      </c>
      <c r="AV7" s="54">
        <f t="shared" si="20"/>
        <v>2.3891999995655997</v>
      </c>
      <c r="AW7" s="55">
        <f t="shared" si="21"/>
        <v>2.3891999995655997</v>
      </c>
    </row>
    <row r="8" spans="1:49" x14ac:dyDescent="0.55000000000000004">
      <c r="A8" s="25">
        <f t="shared" si="3"/>
        <v>2024</v>
      </c>
      <c r="B8" s="7">
        <f t="shared" si="4"/>
        <v>4.8</v>
      </c>
      <c r="C8" s="4">
        <f t="shared" si="5"/>
        <v>4.8</v>
      </c>
      <c r="D8" s="4">
        <f t="shared" si="6"/>
        <v>4.8</v>
      </c>
      <c r="E8" s="7">
        <f t="shared" si="7"/>
        <v>1.2000000000000002</v>
      </c>
      <c r="F8" s="4">
        <f t="shared" si="8"/>
        <v>1.2000000000000002</v>
      </c>
      <c r="G8" s="8">
        <f t="shared" si="9"/>
        <v>1.2000000000000002</v>
      </c>
      <c r="H8" s="5">
        <f>0</f>
        <v>0</v>
      </c>
      <c r="I8" s="2">
        <f>0</f>
        <v>0</v>
      </c>
      <c r="J8" s="23">
        <f>0</f>
        <v>0</v>
      </c>
      <c r="K8" s="2"/>
      <c r="L8" s="47">
        <f>$E8*Marketshare_Base!$B8*MI!D$3*1000+$E8*Marketshare_Base!$C8*MI!D$4*1000+$E8*Marketshare_Base!$D8*MI!D$5*1000+$E8*Marketshare_Base!$E8*MI!D$6*1000+$E8*Marketshare_Base!$F8*MI!D$7*1000+$E8*Marketshare_Base!$G8*MI!D$8*1000+$E8*Marketshare_Base!$H8*MI!D$9*1000+$E8*Marketshare_Base!$I8*MI!D$10*1000</f>
        <v>80.436480000000032</v>
      </c>
      <c r="M8" s="40">
        <f>$E8*Marketshare_Base!$B8*MI!E$3*1000+$E8*Marketshare_Base!$C8*MI!E$4*1000+$E8*Marketshare_Base!$D8*MI!E$5*1000+$E8*Marketshare_Base!$E8*MI!E$6*1000+$E8*Marketshare_Base!$F8*MI!E$7*1000+$E8*Marketshare_Base!$G8*MI!E$8*1000+$E8*Marketshare_Base!$H8*MI!E$9*1000+$E8*Marketshare_Base!$I8*MI!E$10*1000</f>
        <v>11.220960000000003</v>
      </c>
      <c r="N8" s="40">
        <f>$E8*Marketshare_Base!$B8*MI!F$3*1000+$E8*Marketshare_Base!$C8*MI!F$4*1000+$E8*Marketshare_Base!$D8*MI!F$5*1000+$E8*Marketshare_Base!$E8*MI!F$6*1000+$E8*Marketshare_Base!$F8*MI!F$7*1000+$E8*Marketshare_Base!$G8*MI!F$8*1000+$E8*Marketshare_Base!$H8*MI!F$9*1000+$E8*Marketshare_Base!$I8*MI!F$10*1000</f>
        <v>28.738560000000007</v>
      </c>
      <c r="O8" s="40">
        <f>$E8*Marketshare_Base!$B8*MI!G$3*1000+$E8*Marketshare_Base!$C8*MI!G$4*1000+$E8*Marketshare_Base!$D8*MI!G$5*1000+$E8*Marketshare_Base!$E8*MI!G$6*1000+$E8*Marketshare_Base!$F8*MI!G$7*1000+$E8*Marketshare_Base!$G8*MI!G$8*1000+$E8*Marketshare_Base!$H8*MI!G$9*1000+$E8*Marketshare_Base!$I8*MI!G$10*1000</f>
        <v>491.71680000000015</v>
      </c>
      <c r="P8" s="40">
        <f>$E8*Marketshare_Base!$B8*MI!H$3*1000+$E8*Marketshare_Base!$C8*MI!H$4*1000+$E8*Marketshare_Base!$D8*MI!H$5*1000+$E8*Marketshare_Base!$E8*MI!H$6*1000+$E8*Marketshare_Base!$F8*MI!H$7*1000+$E8*Marketshare_Base!$G8*MI!H$8*1000+$E8*Marketshare_Base!$H8*MI!H$9*1000+$E8*Marketshare_Base!$I8*MI!H$10*1000</f>
        <v>0</v>
      </c>
      <c r="Q8" s="40">
        <f>$E8*Marketshare_Base!$B8*MI!I$3*1000+$E8*Marketshare_Base!$C8*MI!I$4*1000+$E8*Marketshare_Base!$D8*MI!I$5*1000+$E8*Marketshare_Base!$E8*MI!I$6*1000+$E8*Marketshare_Base!$F8*MI!I$7*1000+$E8*Marketshare_Base!$G8*MI!I$8*1000+$E8*Marketshare_Base!$H8*MI!I$9*1000+$E8*Marketshare_Base!$I8*MI!I$10*1000</f>
        <v>108.72000000000003</v>
      </c>
      <c r="R8" s="40">
        <f>$E8*Marketshare_Base!$B8*MI!J$3*1000+$E8*Marketshare_Base!$C8*MI!J$4*1000+$E8*Marketshare_Base!$D8*MI!J$5*1000+$E8*Marketshare_Base!$E8*MI!J$6*1000+$E8*Marketshare_Base!$F8*MI!J$7*1000+$E8*Marketshare_Base!$G8*MI!J$8*1000+$E8*Marketshare_Base!$H8*MI!J$9*1000+$E8*Marketshare_Base!$I8*MI!J$10*1000</f>
        <v>2.1352000001256002</v>
      </c>
      <c r="S8" s="40">
        <f>$E8*Marketshare_Base!$B8*MI!K$3*1000+$E8*Marketshare_Base!$C8*MI!K$4*1000+$E8*Marketshare_Base!$D8*MI!K$5*1000+$E8*Marketshare_Base!$E8*MI!K$6*1000+$E8*Marketshare_Base!$F8*MI!K$7*1000+$E8*Marketshare_Base!$G8*MI!K$8*1000+$E8*Marketshare_Base!$H8*MI!K$9*1000+$E8*Marketshare_Base!$I8*MI!K$10*1000</f>
        <v>96.725760000000008</v>
      </c>
      <c r="T8" s="40">
        <f>$E8*Marketshare_Base!$B8*MI!L$3*1000+$E8*Marketshare_Base!$C8*MI!L$4*1000+$E8*Marketshare_Base!$D8*MI!L$5*1000+$E8*Marketshare_Base!$E8*MI!L$6*1000+$E8*Marketshare_Base!$F8*MI!L$7*1000+$E8*Marketshare_Base!$G8*MI!L$8*1000+$E8*Marketshare_Base!$H8*MI!L$9*1000+$E8*Marketshare_Base!$I8*MI!L$10*1000</f>
        <v>114.11040000000001</v>
      </c>
      <c r="U8" s="40">
        <f>$E8*Marketshare_Base!$B8*MI!M$3*1000+$E8*Marketshare_Base!$C8*MI!M$4*1000+$E8*Marketshare_Base!$D8*MI!M$5*1000+$E8*Marketshare_Base!$E8*MI!M$6*1000+$E8*Marketshare_Base!$F8*MI!M$7*1000+$E8*Marketshare_Base!$G8*MI!M$8*1000+$E8*Marketshare_Base!$H8*MI!M$9*1000+$E8*Marketshare_Base!$I8*MI!M$10*1000</f>
        <v>0</v>
      </c>
      <c r="V8" s="40">
        <f>$E8*Marketshare_Base!$B8*MI!N$3*1000+$E8*Marketshare_Base!$C8*MI!N$4*1000+$E8*Marketshare_Base!$D8*MI!N$5*1000+$E8*Marketshare_Base!$E8*MI!N$6*1000+$E8*Marketshare_Base!$F8*MI!N$7*1000+$E8*Marketshare_Base!$G8*MI!N$8*1000+$E8*Marketshare_Base!$H8*MI!N$9*1000+$E8*Marketshare_Base!$I8*MI!N$10*1000</f>
        <v>0.69079999987439988</v>
      </c>
      <c r="W8" s="48">
        <f>$E8*Marketshare_Base!$B8*MI!O$3*1000+$E8*Marketshare_Base!$C8*MI!O$4*1000+$E8*Marketshare_Base!$D8*MI!O$5*1000+$E8*Marketshare_Base!$E8*MI!O$6*1000+$E8*Marketshare_Base!$F8*MI!O$7*1000+$E8*Marketshare_Base!$G8*MI!O$8*1000+$E8*Marketshare_Base!$H8*MI!O$9*1000+$E8*Marketshare_Base!$I8*MI!O$10*1000</f>
        <v>0.69079999987439988</v>
      </c>
      <c r="Y8" s="5">
        <f>0</f>
        <v>0</v>
      </c>
      <c r="Z8" s="3">
        <f>0</f>
        <v>0</v>
      </c>
      <c r="AA8" s="3">
        <f>0</f>
        <v>0</v>
      </c>
      <c r="AB8" s="3">
        <f>0</f>
        <v>0</v>
      </c>
      <c r="AC8" s="3">
        <f>0</f>
        <v>0</v>
      </c>
      <c r="AD8" s="3">
        <f>0</f>
        <v>0</v>
      </c>
      <c r="AE8" s="3">
        <f>0</f>
        <v>0</v>
      </c>
      <c r="AF8" s="3">
        <f>0</f>
        <v>0</v>
      </c>
      <c r="AG8" s="3">
        <f>0</f>
        <v>0</v>
      </c>
      <c r="AH8" s="3">
        <f>0</f>
        <v>0</v>
      </c>
      <c r="AI8" s="3">
        <f>0</f>
        <v>0</v>
      </c>
      <c r="AJ8" s="6">
        <f>0</f>
        <v>0</v>
      </c>
      <c r="AL8" s="53">
        <f t="shared" si="10"/>
        <v>328.93440000000004</v>
      </c>
      <c r="AM8" s="54">
        <f t="shared" si="11"/>
        <v>46.948800000000006</v>
      </c>
      <c r="AN8" s="54">
        <f t="shared" si="12"/>
        <v>121.0368</v>
      </c>
      <c r="AO8" s="54">
        <f t="shared" si="13"/>
        <v>1820.268</v>
      </c>
      <c r="AP8" s="54">
        <f t="shared" si="14"/>
        <v>0</v>
      </c>
      <c r="AQ8" s="54">
        <f t="shared" si="15"/>
        <v>448.38</v>
      </c>
      <c r="AR8" s="54">
        <f t="shared" si="16"/>
        <v>9.5200000005599996</v>
      </c>
      <c r="AS8" s="54">
        <f t="shared" si="17"/>
        <v>372.97680000000003</v>
      </c>
      <c r="AT8" s="54">
        <f t="shared" si="18"/>
        <v>468.76799999999997</v>
      </c>
      <c r="AU8" s="54">
        <f t="shared" si="19"/>
        <v>0</v>
      </c>
      <c r="AV8" s="54">
        <f t="shared" si="20"/>
        <v>3.0799999994399996</v>
      </c>
      <c r="AW8" s="55">
        <f t="shared" si="21"/>
        <v>3.0799999994399996</v>
      </c>
    </row>
    <row r="9" spans="1:49" x14ac:dyDescent="0.55000000000000004">
      <c r="A9" s="25">
        <f t="shared" si="3"/>
        <v>2025</v>
      </c>
      <c r="B9" s="7">
        <f t="shared" si="4"/>
        <v>6</v>
      </c>
      <c r="C9" s="4">
        <f t="shared" si="5"/>
        <v>6</v>
      </c>
      <c r="D9" s="4">
        <f t="shared" si="6"/>
        <v>6</v>
      </c>
      <c r="E9" s="7">
        <f t="shared" si="7"/>
        <v>1.2000000000000002</v>
      </c>
      <c r="F9" s="4">
        <f t="shared" si="8"/>
        <v>1.2000000000000002</v>
      </c>
      <c r="G9" s="8">
        <f t="shared" si="9"/>
        <v>1.2000000000000002</v>
      </c>
      <c r="H9" s="5">
        <f>0</f>
        <v>0</v>
      </c>
      <c r="I9" s="2">
        <f>0</f>
        <v>0</v>
      </c>
      <c r="J9" s="23">
        <f>0</f>
        <v>0</v>
      </c>
      <c r="K9" s="2"/>
      <c r="L9" s="47">
        <f>$E9*Marketshare_Base!$B9*MI!D$3*1000+$E9*Marketshare_Base!$C9*MI!D$4*1000+$E9*Marketshare_Base!$D9*MI!D$5*1000+$E9*Marketshare_Base!$E9*MI!D$6*1000+$E9*Marketshare_Base!$F9*MI!D$7*1000+$E9*Marketshare_Base!$G9*MI!D$8*1000+$E9*Marketshare_Base!$H9*MI!D$9*1000+$E9*Marketshare_Base!$I9*MI!D$10*1000</f>
        <v>79.238400000000013</v>
      </c>
      <c r="M9" s="40">
        <f>$E9*Marketshare_Base!$B9*MI!E$3*1000+$E9*Marketshare_Base!$C9*MI!E$4*1000+$E9*Marketshare_Base!$D9*MI!E$5*1000+$E9*Marketshare_Base!$E9*MI!E$6*1000+$E9*Marketshare_Base!$F9*MI!E$7*1000+$E9*Marketshare_Base!$G9*MI!E$8*1000+$E9*Marketshare_Base!$H9*MI!E$9*1000+$E9*Marketshare_Base!$I9*MI!E$10*1000</f>
        <v>10.876800000000003</v>
      </c>
      <c r="N9" s="40">
        <f>$E9*Marketshare_Base!$B9*MI!F$3*1000+$E9*Marketshare_Base!$C9*MI!F$4*1000+$E9*Marketshare_Base!$D9*MI!F$5*1000+$E9*Marketshare_Base!$E9*MI!F$6*1000+$E9*Marketshare_Base!$F9*MI!F$7*1000+$E9*Marketshare_Base!$G9*MI!F$8*1000+$E9*Marketshare_Base!$H9*MI!F$9*1000+$E9*Marketshare_Base!$I9*MI!F$10*1000</f>
        <v>27.724800000000009</v>
      </c>
      <c r="O9" s="40">
        <f>$E9*Marketshare_Base!$B9*MI!G$3*1000+$E9*Marketshare_Base!$C9*MI!G$4*1000+$E9*Marketshare_Base!$D9*MI!G$5*1000+$E9*Marketshare_Base!$E9*MI!G$6*1000+$E9*Marketshare_Base!$F9*MI!G$7*1000+$E9*Marketshare_Base!$G9*MI!G$8*1000+$E9*Marketshare_Base!$H9*MI!G$9*1000+$E9*Marketshare_Base!$I9*MI!G$10*1000</f>
        <v>516.15000000000009</v>
      </c>
      <c r="P9" s="40">
        <f>$E9*Marketshare_Base!$B9*MI!H$3*1000+$E9*Marketshare_Base!$C9*MI!H$4*1000+$E9*Marketshare_Base!$D9*MI!H$5*1000+$E9*Marketshare_Base!$E9*MI!H$6*1000+$E9*Marketshare_Base!$F9*MI!H$7*1000+$E9*Marketshare_Base!$G9*MI!H$8*1000+$E9*Marketshare_Base!$H9*MI!H$9*1000+$E9*Marketshare_Base!$I9*MI!H$10*1000</f>
        <v>0</v>
      </c>
      <c r="Q9" s="40">
        <f>$E9*Marketshare_Base!$B9*MI!I$3*1000+$E9*Marketshare_Base!$C9*MI!I$4*1000+$E9*Marketshare_Base!$D9*MI!I$5*1000+$E9*Marketshare_Base!$E9*MI!I$6*1000+$E9*Marketshare_Base!$F9*MI!I$7*1000+$E9*Marketshare_Base!$G9*MI!I$8*1000+$E9*Marketshare_Base!$H9*MI!I$9*1000+$E9*Marketshare_Base!$I9*MI!I$10*1000</f>
        <v>106.47000000000001</v>
      </c>
      <c r="R9" s="40">
        <f>$E9*Marketshare_Base!$B9*MI!J$3*1000+$E9*Marketshare_Base!$C9*MI!J$4*1000+$E9*Marketshare_Base!$D9*MI!J$5*1000+$E9*Marketshare_Base!$E9*MI!J$6*1000+$E9*Marketshare_Base!$F9*MI!J$7*1000+$E9*Marketshare_Base!$G9*MI!J$8*1000+$E9*Marketshare_Base!$H9*MI!J$9*1000+$E9*Marketshare_Base!$I9*MI!J$10*1000</f>
        <v>1.9720000001160001</v>
      </c>
      <c r="S9" s="40">
        <f>$E9*Marketshare_Base!$B9*MI!K$3*1000+$E9*Marketshare_Base!$C9*MI!K$4*1000+$E9*Marketshare_Base!$D9*MI!K$5*1000+$E9*Marketshare_Base!$E9*MI!K$6*1000+$E9*Marketshare_Base!$F9*MI!K$7*1000+$E9*Marketshare_Base!$G9*MI!K$8*1000+$E9*Marketshare_Base!$H9*MI!K$9*1000+$E9*Marketshare_Base!$I9*MI!K$10*1000</f>
        <v>99.046800000000005</v>
      </c>
      <c r="T9" s="40">
        <f>$E9*Marketshare_Base!$B9*MI!L$3*1000+$E9*Marketshare_Base!$C9*MI!L$4*1000+$E9*Marketshare_Base!$D9*MI!L$5*1000+$E9*Marketshare_Base!$E9*MI!L$6*1000+$E9*Marketshare_Base!$F9*MI!L$7*1000+$E9*Marketshare_Base!$G9*MI!L$8*1000+$E9*Marketshare_Base!$H9*MI!L$9*1000+$E9*Marketshare_Base!$I9*MI!L$10*1000</f>
        <v>112.05600000000001</v>
      </c>
      <c r="U9" s="40">
        <f>$E9*Marketshare_Base!$B9*MI!M$3*1000+$E9*Marketshare_Base!$C9*MI!M$4*1000+$E9*Marketshare_Base!$D9*MI!M$5*1000+$E9*Marketshare_Base!$E9*MI!M$6*1000+$E9*Marketshare_Base!$F9*MI!M$7*1000+$E9*Marketshare_Base!$G9*MI!M$8*1000+$E9*Marketshare_Base!$H9*MI!M$9*1000+$E9*Marketshare_Base!$I9*MI!M$10*1000</f>
        <v>0</v>
      </c>
      <c r="V9" s="40">
        <f>$E9*Marketshare_Base!$B9*MI!N$3*1000+$E9*Marketshare_Base!$C9*MI!N$4*1000+$E9*Marketshare_Base!$D9*MI!N$5*1000+$E9*Marketshare_Base!$E9*MI!N$6*1000+$E9*Marketshare_Base!$F9*MI!N$7*1000+$E9*Marketshare_Base!$G9*MI!N$8*1000+$E9*Marketshare_Base!$H9*MI!N$9*1000+$E9*Marketshare_Base!$I9*MI!N$10*1000</f>
        <v>0.63799999988399991</v>
      </c>
      <c r="W9" s="48">
        <f>$E9*Marketshare_Base!$B9*MI!O$3*1000+$E9*Marketshare_Base!$C9*MI!O$4*1000+$E9*Marketshare_Base!$D9*MI!O$5*1000+$E9*Marketshare_Base!$E9*MI!O$6*1000+$E9*Marketshare_Base!$F9*MI!O$7*1000+$E9*Marketshare_Base!$G9*MI!O$8*1000+$E9*Marketshare_Base!$H9*MI!O$9*1000+$E9*Marketshare_Base!$I9*MI!O$10*1000</f>
        <v>0.63799999988399991</v>
      </c>
      <c r="Y9" s="5">
        <f>0</f>
        <v>0</v>
      </c>
      <c r="Z9" s="3">
        <f>0</f>
        <v>0</v>
      </c>
      <c r="AA9" s="3">
        <f>0</f>
        <v>0</v>
      </c>
      <c r="AB9" s="3">
        <f>0</f>
        <v>0</v>
      </c>
      <c r="AC9" s="3">
        <f>0</f>
        <v>0</v>
      </c>
      <c r="AD9" s="3">
        <f>0</f>
        <v>0</v>
      </c>
      <c r="AE9" s="3">
        <f>0</f>
        <v>0</v>
      </c>
      <c r="AF9" s="3">
        <f>0</f>
        <v>0</v>
      </c>
      <c r="AG9" s="3">
        <f>0</f>
        <v>0</v>
      </c>
      <c r="AH9" s="3">
        <f>0</f>
        <v>0</v>
      </c>
      <c r="AI9" s="3">
        <f>0</f>
        <v>0</v>
      </c>
      <c r="AJ9" s="6">
        <f>0</f>
        <v>0</v>
      </c>
      <c r="AL9" s="53">
        <f t="shared" si="10"/>
        <v>408.17280000000005</v>
      </c>
      <c r="AM9" s="54">
        <f t="shared" si="11"/>
        <v>57.825600000000009</v>
      </c>
      <c r="AN9" s="54">
        <f t="shared" si="12"/>
        <v>148.76160000000002</v>
      </c>
      <c r="AO9" s="54">
        <f t="shared" si="13"/>
        <v>2336.4180000000001</v>
      </c>
      <c r="AP9" s="54">
        <f t="shared" si="14"/>
        <v>0</v>
      </c>
      <c r="AQ9" s="54">
        <f t="shared" si="15"/>
        <v>554.85</v>
      </c>
      <c r="AR9" s="54">
        <f t="shared" si="16"/>
        <v>11.492000000676001</v>
      </c>
      <c r="AS9" s="54">
        <f t="shared" si="17"/>
        <v>472.02360000000004</v>
      </c>
      <c r="AT9" s="54">
        <f t="shared" si="18"/>
        <v>580.82399999999996</v>
      </c>
      <c r="AU9" s="54">
        <f t="shared" si="19"/>
        <v>0</v>
      </c>
      <c r="AV9" s="54">
        <f t="shared" si="20"/>
        <v>3.7179999993239994</v>
      </c>
      <c r="AW9" s="55">
        <f t="shared" si="21"/>
        <v>3.7179999993239994</v>
      </c>
    </row>
    <row r="10" spans="1:49" x14ac:dyDescent="0.55000000000000004">
      <c r="A10" s="25">
        <f t="shared" si="3"/>
        <v>2026</v>
      </c>
      <c r="B10" s="7">
        <f t="shared" si="4"/>
        <v>7.2</v>
      </c>
      <c r="C10" s="4">
        <f t="shared" si="5"/>
        <v>7.2</v>
      </c>
      <c r="D10" s="4">
        <f t="shared" si="6"/>
        <v>7.2</v>
      </c>
      <c r="E10" s="7">
        <f t="shared" si="7"/>
        <v>1.2000000000000002</v>
      </c>
      <c r="F10" s="4">
        <f t="shared" si="8"/>
        <v>1.2000000000000002</v>
      </c>
      <c r="G10" s="8">
        <f t="shared" si="9"/>
        <v>1.2000000000000002</v>
      </c>
      <c r="H10" s="5">
        <f>0</f>
        <v>0</v>
      </c>
      <c r="I10" s="2">
        <f>0</f>
        <v>0</v>
      </c>
      <c r="J10" s="23">
        <f>0</f>
        <v>0</v>
      </c>
      <c r="K10" s="2"/>
      <c r="L10" s="47">
        <f>$E10*Marketshare_Base!$B10*MI!D$3*1000+$E10*Marketshare_Base!$C10*MI!D$4*1000+$E10*Marketshare_Base!$D10*MI!D$5*1000+$E10*Marketshare_Base!$E10*MI!D$6*1000+$E10*Marketshare_Base!$F10*MI!D$7*1000+$E10*Marketshare_Base!$G10*MI!D$8*1000+$E10*Marketshare_Base!$H10*MI!D$9*1000+$E10*Marketshare_Base!$I10*MI!D$10*1000</f>
        <v>78.040320000000037</v>
      </c>
      <c r="M10" s="40">
        <f>$E10*Marketshare_Base!$B10*MI!E$3*1000+$E10*Marketshare_Base!$C10*MI!E$4*1000+$E10*Marketshare_Base!$D10*MI!E$5*1000+$E10*Marketshare_Base!$E10*MI!E$6*1000+$E10*Marketshare_Base!$F10*MI!E$7*1000+$E10*Marketshare_Base!$G10*MI!E$8*1000+$E10*Marketshare_Base!$H10*MI!E$9*1000+$E10*Marketshare_Base!$I10*MI!E$10*1000</f>
        <v>10.532640000000004</v>
      </c>
      <c r="N10" s="40">
        <f>$E10*Marketshare_Base!$B10*MI!F$3*1000+$E10*Marketshare_Base!$C10*MI!F$4*1000+$E10*Marketshare_Base!$D10*MI!F$5*1000+$E10*Marketshare_Base!$E10*MI!F$6*1000+$E10*Marketshare_Base!$F10*MI!F$7*1000+$E10*Marketshare_Base!$G10*MI!F$8*1000+$E10*Marketshare_Base!$H10*MI!F$9*1000+$E10*Marketshare_Base!$I10*MI!F$10*1000</f>
        <v>26.711040000000004</v>
      </c>
      <c r="O10" s="40">
        <f>$E10*Marketshare_Base!$B10*MI!G$3*1000+$E10*Marketshare_Base!$C10*MI!G$4*1000+$E10*Marketshare_Base!$D10*MI!G$5*1000+$E10*Marketshare_Base!$E10*MI!G$6*1000+$E10*Marketshare_Base!$F10*MI!G$7*1000+$E10*Marketshare_Base!$G10*MI!G$8*1000+$E10*Marketshare_Base!$H10*MI!G$9*1000+$E10*Marketshare_Base!$I10*MI!G$10*1000</f>
        <v>540.58319999999992</v>
      </c>
      <c r="P10" s="40">
        <f>$E10*Marketshare_Base!$B10*MI!H$3*1000+$E10*Marketshare_Base!$C10*MI!H$4*1000+$E10*Marketshare_Base!$D10*MI!H$5*1000+$E10*Marketshare_Base!$E10*MI!H$6*1000+$E10*Marketshare_Base!$F10*MI!H$7*1000+$E10*Marketshare_Base!$G10*MI!H$8*1000+$E10*Marketshare_Base!$H10*MI!H$9*1000+$E10*Marketshare_Base!$I10*MI!H$10*1000</f>
        <v>0</v>
      </c>
      <c r="Q10" s="40">
        <f>$E10*Marketshare_Base!$B10*MI!I$3*1000+$E10*Marketshare_Base!$C10*MI!I$4*1000+$E10*Marketshare_Base!$D10*MI!I$5*1000+$E10*Marketshare_Base!$E10*MI!I$6*1000+$E10*Marketshare_Base!$F10*MI!I$7*1000+$E10*Marketshare_Base!$G10*MI!I$8*1000+$E10*Marketshare_Base!$H10*MI!I$9*1000+$E10*Marketshare_Base!$I10*MI!I$10*1000</f>
        <v>104.22000000000001</v>
      </c>
      <c r="R10" s="40">
        <f>$E10*Marketshare_Base!$B10*MI!J$3*1000+$E10*Marketshare_Base!$C10*MI!J$4*1000+$E10*Marketshare_Base!$D10*MI!J$5*1000+$E10*Marketshare_Base!$E10*MI!J$6*1000+$E10*Marketshare_Base!$F10*MI!J$7*1000+$E10*Marketshare_Base!$G10*MI!J$8*1000+$E10*Marketshare_Base!$H10*MI!J$9*1000+$E10*Marketshare_Base!$I10*MI!J$10*1000</f>
        <v>1.8088000001063995</v>
      </c>
      <c r="S10" s="40">
        <f>$E10*Marketshare_Base!$B10*MI!K$3*1000+$E10*Marketshare_Base!$C10*MI!K$4*1000+$E10*Marketshare_Base!$D10*MI!K$5*1000+$E10*Marketshare_Base!$E10*MI!K$6*1000+$E10*Marketshare_Base!$F10*MI!K$7*1000+$E10*Marketshare_Base!$G10*MI!K$8*1000+$E10*Marketshare_Base!$H10*MI!K$9*1000+$E10*Marketshare_Base!$I10*MI!K$10*1000</f>
        <v>101.36784000000002</v>
      </c>
      <c r="T10" s="40">
        <f>$E10*Marketshare_Base!$B10*MI!L$3*1000+$E10*Marketshare_Base!$C10*MI!L$4*1000+$E10*Marketshare_Base!$D10*MI!L$5*1000+$E10*Marketshare_Base!$E10*MI!L$6*1000+$E10*Marketshare_Base!$F10*MI!L$7*1000+$E10*Marketshare_Base!$G10*MI!L$8*1000+$E10*Marketshare_Base!$H10*MI!L$9*1000+$E10*Marketshare_Base!$I10*MI!L$10*1000</f>
        <v>110.00160000000002</v>
      </c>
      <c r="U10" s="40">
        <f>$E10*Marketshare_Base!$B10*MI!M$3*1000+$E10*Marketshare_Base!$C10*MI!M$4*1000+$E10*Marketshare_Base!$D10*MI!M$5*1000+$E10*Marketshare_Base!$E10*MI!M$6*1000+$E10*Marketshare_Base!$F10*MI!M$7*1000+$E10*Marketshare_Base!$G10*MI!M$8*1000+$E10*Marketshare_Base!$H10*MI!M$9*1000+$E10*Marketshare_Base!$I10*MI!M$10*1000</f>
        <v>0</v>
      </c>
      <c r="V10" s="40">
        <f>$E10*Marketshare_Base!$B10*MI!N$3*1000+$E10*Marketshare_Base!$C10*MI!N$4*1000+$E10*Marketshare_Base!$D10*MI!N$5*1000+$E10*Marketshare_Base!$E10*MI!N$6*1000+$E10*Marketshare_Base!$F10*MI!N$7*1000+$E10*Marketshare_Base!$G10*MI!N$8*1000+$E10*Marketshare_Base!$H10*MI!N$9*1000+$E10*Marketshare_Base!$I10*MI!N$10*1000</f>
        <v>0.58519999989359994</v>
      </c>
      <c r="W10" s="48">
        <f>$E10*Marketshare_Base!$B10*MI!O$3*1000+$E10*Marketshare_Base!$C10*MI!O$4*1000+$E10*Marketshare_Base!$D10*MI!O$5*1000+$E10*Marketshare_Base!$E10*MI!O$6*1000+$E10*Marketshare_Base!$F10*MI!O$7*1000+$E10*Marketshare_Base!$G10*MI!O$8*1000+$E10*Marketshare_Base!$H10*MI!O$9*1000+$E10*Marketshare_Base!$I10*MI!O$10*1000</f>
        <v>0.58519999989359994</v>
      </c>
      <c r="Y10" s="5">
        <f>0</f>
        <v>0</v>
      </c>
      <c r="Z10" s="3">
        <f>0</f>
        <v>0</v>
      </c>
      <c r="AA10" s="3">
        <f>0</f>
        <v>0</v>
      </c>
      <c r="AB10" s="3">
        <f>0</f>
        <v>0</v>
      </c>
      <c r="AC10" s="3">
        <f>0</f>
        <v>0</v>
      </c>
      <c r="AD10" s="3">
        <f>0</f>
        <v>0</v>
      </c>
      <c r="AE10" s="3">
        <f>0</f>
        <v>0</v>
      </c>
      <c r="AF10" s="3">
        <f>0</f>
        <v>0</v>
      </c>
      <c r="AG10" s="3">
        <f>0</f>
        <v>0</v>
      </c>
      <c r="AH10" s="3">
        <f>0</f>
        <v>0</v>
      </c>
      <c r="AI10" s="3">
        <f>0</f>
        <v>0</v>
      </c>
      <c r="AJ10" s="6">
        <f>0</f>
        <v>0</v>
      </c>
      <c r="AL10" s="53">
        <f t="shared" si="10"/>
        <v>486.21312000000012</v>
      </c>
      <c r="AM10" s="54">
        <f t="shared" si="11"/>
        <v>68.358240000000009</v>
      </c>
      <c r="AN10" s="54">
        <f t="shared" si="12"/>
        <v>175.47264000000001</v>
      </c>
      <c r="AO10" s="54">
        <f t="shared" si="13"/>
        <v>2877.0012000000002</v>
      </c>
      <c r="AP10" s="54">
        <f t="shared" si="14"/>
        <v>0</v>
      </c>
      <c r="AQ10" s="54">
        <f t="shared" si="15"/>
        <v>659.07</v>
      </c>
      <c r="AR10" s="54">
        <f t="shared" si="16"/>
        <v>13.300800000782401</v>
      </c>
      <c r="AS10" s="54">
        <f t="shared" si="17"/>
        <v>573.3914400000001</v>
      </c>
      <c r="AT10" s="54">
        <f t="shared" si="18"/>
        <v>690.82560000000001</v>
      </c>
      <c r="AU10" s="54">
        <f t="shared" si="19"/>
        <v>0</v>
      </c>
      <c r="AV10" s="54">
        <f t="shared" si="20"/>
        <v>4.3031999992175995</v>
      </c>
      <c r="AW10" s="55">
        <f t="shared" si="21"/>
        <v>4.3031999992175995</v>
      </c>
    </row>
    <row r="11" spans="1:49" x14ac:dyDescent="0.55000000000000004">
      <c r="A11" s="25">
        <f t="shared" si="3"/>
        <v>2027</v>
      </c>
      <c r="B11" s="7">
        <f t="shared" si="4"/>
        <v>8.4</v>
      </c>
      <c r="C11" s="4">
        <f t="shared" si="5"/>
        <v>8.4</v>
      </c>
      <c r="D11" s="4">
        <f t="shared" si="6"/>
        <v>8.4</v>
      </c>
      <c r="E11" s="7">
        <f t="shared" si="7"/>
        <v>1.2000000000000002</v>
      </c>
      <c r="F11" s="4">
        <f t="shared" si="8"/>
        <v>1.2000000000000002</v>
      </c>
      <c r="G11" s="8">
        <f t="shared" si="9"/>
        <v>1.2000000000000002</v>
      </c>
      <c r="H11" s="5">
        <f>0</f>
        <v>0</v>
      </c>
      <c r="I11" s="2">
        <f>0</f>
        <v>0</v>
      </c>
      <c r="J11" s="23">
        <f>0</f>
        <v>0</v>
      </c>
      <c r="K11" s="2"/>
      <c r="L11" s="47">
        <f>$E11*Marketshare_Base!$B11*MI!D$3*1000+$E11*Marketshare_Base!$C11*MI!D$4*1000+$E11*Marketshare_Base!$D11*MI!D$5*1000+$E11*Marketshare_Base!$E11*MI!D$6*1000+$E11*Marketshare_Base!$F11*MI!D$7*1000+$E11*Marketshare_Base!$G11*MI!D$8*1000+$E11*Marketshare_Base!$H11*MI!D$9*1000+$E11*Marketshare_Base!$I11*MI!D$10*1000</f>
        <v>76.842240000000032</v>
      </c>
      <c r="M11" s="40">
        <f>$E11*Marketshare_Base!$B11*MI!E$3*1000+$E11*Marketshare_Base!$C11*MI!E$4*1000+$E11*Marketshare_Base!$D11*MI!E$5*1000+$E11*Marketshare_Base!$E11*MI!E$6*1000+$E11*Marketshare_Base!$F11*MI!E$7*1000+$E11*Marketshare_Base!$G11*MI!E$8*1000+$E11*Marketshare_Base!$H11*MI!E$9*1000+$E11*Marketshare_Base!$I11*MI!E$10*1000</f>
        <v>10.188480000000004</v>
      </c>
      <c r="N11" s="40">
        <f>$E11*Marketshare_Base!$B11*MI!F$3*1000+$E11*Marketshare_Base!$C11*MI!F$4*1000+$E11*Marketshare_Base!$D11*MI!F$5*1000+$E11*Marketshare_Base!$E11*MI!F$6*1000+$E11*Marketshare_Base!$F11*MI!F$7*1000+$E11*Marketshare_Base!$G11*MI!F$8*1000+$E11*Marketshare_Base!$H11*MI!F$9*1000+$E11*Marketshare_Base!$I11*MI!F$10*1000</f>
        <v>25.69728000000001</v>
      </c>
      <c r="O11" s="40">
        <f>$E11*Marketshare_Base!$B11*MI!G$3*1000+$E11*Marketshare_Base!$C11*MI!G$4*1000+$E11*Marketshare_Base!$D11*MI!G$5*1000+$E11*Marketshare_Base!$E11*MI!G$6*1000+$E11*Marketshare_Base!$F11*MI!G$7*1000+$E11*Marketshare_Base!$G11*MI!G$8*1000+$E11*Marketshare_Base!$H11*MI!G$9*1000+$E11*Marketshare_Base!$I11*MI!G$10*1000</f>
        <v>565.01639999999998</v>
      </c>
      <c r="P11" s="40">
        <f>$E11*Marketshare_Base!$B11*MI!H$3*1000+$E11*Marketshare_Base!$C11*MI!H$4*1000+$E11*Marketshare_Base!$D11*MI!H$5*1000+$E11*Marketshare_Base!$E11*MI!H$6*1000+$E11*Marketshare_Base!$F11*MI!H$7*1000+$E11*Marketshare_Base!$G11*MI!H$8*1000+$E11*Marketshare_Base!$H11*MI!H$9*1000+$E11*Marketshare_Base!$I11*MI!H$10*1000</f>
        <v>0</v>
      </c>
      <c r="Q11" s="40">
        <f>$E11*Marketshare_Base!$B11*MI!I$3*1000+$E11*Marketshare_Base!$C11*MI!I$4*1000+$E11*Marketshare_Base!$D11*MI!I$5*1000+$E11*Marketshare_Base!$E11*MI!I$6*1000+$E11*Marketshare_Base!$F11*MI!I$7*1000+$E11*Marketshare_Base!$G11*MI!I$8*1000+$E11*Marketshare_Base!$H11*MI!I$9*1000+$E11*Marketshare_Base!$I11*MI!I$10*1000</f>
        <v>101.97000000000001</v>
      </c>
      <c r="R11" s="40">
        <f>$E11*Marketshare_Base!$B11*MI!J$3*1000+$E11*Marketshare_Base!$C11*MI!J$4*1000+$E11*Marketshare_Base!$D11*MI!J$5*1000+$E11*Marketshare_Base!$E11*MI!J$6*1000+$E11*Marketshare_Base!$F11*MI!J$7*1000+$E11*Marketshare_Base!$G11*MI!J$8*1000+$E11*Marketshare_Base!$H11*MI!J$9*1000+$E11*Marketshare_Base!$I11*MI!J$10*1000</f>
        <v>1.6456000000967999</v>
      </c>
      <c r="S11" s="40">
        <f>$E11*Marketshare_Base!$B11*MI!K$3*1000+$E11*Marketshare_Base!$C11*MI!K$4*1000+$E11*Marketshare_Base!$D11*MI!K$5*1000+$E11*Marketshare_Base!$E11*MI!K$6*1000+$E11*Marketshare_Base!$F11*MI!K$7*1000+$E11*Marketshare_Base!$G11*MI!K$8*1000+$E11*Marketshare_Base!$H11*MI!K$9*1000+$E11*Marketshare_Base!$I11*MI!K$10*1000</f>
        <v>103.68888000000003</v>
      </c>
      <c r="T11" s="40">
        <f>$E11*Marketshare_Base!$B11*MI!L$3*1000+$E11*Marketshare_Base!$C11*MI!L$4*1000+$E11*Marketshare_Base!$D11*MI!L$5*1000+$E11*Marketshare_Base!$E11*MI!L$6*1000+$E11*Marketshare_Base!$F11*MI!L$7*1000+$E11*Marketshare_Base!$G11*MI!L$8*1000+$E11*Marketshare_Base!$H11*MI!L$9*1000+$E11*Marketshare_Base!$I11*MI!L$10*1000</f>
        <v>107.94720000000001</v>
      </c>
      <c r="U11" s="40">
        <f>$E11*Marketshare_Base!$B11*MI!M$3*1000+$E11*Marketshare_Base!$C11*MI!M$4*1000+$E11*Marketshare_Base!$D11*MI!M$5*1000+$E11*Marketshare_Base!$E11*MI!M$6*1000+$E11*Marketshare_Base!$F11*MI!M$7*1000+$E11*Marketshare_Base!$G11*MI!M$8*1000+$E11*Marketshare_Base!$H11*MI!M$9*1000+$E11*Marketshare_Base!$I11*MI!M$10*1000</f>
        <v>0</v>
      </c>
      <c r="V11" s="40">
        <f>$E11*Marketshare_Base!$B11*MI!N$3*1000+$E11*Marketshare_Base!$C11*MI!N$4*1000+$E11*Marketshare_Base!$D11*MI!N$5*1000+$E11*Marketshare_Base!$E11*MI!N$6*1000+$E11*Marketshare_Base!$F11*MI!N$7*1000+$E11*Marketshare_Base!$G11*MI!N$8*1000+$E11*Marketshare_Base!$H11*MI!N$9*1000+$E11*Marketshare_Base!$I11*MI!N$10*1000</f>
        <v>0.53239999990319986</v>
      </c>
      <c r="W11" s="48">
        <f>$E11*Marketshare_Base!$B11*MI!O$3*1000+$E11*Marketshare_Base!$C11*MI!O$4*1000+$E11*Marketshare_Base!$D11*MI!O$5*1000+$E11*Marketshare_Base!$E11*MI!O$6*1000+$E11*Marketshare_Base!$F11*MI!O$7*1000+$E11*Marketshare_Base!$G11*MI!O$8*1000+$E11*Marketshare_Base!$H11*MI!O$9*1000+$E11*Marketshare_Base!$I11*MI!O$10*1000</f>
        <v>0.53239999990319986</v>
      </c>
      <c r="Y11" s="5">
        <f>0</f>
        <v>0</v>
      </c>
      <c r="Z11" s="3">
        <f>0</f>
        <v>0</v>
      </c>
      <c r="AA11" s="3">
        <f>0</f>
        <v>0</v>
      </c>
      <c r="AB11" s="3">
        <f>0</f>
        <v>0</v>
      </c>
      <c r="AC11" s="3">
        <f>0</f>
        <v>0</v>
      </c>
      <c r="AD11" s="3">
        <f>0</f>
        <v>0</v>
      </c>
      <c r="AE11" s="3">
        <f>0</f>
        <v>0</v>
      </c>
      <c r="AF11" s="3">
        <f>0</f>
        <v>0</v>
      </c>
      <c r="AG11" s="3">
        <f>0</f>
        <v>0</v>
      </c>
      <c r="AH11" s="3">
        <f>0</f>
        <v>0</v>
      </c>
      <c r="AI11" s="3">
        <f>0</f>
        <v>0</v>
      </c>
      <c r="AJ11" s="6">
        <f>0</f>
        <v>0</v>
      </c>
      <c r="AL11" s="53">
        <f t="shared" si="10"/>
        <v>563.05536000000018</v>
      </c>
      <c r="AM11" s="54">
        <f t="shared" si="11"/>
        <v>78.546720000000008</v>
      </c>
      <c r="AN11" s="54">
        <f t="shared" si="12"/>
        <v>201.16992000000002</v>
      </c>
      <c r="AO11" s="54">
        <f t="shared" si="13"/>
        <v>3442.0176000000001</v>
      </c>
      <c r="AP11" s="54">
        <f t="shared" si="14"/>
        <v>0</v>
      </c>
      <c r="AQ11" s="54">
        <f t="shared" si="15"/>
        <v>761.04000000000008</v>
      </c>
      <c r="AR11" s="54">
        <f t="shared" si="16"/>
        <v>14.946400000879201</v>
      </c>
      <c r="AS11" s="54">
        <f t="shared" si="17"/>
        <v>677.08032000000014</v>
      </c>
      <c r="AT11" s="54">
        <f t="shared" si="18"/>
        <v>798.77279999999996</v>
      </c>
      <c r="AU11" s="54">
        <f t="shared" si="19"/>
        <v>0</v>
      </c>
      <c r="AV11" s="54">
        <f t="shared" si="20"/>
        <v>4.8355999991207996</v>
      </c>
      <c r="AW11" s="55">
        <f t="shared" si="21"/>
        <v>4.8355999991207996</v>
      </c>
    </row>
    <row r="12" spans="1:49" x14ac:dyDescent="0.55000000000000004">
      <c r="A12" s="25">
        <f t="shared" si="3"/>
        <v>2028</v>
      </c>
      <c r="B12" s="7">
        <f t="shared" si="4"/>
        <v>9.6</v>
      </c>
      <c r="C12" s="4">
        <f t="shared" si="5"/>
        <v>9.6</v>
      </c>
      <c r="D12" s="4">
        <f t="shared" si="6"/>
        <v>9.6</v>
      </c>
      <c r="E12" s="7">
        <f t="shared" si="7"/>
        <v>1.1999999999999993</v>
      </c>
      <c r="F12" s="4">
        <f t="shared" si="8"/>
        <v>1.1999999999999993</v>
      </c>
      <c r="G12" s="8">
        <f t="shared" si="9"/>
        <v>1.1999999999999993</v>
      </c>
      <c r="H12" s="5">
        <f>0</f>
        <v>0</v>
      </c>
      <c r="I12" s="2">
        <f>0</f>
        <v>0</v>
      </c>
      <c r="J12" s="23">
        <f>0</f>
        <v>0</v>
      </c>
      <c r="K12" s="2"/>
      <c r="L12" s="47">
        <f>$E12*Marketshare_Base!$B12*MI!D$3*1000+$E12*Marketshare_Base!$C12*MI!D$4*1000+$E12*Marketshare_Base!$D12*MI!D$5*1000+$E12*Marketshare_Base!$E12*MI!D$6*1000+$E12*Marketshare_Base!$F12*MI!D$7*1000+$E12*Marketshare_Base!$G12*MI!D$8*1000+$E12*Marketshare_Base!$H12*MI!D$9*1000+$E12*Marketshare_Base!$I12*MI!D$10*1000</f>
        <v>75.644159999999985</v>
      </c>
      <c r="M12" s="40">
        <f>$E12*Marketshare_Base!$B12*MI!E$3*1000+$E12*Marketshare_Base!$C12*MI!E$4*1000+$E12*Marketshare_Base!$D12*MI!E$5*1000+$E12*Marketshare_Base!$E12*MI!E$6*1000+$E12*Marketshare_Base!$F12*MI!E$7*1000+$E12*Marketshare_Base!$G12*MI!E$8*1000+$E12*Marketshare_Base!$H12*MI!E$9*1000+$E12*Marketshare_Base!$I12*MI!E$10*1000</f>
        <v>9.8443199999999962</v>
      </c>
      <c r="N12" s="40">
        <f>$E12*Marketshare_Base!$B12*MI!F$3*1000+$E12*Marketshare_Base!$C12*MI!F$4*1000+$E12*Marketshare_Base!$D12*MI!F$5*1000+$E12*Marketshare_Base!$E12*MI!F$6*1000+$E12*Marketshare_Base!$F12*MI!F$7*1000+$E12*Marketshare_Base!$G12*MI!F$8*1000+$E12*Marketshare_Base!$H12*MI!F$9*1000+$E12*Marketshare_Base!$I12*MI!F$10*1000</f>
        <v>24.683519999999994</v>
      </c>
      <c r="O12" s="40">
        <f>$E12*Marketshare_Base!$B12*MI!G$3*1000+$E12*Marketshare_Base!$C12*MI!G$4*1000+$E12*Marketshare_Base!$D12*MI!G$5*1000+$E12*Marketshare_Base!$E12*MI!G$6*1000+$E12*Marketshare_Base!$F12*MI!G$7*1000+$E12*Marketshare_Base!$G12*MI!G$8*1000+$E12*Marketshare_Base!$H12*MI!G$9*1000+$E12*Marketshare_Base!$I12*MI!G$10*1000</f>
        <v>589.44959999999958</v>
      </c>
      <c r="P12" s="40">
        <f>$E12*Marketshare_Base!$B12*MI!H$3*1000+$E12*Marketshare_Base!$C12*MI!H$4*1000+$E12*Marketshare_Base!$D12*MI!H$5*1000+$E12*Marketshare_Base!$E12*MI!H$6*1000+$E12*Marketshare_Base!$F12*MI!H$7*1000+$E12*Marketshare_Base!$G12*MI!H$8*1000+$E12*Marketshare_Base!$H12*MI!H$9*1000+$E12*Marketshare_Base!$I12*MI!H$10*1000</f>
        <v>0</v>
      </c>
      <c r="Q12" s="40">
        <f>$E12*Marketshare_Base!$B12*MI!I$3*1000+$E12*Marketshare_Base!$C12*MI!I$4*1000+$E12*Marketshare_Base!$D12*MI!I$5*1000+$E12*Marketshare_Base!$E12*MI!I$6*1000+$E12*Marketshare_Base!$F12*MI!I$7*1000+$E12*Marketshare_Base!$G12*MI!I$8*1000+$E12*Marketshare_Base!$H12*MI!I$9*1000+$E12*Marketshare_Base!$I12*MI!I$10*1000</f>
        <v>99.719999999999956</v>
      </c>
      <c r="R12" s="40">
        <f>$E12*Marketshare_Base!$B12*MI!J$3*1000+$E12*Marketshare_Base!$C12*MI!J$4*1000+$E12*Marketshare_Base!$D12*MI!J$5*1000+$E12*Marketshare_Base!$E12*MI!J$6*1000+$E12*Marketshare_Base!$F12*MI!J$7*1000+$E12*Marketshare_Base!$G12*MI!J$8*1000+$E12*Marketshare_Base!$H12*MI!J$9*1000+$E12*Marketshare_Base!$I12*MI!J$10*1000</f>
        <v>1.4824000000871984</v>
      </c>
      <c r="S12" s="40">
        <f>$E12*Marketshare_Base!$B12*MI!K$3*1000+$E12*Marketshare_Base!$C12*MI!K$4*1000+$E12*Marketshare_Base!$D12*MI!K$5*1000+$E12*Marketshare_Base!$E12*MI!K$6*1000+$E12*Marketshare_Base!$F12*MI!K$7*1000+$E12*Marketshare_Base!$G12*MI!K$8*1000+$E12*Marketshare_Base!$H12*MI!K$9*1000+$E12*Marketshare_Base!$I12*MI!K$10*1000</f>
        <v>106.00991999999994</v>
      </c>
      <c r="T12" s="40">
        <f>$E12*Marketshare_Base!$B12*MI!L$3*1000+$E12*Marketshare_Base!$C12*MI!L$4*1000+$E12*Marketshare_Base!$D12*MI!L$5*1000+$E12*Marketshare_Base!$E12*MI!L$6*1000+$E12*Marketshare_Base!$F12*MI!L$7*1000+$E12*Marketshare_Base!$G12*MI!L$8*1000+$E12*Marketshare_Base!$H12*MI!L$9*1000+$E12*Marketshare_Base!$I12*MI!L$10*1000</f>
        <v>105.89279999999995</v>
      </c>
      <c r="U12" s="40">
        <f>$E12*Marketshare_Base!$B12*MI!M$3*1000+$E12*Marketshare_Base!$C12*MI!M$4*1000+$E12*Marketshare_Base!$D12*MI!M$5*1000+$E12*Marketshare_Base!$E12*MI!M$6*1000+$E12*Marketshare_Base!$F12*MI!M$7*1000+$E12*Marketshare_Base!$G12*MI!M$8*1000+$E12*Marketshare_Base!$H12*MI!M$9*1000+$E12*Marketshare_Base!$I12*MI!M$10*1000</f>
        <v>0</v>
      </c>
      <c r="V12" s="40">
        <f>$E12*Marketshare_Base!$B12*MI!N$3*1000+$E12*Marketshare_Base!$C12*MI!N$4*1000+$E12*Marketshare_Base!$D12*MI!N$5*1000+$E12*Marketshare_Base!$E12*MI!N$6*1000+$E12*Marketshare_Base!$F12*MI!N$7*1000+$E12*Marketshare_Base!$G12*MI!N$8*1000+$E12*Marketshare_Base!$H12*MI!N$9*1000+$E12*Marketshare_Base!$I12*MI!N$10*1000</f>
        <v>0.4795999999127995</v>
      </c>
      <c r="W12" s="48">
        <f>$E12*Marketshare_Base!$B12*MI!O$3*1000+$E12*Marketshare_Base!$C12*MI!O$4*1000+$E12*Marketshare_Base!$D12*MI!O$5*1000+$E12*Marketshare_Base!$E12*MI!O$6*1000+$E12*Marketshare_Base!$F12*MI!O$7*1000+$E12*Marketshare_Base!$G12*MI!O$8*1000+$E12*Marketshare_Base!$H12*MI!O$9*1000+$E12*Marketshare_Base!$I12*MI!O$10*1000</f>
        <v>0.4795999999127995</v>
      </c>
      <c r="Y12" s="5">
        <f>0</f>
        <v>0</v>
      </c>
      <c r="Z12" s="3">
        <f>0</f>
        <v>0</v>
      </c>
      <c r="AA12" s="3">
        <f>0</f>
        <v>0</v>
      </c>
      <c r="AB12" s="3">
        <f>0</f>
        <v>0</v>
      </c>
      <c r="AC12" s="3">
        <f>0</f>
        <v>0</v>
      </c>
      <c r="AD12" s="3">
        <f>0</f>
        <v>0</v>
      </c>
      <c r="AE12" s="3">
        <f>0</f>
        <v>0</v>
      </c>
      <c r="AF12" s="3">
        <f>0</f>
        <v>0</v>
      </c>
      <c r="AG12" s="3">
        <f>0</f>
        <v>0</v>
      </c>
      <c r="AH12" s="3">
        <f>0</f>
        <v>0</v>
      </c>
      <c r="AI12" s="3">
        <f>0</f>
        <v>0</v>
      </c>
      <c r="AJ12" s="6">
        <f>0</f>
        <v>0</v>
      </c>
      <c r="AL12" s="53">
        <f t="shared" si="10"/>
        <v>638.69952000000012</v>
      </c>
      <c r="AM12" s="54">
        <f t="shared" si="11"/>
        <v>88.391040000000004</v>
      </c>
      <c r="AN12" s="54">
        <f t="shared" si="12"/>
        <v>225.85344000000001</v>
      </c>
      <c r="AO12" s="54">
        <f t="shared" si="13"/>
        <v>4031.4671999999996</v>
      </c>
      <c r="AP12" s="54">
        <f t="shared" si="14"/>
        <v>0</v>
      </c>
      <c r="AQ12" s="54">
        <f t="shared" si="15"/>
        <v>860.76</v>
      </c>
      <c r="AR12" s="54">
        <f t="shared" si="16"/>
        <v>16.428800000966401</v>
      </c>
      <c r="AS12" s="54">
        <f t="shared" si="17"/>
        <v>783.09024000000011</v>
      </c>
      <c r="AT12" s="54">
        <f t="shared" si="18"/>
        <v>904.66559999999993</v>
      </c>
      <c r="AU12" s="54">
        <f t="shared" si="19"/>
        <v>0</v>
      </c>
      <c r="AV12" s="54">
        <f t="shared" si="20"/>
        <v>5.3151999990335987</v>
      </c>
      <c r="AW12" s="55">
        <f t="shared" si="21"/>
        <v>5.3151999990335987</v>
      </c>
    </row>
    <row r="13" spans="1:49" x14ac:dyDescent="0.55000000000000004">
      <c r="A13" s="25">
        <f t="shared" si="3"/>
        <v>2029</v>
      </c>
      <c r="B13" s="7">
        <f t="shared" si="4"/>
        <v>10.799999999999999</v>
      </c>
      <c r="C13" s="4">
        <f t="shared" si="5"/>
        <v>10.799999999999999</v>
      </c>
      <c r="D13" s="4">
        <f t="shared" si="6"/>
        <v>10.799999999999999</v>
      </c>
      <c r="E13" s="7">
        <f t="shared" si="7"/>
        <v>1.1999999999999993</v>
      </c>
      <c r="F13" s="4">
        <f t="shared" si="8"/>
        <v>1.1999999999999993</v>
      </c>
      <c r="G13" s="8">
        <f t="shared" si="9"/>
        <v>1.1999999999999993</v>
      </c>
      <c r="H13" s="5">
        <f>0</f>
        <v>0</v>
      </c>
      <c r="I13" s="2">
        <f>0</f>
        <v>0</v>
      </c>
      <c r="J13" s="23">
        <f>0</f>
        <v>0</v>
      </c>
      <c r="K13" s="2"/>
      <c r="L13" s="47">
        <f>$E13*Marketshare_Base!$B13*MI!D$3*1000+$E13*Marketshare_Base!$C13*MI!D$4*1000+$E13*Marketshare_Base!$D13*MI!D$5*1000+$E13*Marketshare_Base!$E13*MI!D$6*1000+$E13*Marketshare_Base!$F13*MI!D$7*1000+$E13*Marketshare_Base!$G13*MI!D$8*1000+$E13*Marketshare_Base!$H13*MI!D$9*1000+$E13*Marketshare_Base!$I13*MI!D$10*1000</f>
        <v>74.446079999999995</v>
      </c>
      <c r="M13" s="40">
        <f>$E13*Marketshare_Base!$B13*MI!E$3*1000+$E13*Marketshare_Base!$C13*MI!E$4*1000+$E13*Marketshare_Base!$D13*MI!E$5*1000+$E13*Marketshare_Base!$E13*MI!E$6*1000+$E13*Marketshare_Base!$F13*MI!E$7*1000+$E13*Marketshare_Base!$G13*MI!E$8*1000+$E13*Marketshare_Base!$H13*MI!E$9*1000+$E13*Marketshare_Base!$I13*MI!E$10*1000</f>
        <v>9.5001599999999993</v>
      </c>
      <c r="N13" s="40">
        <f>$E13*Marketshare_Base!$B13*MI!F$3*1000+$E13*Marketshare_Base!$C13*MI!F$4*1000+$E13*Marketshare_Base!$D13*MI!F$5*1000+$E13*Marketshare_Base!$E13*MI!F$6*1000+$E13*Marketshare_Base!$F13*MI!F$7*1000+$E13*Marketshare_Base!$G13*MI!F$8*1000+$E13*Marketshare_Base!$H13*MI!F$9*1000+$E13*Marketshare_Base!$I13*MI!F$10*1000</f>
        <v>23.669759999999989</v>
      </c>
      <c r="O13" s="40">
        <f>$E13*Marketshare_Base!$B13*MI!G$3*1000+$E13*Marketshare_Base!$C13*MI!G$4*1000+$E13*Marketshare_Base!$D13*MI!G$5*1000+$E13*Marketshare_Base!$E13*MI!G$6*1000+$E13*Marketshare_Base!$F13*MI!G$7*1000+$E13*Marketshare_Base!$G13*MI!G$8*1000+$E13*Marketshare_Base!$H13*MI!G$9*1000+$E13*Marketshare_Base!$I13*MI!G$10*1000</f>
        <v>613.88279999999963</v>
      </c>
      <c r="P13" s="40">
        <f>$E13*Marketshare_Base!$B13*MI!H$3*1000+$E13*Marketshare_Base!$C13*MI!H$4*1000+$E13*Marketshare_Base!$D13*MI!H$5*1000+$E13*Marketshare_Base!$E13*MI!H$6*1000+$E13*Marketshare_Base!$F13*MI!H$7*1000+$E13*Marketshare_Base!$G13*MI!H$8*1000+$E13*Marketshare_Base!$H13*MI!H$9*1000+$E13*Marketshare_Base!$I13*MI!H$10*1000</f>
        <v>0</v>
      </c>
      <c r="Q13" s="40">
        <f>$E13*Marketshare_Base!$B13*MI!I$3*1000+$E13*Marketshare_Base!$C13*MI!I$4*1000+$E13*Marketshare_Base!$D13*MI!I$5*1000+$E13*Marketshare_Base!$E13*MI!I$6*1000+$E13*Marketshare_Base!$F13*MI!I$7*1000+$E13*Marketshare_Base!$G13*MI!I$8*1000+$E13*Marketshare_Base!$H13*MI!I$9*1000+$E13*Marketshare_Base!$I13*MI!I$10*1000</f>
        <v>97.469999999999956</v>
      </c>
      <c r="R13" s="40">
        <f>$E13*Marketshare_Base!$B13*MI!J$3*1000+$E13*Marketshare_Base!$C13*MI!J$4*1000+$E13*Marketshare_Base!$D13*MI!J$5*1000+$E13*Marketshare_Base!$E13*MI!J$6*1000+$E13*Marketshare_Base!$F13*MI!J$7*1000+$E13*Marketshare_Base!$G13*MI!J$8*1000+$E13*Marketshare_Base!$H13*MI!J$9*1000+$E13*Marketshare_Base!$I13*MI!J$10*1000</f>
        <v>1.3192000000775985</v>
      </c>
      <c r="S13" s="40">
        <f>$E13*Marketshare_Base!$B13*MI!K$3*1000+$E13*Marketshare_Base!$C13*MI!K$4*1000+$E13*Marketshare_Base!$D13*MI!K$5*1000+$E13*Marketshare_Base!$E13*MI!K$6*1000+$E13*Marketshare_Base!$F13*MI!K$7*1000+$E13*Marketshare_Base!$G13*MI!K$8*1000+$E13*Marketshare_Base!$H13*MI!K$9*1000+$E13*Marketshare_Base!$I13*MI!K$10*1000</f>
        <v>108.33095999999993</v>
      </c>
      <c r="T13" s="40">
        <f>$E13*Marketshare_Base!$B13*MI!L$3*1000+$E13*Marketshare_Base!$C13*MI!L$4*1000+$E13*Marketshare_Base!$D13*MI!L$5*1000+$E13*Marketshare_Base!$E13*MI!L$6*1000+$E13*Marketshare_Base!$F13*MI!L$7*1000+$E13*Marketshare_Base!$G13*MI!L$8*1000+$E13*Marketshare_Base!$H13*MI!L$9*1000+$E13*Marketshare_Base!$I13*MI!L$10*1000</f>
        <v>103.83839999999995</v>
      </c>
      <c r="U13" s="40">
        <f>$E13*Marketshare_Base!$B13*MI!M$3*1000+$E13*Marketshare_Base!$C13*MI!M$4*1000+$E13*Marketshare_Base!$D13*MI!M$5*1000+$E13*Marketshare_Base!$E13*MI!M$6*1000+$E13*Marketshare_Base!$F13*MI!M$7*1000+$E13*Marketshare_Base!$G13*MI!M$8*1000+$E13*Marketshare_Base!$H13*MI!M$9*1000+$E13*Marketshare_Base!$I13*MI!M$10*1000</f>
        <v>0</v>
      </c>
      <c r="V13" s="40">
        <f>$E13*Marketshare_Base!$B13*MI!N$3*1000+$E13*Marketshare_Base!$C13*MI!N$4*1000+$E13*Marketshare_Base!$D13*MI!N$5*1000+$E13*Marketshare_Base!$E13*MI!N$6*1000+$E13*Marketshare_Base!$F13*MI!N$7*1000+$E13*Marketshare_Base!$G13*MI!N$8*1000+$E13*Marketshare_Base!$H13*MI!N$9*1000+$E13*Marketshare_Base!$I13*MI!N$10*1000</f>
        <v>0.42679999992239948</v>
      </c>
      <c r="W13" s="48">
        <f>$E13*Marketshare_Base!$B13*MI!O$3*1000+$E13*Marketshare_Base!$C13*MI!O$4*1000+$E13*Marketshare_Base!$D13*MI!O$5*1000+$E13*Marketshare_Base!$E13*MI!O$6*1000+$E13*Marketshare_Base!$F13*MI!O$7*1000+$E13*Marketshare_Base!$G13*MI!O$8*1000+$E13*Marketshare_Base!$H13*MI!O$9*1000+$E13*Marketshare_Base!$I13*MI!O$10*1000</f>
        <v>0.42679999992239948</v>
      </c>
      <c r="Y13" s="5">
        <f>0</f>
        <v>0</v>
      </c>
      <c r="Z13" s="3">
        <f>0</f>
        <v>0</v>
      </c>
      <c r="AA13" s="3">
        <f>0</f>
        <v>0</v>
      </c>
      <c r="AB13" s="3">
        <f>0</f>
        <v>0</v>
      </c>
      <c r="AC13" s="3">
        <f>0</f>
        <v>0</v>
      </c>
      <c r="AD13" s="3">
        <f>0</f>
        <v>0</v>
      </c>
      <c r="AE13" s="3">
        <f>0</f>
        <v>0</v>
      </c>
      <c r="AF13" s="3">
        <f>0</f>
        <v>0</v>
      </c>
      <c r="AG13" s="3">
        <f>0</f>
        <v>0</v>
      </c>
      <c r="AH13" s="3">
        <f>0</f>
        <v>0</v>
      </c>
      <c r="AI13" s="3">
        <f>0</f>
        <v>0</v>
      </c>
      <c r="AJ13" s="6">
        <f>0</f>
        <v>0</v>
      </c>
      <c r="AL13" s="53">
        <f t="shared" si="10"/>
        <v>713.14560000000006</v>
      </c>
      <c r="AM13" s="54">
        <f t="shared" si="11"/>
        <v>97.891199999999998</v>
      </c>
      <c r="AN13" s="54">
        <f t="shared" si="12"/>
        <v>249.5232</v>
      </c>
      <c r="AO13" s="54">
        <f t="shared" si="13"/>
        <v>4645.3499999999995</v>
      </c>
      <c r="AP13" s="54">
        <f t="shared" si="14"/>
        <v>0</v>
      </c>
      <c r="AQ13" s="54">
        <f t="shared" si="15"/>
        <v>958.2299999999999</v>
      </c>
      <c r="AR13" s="54">
        <f t="shared" si="16"/>
        <v>17.748000001043998</v>
      </c>
      <c r="AS13" s="54">
        <f t="shared" si="17"/>
        <v>891.4212</v>
      </c>
      <c r="AT13" s="54">
        <f t="shared" si="18"/>
        <v>1008.5039999999999</v>
      </c>
      <c r="AU13" s="54">
        <f t="shared" si="19"/>
        <v>0</v>
      </c>
      <c r="AV13" s="54">
        <f t="shared" si="20"/>
        <v>5.7419999989559987</v>
      </c>
      <c r="AW13" s="55">
        <f t="shared" si="21"/>
        <v>5.7419999989559987</v>
      </c>
    </row>
    <row r="14" spans="1:49" x14ac:dyDescent="0.55000000000000004">
      <c r="A14" s="25">
        <f t="shared" si="3"/>
        <v>2030</v>
      </c>
      <c r="B14" s="7">
        <v>12</v>
      </c>
      <c r="C14" s="4">
        <v>12</v>
      </c>
      <c r="D14" s="4">
        <v>12</v>
      </c>
      <c r="E14" s="7">
        <f t="shared" si="7"/>
        <v>1.2000000000000011</v>
      </c>
      <c r="F14" s="4">
        <f t="shared" si="8"/>
        <v>1.2000000000000011</v>
      </c>
      <c r="G14" s="8">
        <f t="shared" si="9"/>
        <v>1.2000000000000011</v>
      </c>
      <c r="H14" s="5">
        <f>0</f>
        <v>0</v>
      </c>
      <c r="I14" s="2">
        <f>0</f>
        <v>0</v>
      </c>
      <c r="J14" s="23">
        <f>0</f>
        <v>0</v>
      </c>
      <c r="K14" s="2"/>
      <c r="L14" s="47">
        <f>$E14*Marketshare_Base!$B14*MI!D$3*1000+$E14*Marketshare_Base!$C14*MI!D$4*1000+$E14*Marketshare_Base!$D14*MI!D$5*1000+$E14*Marketshare_Base!$E14*MI!D$6*1000+$E14*Marketshare_Base!$F14*MI!D$7*1000+$E14*Marketshare_Base!$G14*MI!D$8*1000+$E14*Marketshare_Base!$H14*MI!D$9*1000+$E14*Marketshare_Base!$I14*MI!D$10*1000</f>
        <v>73.248000000000076</v>
      </c>
      <c r="M14" s="40">
        <f>$E14*Marketshare_Base!$B14*MI!E$3*1000+$E14*Marketshare_Base!$C14*MI!E$4*1000+$E14*Marketshare_Base!$D14*MI!E$5*1000+$E14*Marketshare_Base!$E14*MI!E$6*1000+$E14*Marketshare_Base!$F14*MI!E$7*1000+$E14*Marketshare_Base!$G14*MI!E$8*1000+$E14*Marketshare_Base!$H14*MI!E$9*1000+$E14*Marketshare_Base!$I14*MI!E$10*1000</f>
        <v>9.1560000000000095</v>
      </c>
      <c r="N14" s="40">
        <f>$E14*Marketshare_Base!$B14*MI!F$3*1000+$E14*Marketshare_Base!$C14*MI!F$4*1000+$E14*Marketshare_Base!$D14*MI!F$5*1000+$E14*Marketshare_Base!$E14*MI!F$6*1000+$E14*Marketshare_Base!$F14*MI!F$7*1000+$E14*Marketshare_Base!$G14*MI!F$8*1000+$E14*Marketshare_Base!$H14*MI!F$9*1000+$E14*Marketshare_Base!$I14*MI!F$10*1000</f>
        <v>22.65600000000002</v>
      </c>
      <c r="O14" s="40">
        <f>$E14*Marketshare_Base!$B14*MI!G$3*1000+$E14*Marketshare_Base!$C14*MI!G$4*1000+$E14*Marketshare_Base!$D14*MI!G$5*1000+$E14*Marketshare_Base!$E14*MI!G$6*1000+$E14*Marketshare_Base!$F14*MI!G$7*1000+$E14*Marketshare_Base!$G14*MI!G$8*1000+$E14*Marketshare_Base!$H14*MI!G$9*1000+$E14*Marketshare_Base!$I14*MI!G$10*1000</f>
        <v>638.31600000000049</v>
      </c>
      <c r="P14" s="40">
        <f>$E14*Marketshare_Base!$B14*MI!H$3*1000+$E14*Marketshare_Base!$C14*MI!H$4*1000+$E14*Marketshare_Base!$D14*MI!H$5*1000+$E14*Marketshare_Base!$E14*MI!H$6*1000+$E14*Marketshare_Base!$F14*MI!H$7*1000+$E14*Marketshare_Base!$G14*MI!H$8*1000+$E14*Marketshare_Base!$H14*MI!H$9*1000+$E14*Marketshare_Base!$I14*MI!H$10*1000</f>
        <v>0</v>
      </c>
      <c r="Q14" s="40">
        <f>$E14*Marketshare_Base!$B14*MI!I$3*1000+$E14*Marketshare_Base!$C14*MI!I$4*1000+$E14*Marketshare_Base!$D14*MI!I$5*1000+$E14*Marketshare_Base!$E14*MI!I$6*1000+$E14*Marketshare_Base!$F14*MI!I$7*1000+$E14*Marketshare_Base!$G14*MI!I$8*1000+$E14*Marketshare_Base!$H14*MI!I$9*1000+$E14*Marketshare_Base!$I14*MI!I$10*1000</f>
        <v>95.220000000000084</v>
      </c>
      <c r="R14" s="40">
        <f>$E14*Marketshare_Base!$B14*MI!J$3*1000+$E14*Marketshare_Base!$C14*MI!J$4*1000+$E14*Marketshare_Base!$D14*MI!J$5*1000+$E14*Marketshare_Base!$E14*MI!J$6*1000+$E14*Marketshare_Base!$F14*MI!J$7*1000+$E14*Marketshare_Base!$G14*MI!J$8*1000+$E14*Marketshare_Base!$H14*MI!J$9*1000+$E14*Marketshare_Base!$I14*MI!J$10*1000</f>
        <v>1.1560000000680011</v>
      </c>
      <c r="S14" s="40">
        <f>$E14*Marketshare_Base!$B14*MI!K$3*1000+$E14*Marketshare_Base!$C14*MI!K$4*1000+$E14*Marketshare_Base!$D14*MI!K$5*1000+$E14*Marketshare_Base!$E14*MI!K$6*1000+$E14*Marketshare_Base!$F14*MI!K$7*1000+$E14*Marketshare_Base!$G14*MI!K$8*1000+$E14*Marketshare_Base!$H14*MI!K$9*1000+$E14*Marketshare_Base!$I14*MI!K$10*1000</f>
        <v>110.6520000000001</v>
      </c>
      <c r="T14" s="40">
        <f>$E14*Marketshare_Base!$B14*MI!L$3*1000+$E14*Marketshare_Base!$C14*MI!L$4*1000+$E14*Marketshare_Base!$D14*MI!L$5*1000+$E14*Marketshare_Base!$E14*MI!L$6*1000+$E14*Marketshare_Base!$F14*MI!L$7*1000+$E14*Marketshare_Base!$G14*MI!L$8*1000+$E14*Marketshare_Base!$H14*MI!L$9*1000+$E14*Marketshare_Base!$I14*MI!L$10*1000</f>
        <v>101.78400000000009</v>
      </c>
      <c r="U14" s="40">
        <f>$E14*Marketshare_Base!$B14*MI!M$3*1000+$E14*Marketshare_Base!$C14*MI!M$4*1000+$E14*Marketshare_Base!$D14*MI!M$5*1000+$E14*Marketshare_Base!$E14*MI!M$6*1000+$E14*Marketshare_Base!$F14*MI!M$7*1000+$E14*Marketshare_Base!$G14*MI!M$8*1000+$E14*Marketshare_Base!$H14*MI!M$9*1000+$E14*Marketshare_Base!$I14*MI!M$10*1000</f>
        <v>0</v>
      </c>
      <c r="V14" s="40">
        <f>$E14*Marketshare_Base!$B14*MI!N$3*1000+$E14*Marketshare_Base!$C14*MI!N$4*1000+$E14*Marketshare_Base!$D14*MI!N$5*1000+$E14*Marketshare_Base!$E14*MI!N$6*1000+$E14*Marketshare_Base!$F14*MI!N$7*1000+$E14*Marketshare_Base!$G14*MI!N$8*1000+$E14*Marketshare_Base!$H14*MI!N$9*1000+$E14*Marketshare_Base!$I14*MI!N$10*1000</f>
        <v>0.37399999993200034</v>
      </c>
      <c r="W14" s="48">
        <f>$E14*Marketshare_Base!$B14*MI!O$3*1000+$E14*Marketshare_Base!$C14*MI!O$4*1000+$E14*Marketshare_Base!$D14*MI!O$5*1000+$E14*Marketshare_Base!$E14*MI!O$6*1000+$E14*Marketshare_Base!$F14*MI!O$7*1000+$E14*Marketshare_Base!$G14*MI!O$8*1000+$E14*Marketshare_Base!$H14*MI!O$9*1000+$E14*Marketshare_Base!$I14*MI!O$10*1000</f>
        <v>0.37399999993200034</v>
      </c>
      <c r="Y14" s="5">
        <f>0</f>
        <v>0</v>
      </c>
      <c r="Z14" s="3">
        <f>0</f>
        <v>0</v>
      </c>
      <c r="AA14" s="3">
        <f>0</f>
        <v>0</v>
      </c>
      <c r="AB14" s="3">
        <f>0</f>
        <v>0</v>
      </c>
      <c r="AC14" s="3">
        <f>0</f>
        <v>0</v>
      </c>
      <c r="AD14" s="3">
        <f>0</f>
        <v>0</v>
      </c>
      <c r="AE14" s="3">
        <f>0</f>
        <v>0</v>
      </c>
      <c r="AF14" s="3">
        <f>0</f>
        <v>0</v>
      </c>
      <c r="AG14" s="3">
        <f>0</f>
        <v>0</v>
      </c>
      <c r="AH14" s="3">
        <f>0</f>
        <v>0</v>
      </c>
      <c r="AI14" s="3">
        <f>0</f>
        <v>0</v>
      </c>
      <c r="AJ14" s="6">
        <f>0</f>
        <v>0</v>
      </c>
      <c r="AL14" s="53">
        <f t="shared" si="10"/>
        <v>786.39360000000011</v>
      </c>
      <c r="AM14" s="54">
        <f t="shared" si="11"/>
        <v>107.0472</v>
      </c>
      <c r="AN14" s="54">
        <f t="shared" si="12"/>
        <v>272.17920000000004</v>
      </c>
      <c r="AO14" s="54">
        <f t="shared" si="13"/>
        <v>5283.6660000000002</v>
      </c>
      <c r="AP14" s="54">
        <f t="shared" si="14"/>
        <v>0</v>
      </c>
      <c r="AQ14" s="54">
        <f t="shared" si="15"/>
        <v>1053.45</v>
      </c>
      <c r="AR14" s="54">
        <f t="shared" si="16"/>
        <v>18.904000001111999</v>
      </c>
      <c r="AS14" s="54">
        <f t="shared" si="17"/>
        <v>1002.0732</v>
      </c>
      <c r="AT14" s="54">
        <f t="shared" si="18"/>
        <v>1110.288</v>
      </c>
      <c r="AU14" s="54">
        <f t="shared" si="19"/>
        <v>0</v>
      </c>
      <c r="AV14" s="54">
        <f t="shared" si="20"/>
        <v>6.1159999988879994</v>
      </c>
      <c r="AW14" s="55">
        <f t="shared" si="21"/>
        <v>6.1159999988879994</v>
      </c>
    </row>
    <row r="15" spans="1:49" x14ac:dyDescent="0.55000000000000004">
      <c r="A15" s="25">
        <f t="shared" si="3"/>
        <v>2031</v>
      </c>
      <c r="B15" s="7">
        <f>(400-12)/20+B14</f>
        <v>31.4</v>
      </c>
      <c r="C15" s="4">
        <f>C14+(300-12)/20</f>
        <v>26.4</v>
      </c>
      <c r="D15" s="4">
        <f>D14+(200-12)/20</f>
        <v>21.4</v>
      </c>
      <c r="E15" s="7">
        <f t="shared" si="7"/>
        <v>19.399999999999999</v>
      </c>
      <c r="F15" s="4">
        <f t="shared" si="8"/>
        <v>14.399999999999999</v>
      </c>
      <c r="G15" s="8">
        <f t="shared" si="9"/>
        <v>9.3999999999999986</v>
      </c>
      <c r="H15" s="5">
        <f>0</f>
        <v>0</v>
      </c>
      <c r="I15" s="2">
        <f>0</f>
        <v>0</v>
      </c>
      <c r="J15" s="23">
        <f>0</f>
        <v>0</v>
      </c>
      <c r="K15" s="2"/>
      <c r="L15" s="47">
        <f>$E15*Marketshare_Base!$B15*MI!D$3*1000+$E15*Marketshare_Base!$C15*MI!D$4*1000+$E15*Marketshare_Base!$D15*MI!D$5*1000+$E15*Marketshare_Base!$E15*MI!D$6*1000+$E15*Marketshare_Base!$F15*MI!D$7*1000+$E15*Marketshare_Base!$G15*MI!D$8*1000+$E15*Marketshare_Base!$H15*MI!D$9*1000+$E15*Marketshare_Base!$I15*MI!D$10*1000</f>
        <v>1184.1760000000002</v>
      </c>
      <c r="M15" s="40">
        <f>$E15*Marketshare_Base!$B15*MI!E$3*1000+$E15*Marketshare_Base!$C15*MI!E$4*1000+$E15*Marketshare_Base!$D15*MI!E$5*1000+$E15*Marketshare_Base!$E15*MI!E$6*1000+$E15*Marketshare_Base!$F15*MI!E$7*1000+$E15*Marketshare_Base!$G15*MI!E$8*1000+$E15*Marketshare_Base!$H15*MI!E$9*1000+$E15*Marketshare_Base!$I15*MI!E$10*1000</f>
        <v>148.02200000000002</v>
      </c>
      <c r="N15" s="40">
        <f>$E15*Marketshare_Base!$B15*MI!F$3*1000+$E15*Marketshare_Base!$C15*MI!F$4*1000+$E15*Marketshare_Base!$D15*MI!F$5*1000+$E15*Marketshare_Base!$E15*MI!F$6*1000+$E15*Marketshare_Base!$F15*MI!F$7*1000+$E15*Marketshare_Base!$G15*MI!F$8*1000+$E15*Marketshare_Base!$H15*MI!F$9*1000+$E15*Marketshare_Base!$I15*MI!F$10*1000</f>
        <v>366.27199999999999</v>
      </c>
      <c r="O15" s="40">
        <f>$E15*Marketshare_Base!$B15*MI!G$3*1000+$E15*Marketshare_Base!$C15*MI!G$4*1000+$E15*Marketshare_Base!$D15*MI!G$5*1000+$E15*Marketshare_Base!$E15*MI!G$6*1000+$E15*Marketshare_Base!$F15*MI!G$7*1000+$E15*Marketshare_Base!$G15*MI!G$8*1000+$E15*Marketshare_Base!$H15*MI!G$9*1000+$E15*Marketshare_Base!$I15*MI!G$10*1000</f>
        <v>10542.774799999999</v>
      </c>
      <c r="P15" s="40">
        <f>$E15*Marketshare_Base!$B15*MI!H$3*1000+$E15*Marketshare_Base!$C15*MI!H$4*1000+$E15*Marketshare_Base!$D15*MI!H$5*1000+$E15*Marketshare_Base!$E15*MI!H$6*1000+$E15*Marketshare_Base!$F15*MI!H$7*1000+$E15*Marketshare_Base!$G15*MI!H$8*1000+$E15*Marketshare_Base!$H15*MI!H$9*1000+$E15*Marketshare_Base!$I15*MI!H$10*1000</f>
        <v>0</v>
      </c>
      <c r="Q15" s="40">
        <f>$E15*Marketshare_Base!$B15*MI!I$3*1000+$E15*Marketshare_Base!$C15*MI!I$4*1000+$E15*Marketshare_Base!$D15*MI!I$5*1000+$E15*Marketshare_Base!$E15*MI!I$6*1000+$E15*Marketshare_Base!$F15*MI!I$7*1000+$E15*Marketshare_Base!$G15*MI!I$8*1000+$E15*Marketshare_Base!$H15*MI!I$9*1000+$E15*Marketshare_Base!$I15*MI!I$10*1000</f>
        <v>1544.8413999999996</v>
      </c>
      <c r="R15" s="40">
        <f>$E15*Marketshare_Base!$B15*MI!J$3*1000+$E15*Marketshare_Base!$C15*MI!J$4*1000+$E15*Marketshare_Base!$D15*MI!J$5*1000+$E15*Marketshare_Base!$E15*MI!J$6*1000+$E15*Marketshare_Base!$F15*MI!J$7*1000+$E15*Marketshare_Base!$G15*MI!J$8*1000+$E15*Marketshare_Base!$H15*MI!J$9*1000+$E15*Marketshare_Base!$I15*MI!J$10*1000</f>
        <v>17.1496000010088</v>
      </c>
      <c r="S15" s="40">
        <f>$E15*Marketshare_Base!$B15*MI!K$3*1000+$E15*Marketshare_Base!$C15*MI!K$4*1000+$E15*Marketshare_Base!$D15*MI!K$5*1000+$E15*Marketshare_Base!$E15*MI!K$6*1000+$E15*Marketshare_Base!$F15*MI!K$7*1000+$E15*Marketshare_Base!$G15*MI!K$8*1000+$E15*Marketshare_Base!$H15*MI!K$9*1000+$E15*Marketshare_Base!$I15*MI!K$10*1000</f>
        <v>1817.5471999999997</v>
      </c>
      <c r="T15" s="40">
        <f>$E15*Marketshare_Base!$B15*MI!L$3*1000+$E15*Marketshare_Base!$C15*MI!L$4*1000+$E15*Marketshare_Base!$D15*MI!L$5*1000+$E15*Marketshare_Base!$E15*MI!L$6*1000+$E15*Marketshare_Base!$F15*MI!L$7*1000+$E15*Marketshare_Base!$G15*MI!L$8*1000+$E15*Marketshare_Base!$H15*MI!L$9*1000+$E15*Marketshare_Base!$I15*MI!L$10*1000</f>
        <v>1651.2503999999997</v>
      </c>
      <c r="U15" s="40">
        <f>$E15*Marketshare_Base!$B15*MI!M$3*1000+$E15*Marketshare_Base!$C15*MI!M$4*1000+$E15*Marketshare_Base!$D15*MI!M$5*1000+$E15*Marketshare_Base!$E15*MI!M$6*1000+$E15*Marketshare_Base!$F15*MI!M$7*1000+$E15*Marketshare_Base!$G15*MI!M$8*1000+$E15*Marketshare_Base!$H15*MI!M$9*1000+$E15*Marketshare_Base!$I15*MI!M$10*1000</f>
        <v>0</v>
      </c>
      <c r="V15" s="40">
        <f>$E15*Marketshare_Base!$B15*MI!N$3*1000+$E15*Marketshare_Base!$C15*MI!N$4*1000+$E15*Marketshare_Base!$D15*MI!N$5*1000+$E15*Marketshare_Base!$E15*MI!N$6*1000+$E15*Marketshare_Base!$F15*MI!N$7*1000+$E15*Marketshare_Base!$G15*MI!N$8*1000+$E15*Marketshare_Base!$H15*MI!N$9*1000+$E15*Marketshare_Base!$I15*MI!N$10*1000</f>
        <v>5.548399998991199</v>
      </c>
      <c r="W15" s="48">
        <f>$E15*Marketshare_Base!$B15*MI!O$3*1000+$E15*Marketshare_Base!$C15*MI!O$4*1000+$E15*Marketshare_Base!$D15*MI!O$5*1000+$E15*Marketshare_Base!$E15*MI!O$6*1000+$E15*Marketshare_Base!$F15*MI!O$7*1000+$E15*Marketshare_Base!$G15*MI!O$8*1000+$E15*Marketshare_Base!$H15*MI!O$9*1000+$E15*Marketshare_Base!$I15*MI!O$10*1000</f>
        <v>5.548399998991199</v>
      </c>
      <c r="Y15" s="5">
        <f>0</f>
        <v>0</v>
      </c>
      <c r="Z15" s="3">
        <f>0</f>
        <v>0</v>
      </c>
      <c r="AA15" s="3">
        <f>0</f>
        <v>0</v>
      </c>
      <c r="AB15" s="3">
        <f>0</f>
        <v>0</v>
      </c>
      <c r="AC15" s="3">
        <f>0</f>
        <v>0</v>
      </c>
      <c r="AD15" s="3">
        <f>0</f>
        <v>0</v>
      </c>
      <c r="AE15" s="3">
        <f>0</f>
        <v>0</v>
      </c>
      <c r="AF15" s="3">
        <f>0</f>
        <v>0</v>
      </c>
      <c r="AG15" s="3">
        <f>0</f>
        <v>0</v>
      </c>
      <c r="AH15" s="3">
        <f>0</f>
        <v>0</v>
      </c>
      <c r="AI15" s="3">
        <f>0</f>
        <v>0</v>
      </c>
      <c r="AJ15" s="6">
        <f>0</f>
        <v>0</v>
      </c>
      <c r="AL15" s="53">
        <f t="shared" si="10"/>
        <v>1970.5696000000003</v>
      </c>
      <c r="AM15" s="54">
        <f t="shared" si="11"/>
        <v>255.06920000000002</v>
      </c>
      <c r="AN15" s="54">
        <f t="shared" si="12"/>
        <v>638.45119999999997</v>
      </c>
      <c r="AO15" s="54">
        <f t="shared" si="13"/>
        <v>15826.4408</v>
      </c>
      <c r="AP15" s="54">
        <f t="shared" si="14"/>
        <v>0</v>
      </c>
      <c r="AQ15" s="54">
        <f t="shared" si="15"/>
        <v>2598.2913999999996</v>
      </c>
      <c r="AR15" s="54">
        <f t="shared" si="16"/>
        <v>36.053600002120803</v>
      </c>
      <c r="AS15" s="54">
        <f t="shared" si="17"/>
        <v>2819.6203999999998</v>
      </c>
      <c r="AT15" s="54">
        <f t="shared" si="18"/>
        <v>2761.5383999999995</v>
      </c>
      <c r="AU15" s="54">
        <f t="shared" si="19"/>
        <v>0</v>
      </c>
      <c r="AV15" s="54">
        <f t="shared" si="20"/>
        <v>11.664399997879197</v>
      </c>
      <c r="AW15" s="55">
        <f t="shared" si="21"/>
        <v>11.664399997879197</v>
      </c>
    </row>
    <row r="16" spans="1:49" x14ac:dyDescent="0.55000000000000004">
      <c r="A16" s="25">
        <f t="shared" si="3"/>
        <v>2032</v>
      </c>
      <c r="B16" s="7">
        <f t="shared" ref="B16:B34" si="22">(400-12)/20+B15</f>
        <v>50.8</v>
      </c>
      <c r="C16" s="4">
        <f t="shared" ref="C16:C34" si="23">C15+(300-12)/20</f>
        <v>40.799999999999997</v>
      </c>
      <c r="D16" s="4">
        <f t="shared" ref="D16:D34" si="24">D15+(200-12)/20</f>
        <v>30.799999999999997</v>
      </c>
      <c r="E16" s="7">
        <f t="shared" si="7"/>
        <v>19.399999999999999</v>
      </c>
      <c r="F16" s="4">
        <f t="shared" si="8"/>
        <v>14.399999999999999</v>
      </c>
      <c r="G16" s="8">
        <f t="shared" si="9"/>
        <v>9.3999999999999986</v>
      </c>
      <c r="H16" s="5">
        <f>0</f>
        <v>0</v>
      </c>
      <c r="I16" s="2">
        <f>0</f>
        <v>0</v>
      </c>
      <c r="J16" s="23">
        <f>0</f>
        <v>0</v>
      </c>
      <c r="K16" s="2"/>
      <c r="L16" s="47">
        <f>$E16*Marketshare_Base!$B16*MI!D$3*1000+$E16*Marketshare_Base!$C16*MI!D$4*1000+$E16*Marketshare_Base!$D16*MI!D$5*1000+$E16*Marketshare_Base!$E16*MI!D$6*1000+$E16*Marketshare_Base!$F16*MI!D$7*1000+$E16*Marketshare_Base!$G16*MI!D$8*1000+$E16*Marketshare_Base!$H16*MI!D$9*1000+$E16*Marketshare_Base!$I16*MI!D$10*1000</f>
        <v>1184.1760000000002</v>
      </c>
      <c r="M16" s="40">
        <f>$E16*Marketshare_Base!$B16*MI!E$3*1000+$E16*Marketshare_Base!$C16*MI!E$4*1000+$E16*Marketshare_Base!$D16*MI!E$5*1000+$E16*Marketshare_Base!$E16*MI!E$6*1000+$E16*Marketshare_Base!$F16*MI!E$7*1000+$E16*Marketshare_Base!$G16*MI!E$8*1000+$E16*Marketshare_Base!$H16*MI!E$9*1000+$E16*Marketshare_Base!$I16*MI!E$10*1000</f>
        <v>148.02200000000002</v>
      </c>
      <c r="N16" s="40">
        <f>$E16*Marketshare_Base!$B16*MI!F$3*1000+$E16*Marketshare_Base!$C16*MI!F$4*1000+$E16*Marketshare_Base!$D16*MI!F$5*1000+$E16*Marketshare_Base!$E16*MI!F$6*1000+$E16*Marketshare_Base!$F16*MI!F$7*1000+$E16*Marketshare_Base!$G16*MI!F$8*1000+$E16*Marketshare_Base!$H16*MI!F$9*1000+$E16*Marketshare_Base!$I16*MI!F$10*1000</f>
        <v>366.27199999999999</v>
      </c>
      <c r="O16" s="40">
        <f>$E16*Marketshare_Base!$B16*MI!G$3*1000+$E16*Marketshare_Base!$C16*MI!G$4*1000+$E16*Marketshare_Base!$D16*MI!G$5*1000+$E16*Marketshare_Base!$E16*MI!G$6*1000+$E16*Marketshare_Base!$F16*MI!G$7*1000+$E16*Marketshare_Base!$G16*MI!G$8*1000+$E16*Marketshare_Base!$H16*MI!G$9*1000+$E16*Marketshare_Base!$I16*MI!G$10*1000</f>
        <v>10766.107599999999</v>
      </c>
      <c r="P16" s="40">
        <f>$E16*Marketshare_Base!$B16*MI!H$3*1000+$E16*Marketshare_Base!$C16*MI!H$4*1000+$E16*Marketshare_Base!$D16*MI!H$5*1000+$E16*Marketshare_Base!$E16*MI!H$6*1000+$E16*Marketshare_Base!$F16*MI!H$7*1000+$E16*Marketshare_Base!$G16*MI!H$8*1000+$E16*Marketshare_Base!$H16*MI!H$9*1000+$E16*Marketshare_Base!$I16*MI!H$10*1000</f>
        <v>0</v>
      </c>
      <c r="Q16" s="40">
        <f>$E16*Marketshare_Base!$B16*MI!I$3*1000+$E16*Marketshare_Base!$C16*MI!I$4*1000+$E16*Marketshare_Base!$D16*MI!I$5*1000+$E16*Marketshare_Base!$E16*MI!I$6*1000+$E16*Marketshare_Base!$F16*MI!I$7*1000+$E16*Marketshare_Base!$G16*MI!I$8*1000+$E16*Marketshare_Base!$H16*MI!I$9*1000+$E16*Marketshare_Base!$I16*MI!I$10*1000</f>
        <v>1550.2927999999997</v>
      </c>
      <c r="R16" s="40">
        <f>$E16*Marketshare_Base!$B16*MI!J$3*1000+$E16*Marketshare_Base!$C16*MI!J$4*1000+$E16*Marketshare_Base!$D16*MI!J$5*1000+$E16*Marketshare_Base!$E16*MI!J$6*1000+$E16*Marketshare_Base!$F16*MI!J$7*1000+$E16*Marketshare_Base!$G16*MI!J$8*1000+$E16*Marketshare_Base!$H16*MI!J$9*1000+$E16*Marketshare_Base!$I16*MI!J$10*1000</f>
        <v>15.610533334251599</v>
      </c>
      <c r="S16" s="40">
        <f>$E16*Marketshare_Base!$B16*MI!K$3*1000+$E16*Marketshare_Base!$C16*MI!K$4*1000+$E16*Marketshare_Base!$D16*MI!K$5*1000+$E16*Marketshare_Base!$E16*MI!K$6*1000+$E16*Marketshare_Base!$F16*MI!K$7*1000+$E16*Marketshare_Base!$G16*MI!K$8*1000+$E16*Marketshare_Base!$H16*MI!K$9*1000+$E16*Marketshare_Base!$I16*MI!K$10*1000</f>
        <v>1846.2203999999997</v>
      </c>
      <c r="T16" s="40">
        <f>$E16*Marketshare_Base!$B16*MI!L$3*1000+$E16*Marketshare_Base!$C16*MI!L$4*1000+$E16*Marketshare_Base!$D16*MI!L$5*1000+$E16*Marketshare_Base!$E16*MI!L$6*1000+$E16*Marketshare_Base!$F16*MI!L$7*1000+$E16*Marketshare_Base!$G16*MI!L$8*1000+$E16*Marketshare_Base!$H16*MI!L$9*1000+$E16*Marketshare_Base!$I16*MI!L$10*1000</f>
        <v>1656.9927999999995</v>
      </c>
      <c r="U16" s="40">
        <f>$E16*Marketshare_Base!$B16*MI!M$3*1000+$E16*Marketshare_Base!$C16*MI!M$4*1000+$E16*Marketshare_Base!$D16*MI!M$5*1000+$E16*Marketshare_Base!$E16*MI!M$6*1000+$E16*Marketshare_Base!$F16*MI!M$7*1000+$E16*Marketshare_Base!$G16*MI!M$8*1000+$E16*Marketshare_Base!$H16*MI!M$9*1000+$E16*Marketshare_Base!$I16*MI!M$10*1000</f>
        <v>0</v>
      </c>
      <c r="V16" s="40">
        <f>$E16*Marketshare_Base!$B16*MI!N$3*1000+$E16*Marketshare_Base!$C16*MI!N$4*1000+$E16*Marketshare_Base!$D16*MI!N$5*1000+$E16*Marketshare_Base!$E16*MI!N$6*1000+$E16*Marketshare_Base!$F16*MI!N$7*1000+$E16*Marketshare_Base!$G16*MI!N$8*1000+$E16*Marketshare_Base!$H16*MI!N$9*1000+$E16*Marketshare_Base!$I16*MI!N$10*1000</f>
        <v>5.0504666657483988</v>
      </c>
      <c r="W16" s="48">
        <f>$E16*Marketshare_Base!$B16*MI!O$3*1000+$E16*Marketshare_Base!$C16*MI!O$4*1000+$E16*Marketshare_Base!$D16*MI!O$5*1000+$E16*Marketshare_Base!$E16*MI!O$6*1000+$E16*Marketshare_Base!$F16*MI!O$7*1000+$E16*Marketshare_Base!$G16*MI!O$8*1000+$E16*Marketshare_Base!$H16*MI!O$9*1000+$E16*Marketshare_Base!$I16*MI!O$10*1000</f>
        <v>5.0504666657483988</v>
      </c>
      <c r="Y16" s="5">
        <f>0</f>
        <v>0</v>
      </c>
      <c r="Z16" s="3">
        <f>0</f>
        <v>0</v>
      </c>
      <c r="AA16" s="3">
        <f>0</f>
        <v>0</v>
      </c>
      <c r="AB16" s="3">
        <f>0</f>
        <v>0</v>
      </c>
      <c r="AC16" s="3">
        <f>0</f>
        <v>0</v>
      </c>
      <c r="AD16" s="3">
        <f>0</f>
        <v>0</v>
      </c>
      <c r="AE16" s="3">
        <f>0</f>
        <v>0</v>
      </c>
      <c r="AF16" s="3">
        <f>0</f>
        <v>0</v>
      </c>
      <c r="AG16" s="3">
        <f>0</f>
        <v>0</v>
      </c>
      <c r="AH16" s="3">
        <f>0</f>
        <v>0</v>
      </c>
      <c r="AI16" s="3">
        <f>0</f>
        <v>0</v>
      </c>
      <c r="AJ16" s="6">
        <f>0</f>
        <v>0</v>
      </c>
      <c r="AL16" s="53">
        <f t="shared" si="10"/>
        <v>3154.7456000000002</v>
      </c>
      <c r="AM16" s="54">
        <f t="shared" si="11"/>
        <v>403.09120000000007</v>
      </c>
      <c r="AN16" s="54">
        <f t="shared" si="12"/>
        <v>1004.7231999999999</v>
      </c>
      <c r="AO16" s="54">
        <f t="shared" si="13"/>
        <v>26592.5484</v>
      </c>
      <c r="AP16" s="54">
        <f t="shared" si="14"/>
        <v>0</v>
      </c>
      <c r="AQ16" s="54">
        <f t="shared" si="15"/>
        <v>4148.5841999999993</v>
      </c>
      <c r="AR16" s="54">
        <f t="shared" si="16"/>
        <v>51.664133336372402</v>
      </c>
      <c r="AS16" s="54">
        <f t="shared" si="17"/>
        <v>4665.8407999999999</v>
      </c>
      <c r="AT16" s="54">
        <f t="shared" si="18"/>
        <v>4418.5311999999994</v>
      </c>
      <c r="AU16" s="54">
        <f t="shared" si="19"/>
        <v>0</v>
      </c>
      <c r="AV16" s="54">
        <f t="shared" si="20"/>
        <v>16.714866663627596</v>
      </c>
      <c r="AW16" s="55">
        <f t="shared" si="21"/>
        <v>16.714866663627596</v>
      </c>
    </row>
    <row r="17" spans="1:49" x14ac:dyDescent="0.55000000000000004">
      <c r="A17" s="25">
        <f t="shared" si="3"/>
        <v>2033</v>
      </c>
      <c r="B17" s="7">
        <f t="shared" si="22"/>
        <v>70.199999999999989</v>
      </c>
      <c r="C17" s="4">
        <f t="shared" si="23"/>
        <v>55.199999999999996</v>
      </c>
      <c r="D17" s="4">
        <f t="shared" si="24"/>
        <v>40.199999999999996</v>
      </c>
      <c r="E17" s="7">
        <f t="shared" si="7"/>
        <v>19.399999999999991</v>
      </c>
      <c r="F17" s="4">
        <f t="shared" si="8"/>
        <v>14.399999999999999</v>
      </c>
      <c r="G17" s="8">
        <f t="shared" si="9"/>
        <v>9.3999999999999986</v>
      </c>
      <c r="H17" s="5">
        <f>0</f>
        <v>0</v>
      </c>
      <c r="I17" s="2">
        <f>0</f>
        <v>0</v>
      </c>
      <c r="J17" s="23">
        <f>0</f>
        <v>0</v>
      </c>
      <c r="K17" s="2"/>
      <c r="L17" s="47">
        <f>$E17*Marketshare_Base!$B17*MI!D$3*1000+$E17*Marketshare_Base!$C17*MI!D$4*1000+$E17*Marketshare_Base!$D17*MI!D$5*1000+$E17*Marketshare_Base!$E17*MI!D$6*1000+$E17*Marketshare_Base!$F17*MI!D$7*1000+$E17*Marketshare_Base!$G17*MI!D$8*1000+$E17*Marketshare_Base!$H17*MI!D$9*1000+$E17*Marketshare_Base!$I17*MI!D$10*1000</f>
        <v>1184.1759999999997</v>
      </c>
      <c r="M17" s="40">
        <f>$E17*Marketshare_Base!$B17*MI!E$3*1000+$E17*Marketshare_Base!$C17*MI!E$4*1000+$E17*Marketshare_Base!$D17*MI!E$5*1000+$E17*Marketshare_Base!$E17*MI!E$6*1000+$E17*Marketshare_Base!$F17*MI!E$7*1000+$E17*Marketshare_Base!$G17*MI!E$8*1000+$E17*Marketshare_Base!$H17*MI!E$9*1000+$E17*Marketshare_Base!$I17*MI!E$10*1000</f>
        <v>148.02199999999996</v>
      </c>
      <c r="N17" s="40">
        <f>$E17*Marketshare_Base!$B17*MI!F$3*1000+$E17*Marketshare_Base!$C17*MI!F$4*1000+$E17*Marketshare_Base!$D17*MI!F$5*1000+$E17*Marketshare_Base!$E17*MI!F$6*1000+$E17*Marketshare_Base!$F17*MI!F$7*1000+$E17*Marketshare_Base!$G17*MI!F$8*1000+$E17*Marketshare_Base!$H17*MI!F$9*1000+$E17*Marketshare_Base!$I17*MI!F$10*1000</f>
        <v>366.27199999999988</v>
      </c>
      <c r="O17" s="40">
        <f>$E17*Marketshare_Base!$B17*MI!G$3*1000+$E17*Marketshare_Base!$C17*MI!G$4*1000+$E17*Marketshare_Base!$D17*MI!G$5*1000+$E17*Marketshare_Base!$E17*MI!G$6*1000+$E17*Marketshare_Base!$F17*MI!G$7*1000+$E17*Marketshare_Base!$G17*MI!G$8*1000+$E17*Marketshare_Base!$H17*MI!G$9*1000+$E17*Marketshare_Base!$I17*MI!G$10*1000</f>
        <v>10989.440399999996</v>
      </c>
      <c r="P17" s="40">
        <f>$E17*Marketshare_Base!$B17*MI!H$3*1000+$E17*Marketshare_Base!$C17*MI!H$4*1000+$E17*Marketshare_Base!$D17*MI!H$5*1000+$E17*Marketshare_Base!$E17*MI!H$6*1000+$E17*Marketshare_Base!$F17*MI!H$7*1000+$E17*Marketshare_Base!$G17*MI!H$8*1000+$E17*Marketshare_Base!$H17*MI!H$9*1000+$E17*Marketshare_Base!$I17*MI!H$10*1000</f>
        <v>0</v>
      </c>
      <c r="Q17" s="40">
        <f>$E17*Marketshare_Base!$B17*MI!I$3*1000+$E17*Marketshare_Base!$C17*MI!I$4*1000+$E17*Marketshare_Base!$D17*MI!I$5*1000+$E17*Marketshare_Base!$E17*MI!I$6*1000+$E17*Marketshare_Base!$F17*MI!I$7*1000+$E17*Marketshare_Base!$G17*MI!I$8*1000+$E17*Marketshare_Base!$H17*MI!I$9*1000+$E17*Marketshare_Base!$I17*MI!I$10*1000</f>
        <v>1555.7441999999994</v>
      </c>
      <c r="R17" s="40">
        <f>$E17*Marketshare_Base!$B17*MI!J$3*1000+$E17*Marketshare_Base!$C17*MI!J$4*1000+$E17*Marketshare_Base!$D17*MI!J$5*1000+$E17*Marketshare_Base!$E17*MI!J$6*1000+$E17*Marketshare_Base!$F17*MI!J$7*1000+$E17*Marketshare_Base!$G17*MI!J$8*1000+$E17*Marketshare_Base!$H17*MI!J$9*1000+$E17*Marketshare_Base!$I17*MI!J$10*1000</f>
        <v>14.071466667494391</v>
      </c>
      <c r="S17" s="40">
        <f>$E17*Marketshare_Base!$B17*MI!K$3*1000+$E17*Marketshare_Base!$C17*MI!K$4*1000+$E17*Marketshare_Base!$D17*MI!K$5*1000+$E17*Marketshare_Base!$E17*MI!K$6*1000+$E17*Marketshare_Base!$F17*MI!K$7*1000+$E17*Marketshare_Base!$G17*MI!K$8*1000+$E17*Marketshare_Base!$H17*MI!K$9*1000+$E17*Marketshare_Base!$I17*MI!K$10*1000</f>
        <v>1874.893599999999</v>
      </c>
      <c r="T17" s="40">
        <f>$E17*Marketshare_Base!$B17*MI!L$3*1000+$E17*Marketshare_Base!$C17*MI!L$4*1000+$E17*Marketshare_Base!$D17*MI!L$5*1000+$E17*Marketshare_Base!$E17*MI!L$6*1000+$E17*Marketshare_Base!$F17*MI!L$7*1000+$E17*Marketshare_Base!$G17*MI!L$8*1000+$E17*Marketshare_Base!$H17*MI!L$9*1000+$E17*Marketshare_Base!$I17*MI!L$10*1000</f>
        <v>1662.7351999999994</v>
      </c>
      <c r="U17" s="40">
        <f>$E17*Marketshare_Base!$B17*MI!M$3*1000+$E17*Marketshare_Base!$C17*MI!M$4*1000+$E17*Marketshare_Base!$D17*MI!M$5*1000+$E17*Marketshare_Base!$E17*MI!M$6*1000+$E17*Marketshare_Base!$F17*MI!M$7*1000+$E17*Marketshare_Base!$G17*MI!M$8*1000+$E17*Marketshare_Base!$H17*MI!M$9*1000+$E17*Marketshare_Base!$I17*MI!M$10*1000</f>
        <v>0</v>
      </c>
      <c r="V17" s="40">
        <f>$E17*Marketshare_Base!$B17*MI!N$3*1000+$E17*Marketshare_Base!$C17*MI!N$4*1000+$E17*Marketshare_Base!$D17*MI!N$5*1000+$E17*Marketshare_Base!$E17*MI!N$6*1000+$E17*Marketshare_Base!$F17*MI!N$7*1000+$E17*Marketshare_Base!$G17*MI!N$8*1000+$E17*Marketshare_Base!$H17*MI!N$9*1000+$E17*Marketshare_Base!$I17*MI!N$10*1000</f>
        <v>4.5525333325055968</v>
      </c>
      <c r="W17" s="48">
        <f>$E17*Marketshare_Base!$B17*MI!O$3*1000+$E17*Marketshare_Base!$C17*MI!O$4*1000+$E17*Marketshare_Base!$D17*MI!O$5*1000+$E17*Marketshare_Base!$E17*MI!O$6*1000+$E17*Marketshare_Base!$F17*MI!O$7*1000+$E17*Marketshare_Base!$G17*MI!O$8*1000+$E17*Marketshare_Base!$H17*MI!O$9*1000+$E17*Marketshare_Base!$I17*MI!O$10*1000</f>
        <v>4.5525333325055968</v>
      </c>
      <c r="Y17" s="5">
        <f>0</f>
        <v>0</v>
      </c>
      <c r="Z17" s="3">
        <f>0</f>
        <v>0</v>
      </c>
      <c r="AA17" s="3">
        <f>0</f>
        <v>0</v>
      </c>
      <c r="AB17" s="3">
        <f>0</f>
        <v>0</v>
      </c>
      <c r="AC17" s="3">
        <f>0</f>
        <v>0</v>
      </c>
      <c r="AD17" s="3">
        <f>0</f>
        <v>0</v>
      </c>
      <c r="AE17" s="3">
        <f>0</f>
        <v>0</v>
      </c>
      <c r="AF17" s="3">
        <f>0</f>
        <v>0</v>
      </c>
      <c r="AG17" s="3">
        <f>0</f>
        <v>0</v>
      </c>
      <c r="AH17" s="3">
        <f>0</f>
        <v>0</v>
      </c>
      <c r="AI17" s="3">
        <f>0</f>
        <v>0</v>
      </c>
      <c r="AJ17" s="6">
        <f>0</f>
        <v>0</v>
      </c>
      <c r="AL17" s="53">
        <f t="shared" si="10"/>
        <v>4338.9215999999997</v>
      </c>
      <c r="AM17" s="54">
        <f t="shared" si="11"/>
        <v>551.11320000000001</v>
      </c>
      <c r="AN17" s="54">
        <f t="shared" si="12"/>
        <v>1370.9951999999998</v>
      </c>
      <c r="AO17" s="54">
        <f t="shared" si="13"/>
        <v>37581.988799999992</v>
      </c>
      <c r="AP17" s="54">
        <f t="shared" si="14"/>
        <v>0</v>
      </c>
      <c r="AQ17" s="54">
        <f t="shared" si="15"/>
        <v>5704.3283999999985</v>
      </c>
      <c r="AR17" s="54">
        <f t="shared" si="16"/>
        <v>65.735600003866793</v>
      </c>
      <c r="AS17" s="54">
        <f t="shared" si="17"/>
        <v>6540.7343999999994</v>
      </c>
      <c r="AT17" s="54">
        <f t="shared" si="18"/>
        <v>6081.2663999999986</v>
      </c>
      <c r="AU17" s="54">
        <f t="shared" si="19"/>
        <v>0</v>
      </c>
      <c r="AV17" s="54">
        <f t="shared" si="20"/>
        <v>21.267399996133193</v>
      </c>
      <c r="AW17" s="55">
        <f t="shared" si="21"/>
        <v>21.267399996133193</v>
      </c>
    </row>
    <row r="18" spans="1:49" x14ac:dyDescent="0.55000000000000004">
      <c r="A18" s="25">
        <f t="shared" si="3"/>
        <v>2034</v>
      </c>
      <c r="B18" s="7">
        <f t="shared" si="22"/>
        <v>89.6</v>
      </c>
      <c r="C18" s="4">
        <f t="shared" si="23"/>
        <v>69.599999999999994</v>
      </c>
      <c r="D18" s="4">
        <f t="shared" si="24"/>
        <v>49.599999999999994</v>
      </c>
      <c r="E18" s="7">
        <f t="shared" si="7"/>
        <v>19.400000000000006</v>
      </c>
      <c r="F18" s="4">
        <f t="shared" si="8"/>
        <v>14.399999999999999</v>
      </c>
      <c r="G18" s="8">
        <f t="shared" si="9"/>
        <v>9.3999999999999986</v>
      </c>
      <c r="H18" s="5">
        <f>0</f>
        <v>0</v>
      </c>
      <c r="I18" s="2">
        <f>0</f>
        <v>0</v>
      </c>
      <c r="J18" s="23">
        <f>0</f>
        <v>0</v>
      </c>
      <c r="K18" s="2"/>
      <c r="L18" s="47">
        <f>$E18*Marketshare_Base!$B18*MI!D$3*1000+$E18*Marketshare_Base!$C18*MI!D$4*1000+$E18*Marketshare_Base!$D18*MI!D$5*1000+$E18*Marketshare_Base!$E18*MI!D$6*1000+$E18*Marketshare_Base!$F18*MI!D$7*1000+$E18*Marketshare_Base!$G18*MI!D$8*1000+$E18*Marketshare_Base!$H18*MI!D$9*1000+$E18*Marketshare_Base!$I18*MI!D$10*1000</f>
        <v>1184.1760000000006</v>
      </c>
      <c r="M18" s="40">
        <f>$E18*Marketshare_Base!$B18*MI!E$3*1000+$E18*Marketshare_Base!$C18*MI!E$4*1000+$E18*Marketshare_Base!$D18*MI!E$5*1000+$E18*Marketshare_Base!$E18*MI!E$6*1000+$E18*Marketshare_Base!$F18*MI!E$7*1000+$E18*Marketshare_Base!$G18*MI!E$8*1000+$E18*Marketshare_Base!$H18*MI!E$9*1000+$E18*Marketshare_Base!$I18*MI!E$10*1000</f>
        <v>148.02200000000008</v>
      </c>
      <c r="N18" s="40">
        <f>$E18*Marketshare_Base!$B18*MI!F$3*1000+$E18*Marketshare_Base!$C18*MI!F$4*1000+$E18*Marketshare_Base!$D18*MI!F$5*1000+$E18*Marketshare_Base!$E18*MI!F$6*1000+$E18*Marketshare_Base!$F18*MI!F$7*1000+$E18*Marketshare_Base!$G18*MI!F$8*1000+$E18*Marketshare_Base!$H18*MI!F$9*1000+$E18*Marketshare_Base!$I18*MI!F$10*1000</f>
        <v>366.27200000000011</v>
      </c>
      <c r="O18" s="40">
        <f>$E18*Marketshare_Base!$B18*MI!G$3*1000+$E18*Marketshare_Base!$C18*MI!G$4*1000+$E18*Marketshare_Base!$D18*MI!G$5*1000+$E18*Marketshare_Base!$E18*MI!G$6*1000+$E18*Marketshare_Base!$F18*MI!G$7*1000+$E18*Marketshare_Base!$G18*MI!G$8*1000+$E18*Marketshare_Base!$H18*MI!G$9*1000+$E18*Marketshare_Base!$I18*MI!G$10*1000</f>
        <v>11212.773200000003</v>
      </c>
      <c r="P18" s="40">
        <f>$E18*Marketshare_Base!$B18*MI!H$3*1000+$E18*Marketshare_Base!$C18*MI!H$4*1000+$E18*Marketshare_Base!$D18*MI!H$5*1000+$E18*Marketshare_Base!$E18*MI!H$6*1000+$E18*Marketshare_Base!$F18*MI!H$7*1000+$E18*Marketshare_Base!$G18*MI!H$8*1000+$E18*Marketshare_Base!$H18*MI!H$9*1000+$E18*Marketshare_Base!$I18*MI!H$10*1000</f>
        <v>0</v>
      </c>
      <c r="Q18" s="40">
        <f>$E18*Marketshare_Base!$B18*MI!I$3*1000+$E18*Marketshare_Base!$C18*MI!I$4*1000+$E18*Marketshare_Base!$D18*MI!I$5*1000+$E18*Marketshare_Base!$E18*MI!I$6*1000+$E18*Marketshare_Base!$F18*MI!I$7*1000+$E18*Marketshare_Base!$G18*MI!I$8*1000+$E18*Marketshare_Base!$H18*MI!I$9*1000+$E18*Marketshare_Base!$I18*MI!I$10*1000</f>
        <v>1561.1956000000002</v>
      </c>
      <c r="R18" s="40">
        <f>$E18*Marketshare_Base!$B18*MI!J$3*1000+$E18*Marketshare_Base!$C18*MI!J$4*1000+$E18*Marketshare_Base!$D18*MI!J$5*1000+$E18*Marketshare_Base!$E18*MI!J$6*1000+$E18*Marketshare_Base!$F18*MI!J$7*1000+$E18*Marketshare_Base!$G18*MI!J$8*1000+$E18*Marketshare_Base!$H18*MI!J$9*1000+$E18*Marketshare_Base!$I18*MI!J$10*1000</f>
        <v>12.532400000737203</v>
      </c>
      <c r="S18" s="40">
        <f>$E18*Marketshare_Base!$B18*MI!K$3*1000+$E18*Marketshare_Base!$C18*MI!K$4*1000+$E18*Marketshare_Base!$D18*MI!K$5*1000+$E18*Marketshare_Base!$E18*MI!K$6*1000+$E18*Marketshare_Base!$F18*MI!K$7*1000+$E18*Marketshare_Base!$G18*MI!K$8*1000+$E18*Marketshare_Base!$H18*MI!K$9*1000+$E18*Marketshare_Base!$I18*MI!K$10*1000</f>
        <v>1903.5668000000003</v>
      </c>
      <c r="T18" s="40">
        <f>$E18*Marketshare_Base!$B18*MI!L$3*1000+$E18*Marketshare_Base!$C18*MI!L$4*1000+$E18*Marketshare_Base!$D18*MI!L$5*1000+$E18*Marketshare_Base!$E18*MI!L$6*1000+$E18*Marketshare_Base!$F18*MI!L$7*1000+$E18*Marketshare_Base!$G18*MI!L$8*1000+$E18*Marketshare_Base!$H18*MI!L$9*1000+$E18*Marketshare_Base!$I18*MI!L$10*1000</f>
        <v>1668.4775999999999</v>
      </c>
      <c r="U18" s="40">
        <f>$E18*Marketshare_Base!$B18*MI!M$3*1000+$E18*Marketshare_Base!$C18*MI!M$4*1000+$E18*Marketshare_Base!$D18*MI!M$5*1000+$E18*Marketshare_Base!$E18*MI!M$6*1000+$E18*Marketshare_Base!$F18*MI!M$7*1000+$E18*Marketshare_Base!$G18*MI!M$8*1000+$E18*Marketshare_Base!$H18*MI!M$9*1000+$E18*Marketshare_Base!$I18*MI!M$10*1000</f>
        <v>0</v>
      </c>
      <c r="V18" s="40">
        <f>$E18*Marketshare_Base!$B18*MI!N$3*1000+$E18*Marketshare_Base!$C18*MI!N$4*1000+$E18*Marketshare_Base!$D18*MI!N$5*1000+$E18*Marketshare_Base!$E18*MI!N$6*1000+$E18*Marketshare_Base!$F18*MI!N$7*1000+$E18*Marketshare_Base!$G18*MI!N$8*1000+$E18*Marketshare_Base!$H18*MI!N$9*1000+$E18*Marketshare_Base!$I18*MI!N$10*1000</f>
        <v>4.0545999992628001</v>
      </c>
      <c r="W18" s="48">
        <f>$E18*Marketshare_Base!$B18*MI!O$3*1000+$E18*Marketshare_Base!$C18*MI!O$4*1000+$E18*Marketshare_Base!$D18*MI!O$5*1000+$E18*Marketshare_Base!$E18*MI!O$6*1000+$E18*Marketshare_Base!$F18*MI!O$7*1000+$E18*Marketshare_Base!$G18*MI!O$8*1000+$E18*Marketshare_Base!$H18*MI!O$9*1000+$E18*Marketshare_Base!$I18*MI!O$10*1000</f>
        <v>4.0545999992628001</v>
      </c>
      <c r="Y18" s="5">
        <f>0</f>
        <v>0</v>
      </c>
      <c r="Z18" s="3">
        <f>0</f>
        <v>0</v>
      </c>
      <c r="AA18" s="3">
        <f>0</f>
        <v>0</v>
      </c>
      <c r="AB18" s="3">
        <f>0</f>
        <v>0</v>
      </c>
      <c r="AC18" s="3">
        <f>0</f>
        <v>0</v>
      </c>
      <c r="AD18" s="3">
        <f>0</f>
        <v>0</v>
      </c>
      <c r="AE18" s="3">
        <f>0</f>
        <v>0</v>
      </c>
      <c r="AF18" s="3">
        <f>0</f>
        <v>0</v>
      </c>
      <c r="AG18" s="3">
        <f>0</f>
        <v>0</v>
      </c>
      <c r="AH18" s="3">
        <f>0</f>
        <v>0</v>
      </c>
      <c r="AI18" s="3">
        <f>0</f>
        <v>0</v>
      </c>
      <c r="AJ18" s="6">
        <f>0</f>
        <v>0</v>
      </c>
      <c r="AL18" s="53">
        <f t="shared" si="10"/>
        <v>5523.0976000000001</v>
      </c>
      <c r="AM18" s="54">
        <f t="shared" si="11"/>
        <v>699.13520000000005</v>
      </c>
      <c r="AN18" s="54">
        <f t="shared" si="12"/>
        <v>1737.2672</v>
      </c>
      <c r="AO18" s="54">
        <f t="shared" si="13"/>
        <v>48794.761999999995</v>
      </c>
      <c r="AP18" s="54">
        <f t="shared" si="14"/>
        <v>0</v>
      </c>
      <c r="AQ18" s="54">
        <f t="shared" si="15"/>
        <v>7265.5239999999985</v>
      </c>
      <c r="AR18" s="54">
        <f t="shared" si="16"/>
        <v>78.268000004603991</v>
      </c>
      <c r="AS18" s="54">
        <f t="shared" si="17"/>
        <v>8444.3011999999999</v>
      </c>
      <c r="AT18" s="54">
        <f t="shared" si="18"/>
        <v>7749.7439999999988</v>
      </c>
      <c r="AU18" s="54">
        <f t="shared" si="19"/>
        <v>0</v>
      </c>
      <c r="AV18" s="54">
        <f t="shared" si="20"/>
        <v>25.321999995395991</v>
      </c>
      <c r="AW18" s="55">
        <f t="shared" si="21"/>
        <v>25.321999995395991</v>
      </c>
    </row>
    <row r="19" spans="1:49" x14ac:dyDescent="0.55000000000000004">
      <c r="A19" s="25">
        <f t="shared" si="3"/>
        <v>2035</v>
      </c>
      <c r="B19" s="7">
        <f t="shared" si="22"/>
        <v>109</v>
      </c>
      <c r="C19" s="4">
        <f t="shared" si="23"/>
        <v>84</v>
      </c>
      <c r="D19" s="4">
        <f t="shared" si="24"/>
        <v>58.999999999999993</v>
      </c>
      <c r="E19" s="7">
        <f t="shared" si="7"/>
        <v>19.400000000000006</v>
      </c>
      <c r="F19" s="4">
        <f t="shared" si="8"/>
        <v>14.400000000000006</v>
      </c>
      <c r="G19" s="8">
        <f t="shared" si="9"/>
        <v>9.3999999999999986</v>
      </c>
      <c r="H19" s="5">
        <f>0</f>
        <v>0</v>
      </c>
      <c r="I19" s="2">
        <f>0</f>
        <v>0</v>
      </c>
      <c r="J19" s="23">
        <f>0</f>
        <v>0</v>
      </c>
      <c r="K19" s="2"/>
      <c r="L19" s="47">
        <f>$E19*Marketshare_Base!$B19*MI!D$3*1000+$E19*Marketshare_Base!$C19*MI!D$4*1000+$E19*Marketshare_Base!$D19*MI!D$5*1000+$E19*Marketshare_Base!$E19*MI!D$6*1000+$E19*Marketshare_Base!$F19*MI!D$7*1000+$E19*Marketshare_Base!$G19*MI!D$8*1000+$E19*Marketshare_Base!$H19*MI!D$9*1000+$E19*Marketshare_Base!$I19*MI!D$10*1000</f>
        <v>1184.1760000000006</v>
      </c>
      <c r="M19" s="40">
        <f>$E19*Marketshare_Base!$B19*MI!E$3*1000+$E19*Marketshare_Base!$C19*MI!E$4*1000+$E19*Marketshare_Base!$D19*MI!E$5*1000+$E19*Marketshare_Base!$E19*MI!E$6*1000+$E19*Marketshare_Base!$F19*MI!E$7*1000+$E19*Marketshare_Base!$G19*MI!E$8*1000+$E19*Marketshare_Base!$H19*MI!E$9*1000+$E19*Marketshare_Base!$I19*MI!E$10*1000</f>
        <v>148.02200000000008</v>
      </c>
      <c r="N19" s="40">
        <f>$E19*Marketshare_Base!$B19*MI!F$3*1000+$E19*Marketshare_Base!$C19*MI!F$4*1000+$E19*Marketshare_Base!$D19*MI!F$5*1000+$E19*Marketshare_Base!$E19*MI!F$6*1000+$E19*Marketshare_Base!$F19*MI!F$7*1000+$E19*Marketshare_Base!$G19*MI!F$8*1000+$E19*Marketshare_Base!$H19*MI!F$9*1000+$E19*Marketshare_Base!$I19*MI!F$10*1000</f>
        <v>366.27200000000011</v>
      </c>
      <c r="O19" s="40">
        <f>$E19*Marketshare_Base!$B19*MI!G$3*1000+$E19*Marketshare_Base!$C19*MI!G$4*1000+$E19*Marketshare_Base!$D19*MI!G$5*1000+$E19*Marketshare_Base!$E19*MI!G$6*1000+$E19*Marketshare_Base!$F19*MI!G$7*1000+$E19*Marketshare_Base!$G19*MI!G$8*1000+$E19*Marketshare_Base!$H19*MI!G$9*1000+$E19*Marketshare_Base!$I19*MI!G$10*1000</f>
        <v>11436.106000000002</v>
      </c>
      <c r="P19" s="40">
        <f>$E19*Marketshare_Base!$B19*MI!H$3*1000+$E19*Marketshare_Base!$C19*MI!H$4*1000+$E19*Marketshare_Base!$D19*MI!H$5*1000+$E19*Marketshare_Base!$E19*MI!H$6*1000+$E19*Marketshare_Base!$F19*MI!H$7*1000+$E19*Marketshare_Base!$G19*MI!H$8*1000+$E19*Marketshare_Base!$H19*MI!H$9*1000+$E19*Marketshare_Base!$I19*MI!H$10*1000</f>
        <v>0</v>
      </c>
      <c r="Q19" s="40">
        <f>$E19*Marketshare_Base!$B19*MI!I$3*1000+$E19*Marketshare_Base!$C19*MI!I$4*1000+$E19*Marketshare_Base!$D19*MI!I$5*1000+$E19*Marketshare_Base!$E19*MI!I$6*1000+$E19*Marketshare_Base!$F19*MI!I$7*1000+$E19*Marketshare_Base!$G19*MI!I$8*1000+$E19*Marketshare_Base!$H19*MI!I$9*1000+$E19*Marketshare_Base!$I19*MI!I$10*1000</f>
        <v>1566.6470000000004</v>
      </c>
      <c r="R19" s="40">
        <f>$E19*Marketshare_Base!$B19*MI!J$3*1000+$E19*Marketshare_Base!$C19*MI!J$4*1000+$E19*Marketshare_Base!$D19*MI!J$5*1000+$E19*Marketshare_Base!$E19*MI!J$6*1000+$E19*Marketshare_Base!$F19*MI!J$7*1000+$E19*Marketshare_Base!$G19*MI!J$8*1000+$E19*Marketshare_Base!$H19*MI!J$9*1000+$E19*Marketshare_Base!$I19*MI!J$10*1000</f>
        <v>10.993333333980001</v>
      </c>
      <c r="S19" s="40">
        <f>$E19*Marketshare_Base!$B19*MI!K$3*1000+$E19*Marketshare_Base!$C19*MI!K$4*1000+$E19*Marketshare_Base!$D19*MI!K$5*1000+$E19*Marketshare_Base!$E19*MI!K$6*1000+$E19*Marketshare_Base!$F19*MI!K$7*1000+$E19*Marketshare_Base!$G19*MI!K$8*1000+$E19*Marketshare_Base!$H19*MI!K$9*1000+$E19*Marketshare_Base!$I19*MI!K$10*1000</f>
        <v>1932.2400000000002</v>
      </c>
      <c r="T19" s="40">
        <f>$E19*Marketshare_Base!$B19*MI!L$3*1000+$E19*Marketshare_Base!$C19*MI!L$4*1000+$E19*Marketshare_Base!$D19*MI!L$5*1000+$E19*Marketshare_Base!$E19*MI!L$6*1000+$E19*Marketshare_Base!$F19*MI!L$7*1000+$E19*Marketshare_Base!$G19*MI!L$8*1000+$E19*Marketshare_Base!$H19*MI!L$9*1000+$E19*Marketshare_Base!$I19*MI!L$10*1000</f>
        <v>1674.2200000000005</v>
      </c>
      <c r="U19" s="40">
        <f>$E19*Marketshare_Base!$B19*MI!M$3*1000+$E19*Marketshare_Base!$C19*MI!M$4*1000+$E19*Marketshare_Base!$D19*MI!M$5*1000+$E19*Marketshare_Base!$E19*MI!M$6*1000+$E19*Marketshare_Base!$F19*MI!M$7*1000+$E19*Marketshare_Base!$G19*MI!M$8*1000+$E19*Marketshare_Base!$H19*MI!M$9*1000+$E19*Marketshare_Base!$I19*MI!M$10*1000</f>
        <v>0</v>
      </c>
      <c r="V19" s="40">
        <f>$E19*Marketshare_Base!$B19*MI!N$3*1000+$E19*Marketshare_Base!$C19*MI!N$4*1000+$E19*Marketshare_Base!$D19*MI!N$5*1000+$E19*Marketshare_Base!$E19*MI!N$6*1000+$E19*Marketshare_Base!$F19*MI!N$7*1000+$E19*Marketshare_Base!$G19*MI!N$8*1000+$E19*Marketshare_Base!$H19*MI!N$9*1000+$E19*Marketshare_Base!$I19*MI!N$10*1000</f>
        <v>3.5566666660200004</v>
      </c>
      <c r="W19" s="48">
        <f>$E19*Marketshare_Base!$B19*MI!O$3*1000+$E19*Marketshare_Base!$C19*MI!O$4*1000+$E19*Marketshare_Base!$D19*MI!O$5*1000+$E19*Marketshare_Base!$E19*MI!O$6*1000+$E19*Marketshare_Base!$F19*MI!O$7*1000+$E19*Marketshare_Base!$G19*MI!O$8*1000+$E19*Marketshare_Base!$H19*MI!O$9*1000+$E19*Marketshare_Base!$I19*MI!O$10*1000</f>
        <v>3.5566666660200004</v>
      </c>
      <c r="Y19" s="5">
        <f>0</f>
        <v>0</v>
      </c>
      <c r="Z19" s="3">
        <f>0</f>
        <v>0</v>
      </c>
      <c r="AA19" s="3">
        <f>0</f>
        <v>0</v>
      </c>
      <c r="AB19" s="3">
        <f>0</f>
        <v>0</v>
      </c>
      <c r="AC19" s="3">
        <f>0</f>
        <v>0</v>
      </c>
      <c r="AD19" s="3">
        <f>0</f>
        <v>0</v>
      </c>
      <c r="AE19" s="3">
        <f>0</f>
        <v>0</v>
      </c>
      <c r="AF19" s="3">
        <f>0</f>
        <v>0</v>
      </c>
      <c r="AG19" s="3">
        <f>0</f>
        <v>0</v>
      </c>
      <c r="AH19" s="3">
        <f>0</f>
        <v>0</v>
      </c>
      <c r="AI19" s="3">
        <f>0</f>
        <v>0</v>
      </c>
      <c r="AJ19" s="6">
        <f>0</f>
        <v>0</v>
      </c>
      <c r="AL19" s="53">
        <f t="shared" si="10"/>
        <v>6707.2736000000004</v>
      </c>
      <c r="AM19" s="54">
        <f t="shared" si="11"/>
        <v>847.1572000000001</v>
      </c>
      <c r="AN19" s="54">
        <f t="shared" si="12"/>
        <v>2103.5392000000002</v>
      </c>
      <c r="AO19" s="54">
        <f t="shared" si="13"/>
        <v>60230.867999999995</v>
      </c>
      <c r="AP19" s="54">
        <f t="shared" si="14"/>
        <v>0</v>
      </c>
      <c r="AQ19" s="54">
        <f t="shared" si="15"/>
        <v>8832.1709999999985</v>
      </c>
      <c r="AR19" s="54">
        <f t="shared" si="16"/>
        <v>89.261333338583995</v>
      </c>
      <c r="AS19" s="54">
        <f t="shared" si="17"/>
        <v>10376.5412</v>
      </c>
      <c r="AT19" s="54">
        <f t="shared" si="18"/>
        <v>9423.9639999999999</v>
      </c>
      <c r="AU19" s="54">
        <f t="shared" si="19"/>
        <v>0</v>
      </c>
      <c r="AV19" s="54">
        <f t="shared" si="20"/>
        <v>28.878666661415991</v>
      </c>
      <c r="AW19" s="55">
        <f t="shared" si="21"/>
        <v>28.878666661415991</v>
      </c>
    </row>
    <row r="20" spans="1:49" x14ac:dyDescent="0.55000000000000004">
      <c r="A20" s="25">
        <f t="shared" si="3"/>
        <v>2036</v>
      </c>
      <c r="B20" s="7">
        <f t="shared" si="22"/>
        <v>128.4</v>
      </c>
      <c r="C20" s="4">
        <f t="shared" si="23"/>
        <v>98.4</v>
      </c>
      <c r="D20" s="4">
        <f t="shared" si="24"/>
        <v>68.399999999999991</v>
      </c>
      <c r="E20" s="7">
        <f t="shared" si="7"/>
        <v>19.400000000000006</v>
      </c>
      <c r="F20" s="4">
        <f t="shared" si="8"/>
        <v>14.400000000000006</v>
      </c>
      <c r="G20" s="8">
        <f t="shared" si="9"/>
        <v>9.3999999999999986</v>
      </c>
      <c r="H20" s="5">
        <f>0</f>
        <v>0</v>
      </c>
      <c r="I20" s="2">
        <f>0</f>
        <v>0</v>
      </c>
      <c r="J20" s="23">
        <f>0</f>
        <v>0</v>
      </c>
      <c r="K20" s="2"/>
      <c r="L20" s="47">
        <f>$E20*Marketshare_Base!$B20*MI!D$3*1000+$E20*Marketshare_Base!$C20*MI!D$4*1000+$E20*Marketshare_Base!$D20*MI!D$5*1000+$E20*Marketshare_Base!$E20*MI!D$6*1000+$E20*Marketshare_Base!$F20*MI!D$7*1000+$E20*Marketshare_Base!$G20*MI!D$8*1000+$E20*Marketshare_Base!$H20*MI!D$9*1000+$E20*Marketshare_Base!$I20*MI!D$10*1000</f>
        <v>1184.1760000000006</v>
      </c>
      <c r="M20" s="40">
        <f>$E20*Marketshare_Base!$B20*MI!E$3*1000+$E20*Marketshare_Base!$C20*MI!E$4*1000+$E20*Marketshare_Base!$D20*MI!E$5*1000+$E20*Marketshare_Base!$E20*MI!E$6*1000+$E20*Marketshare_Base!$F20*MI!E$7*1000+$E20*Marketshare_Base!$G20*MI!E$8*1000+$E20*Marketshare_Base!$H20*MI!E$9*1000+$E20*Marketshare_Base!$I20*MI!E$10*1000</f>
        <v>148.02200000000008</v>
      </c>
      <c r="N20" s="40">
        <f>$E20*Marketshare_Base!$B20*MI!F$3*1000+$E20*Marketshare_Base!$C20*MI!F$4*1000+$E20*Marketshare_Base!$D20*MI!F$5*1000+$E20*Marketshare_Base!$E20*MI!F$6*1000+$E20*Marketshare_Base!$F20*MI!F$7*1000+$E20*Marketshare_Base!$G20*MI!F$8*1000+$E20*Marketshare_Base!$H20*MI!F$9*1000+$E20*Marketshare_Base!$I20*MI!F$10*1000</f>
        <v>366.27200000000011</v>
      </c>
      <c r="O20" s="40">
        <f>$E20*Marketshare_Base!$B20*MI!G$3*1000+$E20*Marketshare_Base!$C20*MI!G$4*1000+$E20*Marketshare_Base!$D20*MI!G$5*1000+$E20*Marketshare_Base!$E20*MI!G$6*1000+$E20*Marketshare_Base!$F20*MI!G$7*1000+$E20*Marketshare_Base!$G20*MI!G$8*1000+$E20*Marketshare_Base!$H20*MI!G$9*1000+$E20*Marketshare_Base!$I20*MI!G$10*1000</f>
        <v>11659.438800000002</v>
      </c>
      <c r="P20" s="40">
        <f>$E20*Marketshare_Base!$B20*MI!H$3*1000+$E20*Marketshare_Base!$C20*MI!H$4*1000+$E20*Marketshare_Base!$D20*MI!H$5*1000+$E20*Marketshare_Base!$E20*MI!H$6*1000+$E20*Marketshare_Base!$F20*MI!H$7*1000+$E20*Marketshare_Base!$G20*MI!H$8*1000+$E20*Marketshare_Base!$H20*MI!H$9*1000+$E20*Marketshare_Base!$I20*MI!H$10*1000</f>
        <v>0</v>
      </c>
      <c r="Q20" s="40">
        <f>$E20*Marketshare_Base!$B20*MI!I$3*1000+$E20*Marketshare_Base!$C20*MI!I$4*1000+$E20*Marketshare_Base!$D20*MI!I$5*1000+$E20*Marketshare_Base!$E20*MI!I$6*1000+$E20*Marketshare_Base!$F20*MI!I$7*1000+$E20*Marketshare_Base!$G20*MI!I$8*1000+$E20*Marketshare_Base!$H20*MI!I$9*1000+$E20*Marketshare_Base!$I20*MI!I$10*1000</f>
        <v>1572.0984000000001</v>
      </c>
      <c r="R20" s="40">
        <f>$E20*Marketshare_Base!$B20*MI!J$3*1000+$E20*Marketshare_Base!$C20*MI!J$4*1000+$E20*Marketshare_Base!$D20*MI!J$5*1000+$E20*Marketshare_Base!$E20*MI!J$6*1000+$E20*Marketshare_Base!$F20*MI!J$7*1000+$E20*Marketshare_Base!$G20*MI!J$8*1000+$E20*Marketshare_Base!$H20*MI!J$9*1000+$E20*Marketshare_Base!$I20*MI!J$10*1000</f>
        <v>9.4542666672228002</v>
      </c>
      <c r="S20" s="40">
        <f>$E20*Marketshare_Base!$B20*MI!K$3*1000+$E20*Marketshare_Base!$C20*MI!K$4*1000+$E20*Marketshare_Base!$D20*MI!K$5*1000+$E20*Marketshare_Base!$E20*MI!K$6*1000+$E20*Marketshare_Base!$F20*MI!K$7*1000+$E20*Marketshare_Base!$G20*MI!K$8*1000+$E20*Marketshare_Base!$H20*MI!K$9*1000+$E20*Marketshare_Base!$I20*MI!K$10*1000</f>
        <v>1960.9132000000004</v>
      </c>
      <c r="T20" s="40">
        <f>$E20*Marketshare_Base!$B20*MI!L$3*1000+$E20*Marketshare_Base!$C20*MI!L$4*1000+$E20*Marketshare_Base!$D20*MI!L$5*1000+$E20*Marketshare_Base!$E20*MI!L$6*1000+$E20*Marketshare_Base!$F20*MI!L$7*1000+$E20*Marketshare_Base!$G20*MI!L$8*1000+$E20*Marketshare_Base!$H20*MI!L$9*1000+$E20*Marketshare_Base!$I20*MI!L$10*1000</f>
        <v>1679.9624000000003</v>
      </c>
      <c r="U20" s="40">
        <f>$E20*Marketshare_Base!$B20*MI!M$3*1000+$E20*Marketshare_Base!$C20*MI!M$4*1000+$E20*Marketshare_Base!$D20*MI!M$5*1000+$E20*Marketshare_Base!$E20*MI!M$6*1000+$E20*Marketshare_Base!$F20*MI!M$7*1000+$E20*Marketshare_Base!$G20*MI!M$8*1000+$E20*Marketshare_Base!$H20*MI!M$9*1000+$E20*Marketshare_Base!$I20*MI!M$10*1000</f>
        <v>0</v>
      </c>
      <c r="V20" s="40">
        <f>$E20*Marketshare_Base!$B20*MI!N$3*1000+$E20*Marketshare_Base!$C20*MI!N$4*1000+$E20*Marketshare_Base!$D20*MI!N$5*1000+$E20*Marketshare_Base!$E20*MI!N$6*1000+$E20*Marketshare_Base!$F20*MI!N$7*1000+$E20*Marketshare_Base!$G20*MI!N$8*1000+$E20*Marketshare_Base!$H20*MI!N$9*1000+$E20*Marketshare_Base!$I20*MI!N$10*1000</f>
        <v>3.0587333327772002</v>
      </c>
      <c r="W20" s="48">
        <f>$E20*Marketshare_Base!$B20*MI!O$3*1000+$E20*Marketshare_Base!$C20*MI!O$4*1000+$E20*Marketshare_Base!$D20*MI!O$5*1000+$E20*Marketshare_Base!$E20*MI!O$6*1000+$E20*Marketshare_Base!$F20*MI!O$7*1000+$E20*Marketshare_Base!$G20*MI!O$8*1000+$E20*Marketshare_Base!$H20*MI!O$9*1000+$E20*Marketshare_Base!$I20*MI!O$10*1000</f>
        <v>3.0587333327772002</v>
      </c>
      <c r="Y20" s="53">
        <f>L4</f>
        <v>0</v>
      </c>
      <c r="Z20" s="54">
        <f t="shared" ref="Z20:AJ20" si="25">M4</f>
        <v>0</v>
      </c>
      <c r="AA20" s="54">
        <f t="shared" si="25"/>
        <v>0</v>
      </c>
      <c r="AB20" s="54">
        <f t="shared" si="25"/>
        <v>0</v>
      </c>
      <c r="AC20" s="54">
        <f t="shared" si="25"/>
        <v>0</v>
      </c>
      <c r="AD20" s="54">
        <f t="shared" si="25"/>
        <v>0</v>
      </c>
      <c r="AE20" s="54">
        <f t="shared" si="25"/>
        <v>0</v>
      </c>
      <c r="AF20" s="54">
        <f t="shared" si="25"/>
        <v>0</v>
      </c>
      <c r="AG20" s="54">
        <f t="shared" si="25"/>
        <v>0</v>
      </c>
      <c r="AH20" s="54">
        <f t="shared" si="25"/>
        <v>0</v>
      </c>
      <c r="AI20" s="54">
        <f t="shared" si="25"/>
        <v>0</v>
      </c>
      <c r="AJ20" s="55">
        <f t="shared" si="25"/>
        <v>0</v>
      </c>
      <c r="AL20" s="53">
        <f t="shared" si="10"/>
        <v>7891.4496000000008</v>
      </c>
      <c r="AM20" s="54">
        <f t="shared" si="11"/>
        <v>995.17920000000015</v>
      </c>
      <c r="AN20" s="54">
        <f t="shared" si="12"/>
        <v>2469.8112000000001</v>
      </c>
      <c r="AO20" s="54">
        <f t="shared" si="13"/>
        <v>71890.306799999991</v>
      </c>
      <c r="AP20" s="54">
        <f t="shared" si="14"/>
        <v>0</v>
      </c>
      <c r="AQ20" s="54">
        <f t="shared" si="15"/>
        <v>10404.269399999999</v>
      </c>
      <c r="AR20" s="54">
        <f t="shared" si="16"/>
        <v>98.715600005806792</v>
      </c>
      <c r="AS20" s="54">
        <f t="shared" si="17"/>
        <v>12337.454400000001</v>
      </c>
      <c r="AT20" s="54">
        <f t="shared" si="18"/>
        <v>11103.9264</v>
      </c>
      <c r="AU20" s="54">
        <f t="shared" si="19"/>
        <v>0</v>
      </c>
      <c r="AV20" s="54">
        <f t="shared" si="20"/>
        <v>31.937399994193193</v>
      </c>
      <c r="AW20" s="55">
        <f t="shared" si="21"/>
        <v>31.937399994193193</v>
      </c>
    </row>
    <row r="21" spans="1:49" x14ac:dyDescent="0.55000000000000004">
      <c r="A21" s="25">
        <f t="shared" si="3"/>
        <v>2037</v>
      </c>
      <c r="B21" s="7">
        <f t="shared" si="22"/>
        <v>147.80000000000001</v>
      </c>
      <c r="C21" s="4">
        <f t="shared" si="23"/>
        <v>112.80000000000001</v>
      </c>
      <c r="D21" s="4">
        <f t="shared" si="24"/>
        <v>77.8</v>
      </c>
      <c r="E21" s="7">
        <f t="shared" si="7"/>
        <v>20.600000000000005</v>
      </c>
      <c r="F21" s="4">
        <f t="shared" si="8"/>
        <v>15.600000000000005</v>
      </c>
      <c r="G21" s="8">
        <f t="shared" si="9"/>
        <v>10.600000000000005</v>
      </c>
      <c r="H21" s="7">
        <f>E5</f>
        <v>1.2</v>
      </c>
      <c r="I21" s="4">
        <f t="shared" ref="I21:J21" si="26">F5</f>
        <v>1.2</v>
      </c>
      <c r="J21" s="8">
        <f t="shared" si="26"/>
        <v>1.2</v>
      </c>
      <c r="K21" s="4"/>
      <c r="L21" s="47">
        <f>$E21*Marketshare_Base!$B21*MI!D$3*1000+$E21*Marketshare_Base!$C21*MI!D$4*1000+$E21*Marketshare_Base!$D21*MI!D$5*1000+$E21*Marketshare_Base!$E21*MI!D$6*1000+$E21*Marketshare_Base!$F21*MI!D$7*1000+$E21*Marketshare_Base!$G21*MI!D$8*1000+$E21*Marketshare_Base!$H21*MI!D$9*1000+$E21*Marketshare_Base!$I21*MI!D$10*1000</f>
        <v>1257.4240000000004</v>
      </c>
      <c r="M21" s="40">
        <f>$E21*Marketshare_Base!$B21*MI!E$3*1000+$E21*Marketshare_Base!$C21*MI!E$4*1000+$E21*Marketshare_Base!$D21*MI!E$5*1000+$E21*Marketshare_Base!$E21*MI!E$6*1000+$E21*Marketshare_Base!$F21*MI!E$7*1000+$E21*Marketshare_Base!$G21*MI!E$8*1000+$E21*Marketshare_Base!$H21*MI!E$9*1000+$E21*Marketshare_Base!$I21*MI!E$10*1000</f>
        <v>157.17800000000005</v>
      </c>
      <c r="N21" s="40">
        <f>$E21*Marketshare_Base!$B21*MI!F$3*1000+$E21*Marketshare_Base!$C21*MI!F$4*1000+$E21*Marketshare_Base!$D21*MI!F$5*1000+$E21*Marketshare_Base!$E21*MI!F$6*1000+$E21*Marketshare_Base!$F21*MI!F$7*1000+$E21*Marketshare_Base!$G21*MI!F$8*1000+$E21*Marketshare_Base!$H21*MI!F$9*1000+$E21*Marketshare_Base!$I21*MI!F$10*1000</f>
        <v>388.92800000000011</v>
      </c>
      <c r="O21" s="40">
        <f>$E21*Marketshare_Base!$B21*MI!G$3*1000+$E21*Marketshare_Base!$C21*MI!G$4*1000+$E21*Marketshare_Base!$D21*MI!G$5*1000+$E21*Marketshare_Base!$E21*MI!G$6*1000+$E21*Marketshare_Base!$F21*MI!G$7*1000+$E21*Marketshare_Base!$G21*MI!G$8*1000+$E21*Marketshare_Base!$H21*MI!G$9*1000+$E21*Marketshare_Base!$I21*MI!G$10*1000</f>
        <v>12617.788399999999</v>
      </c>
      <c r="P21" s="40">
        <f>$E21*Marketshare_Base!$B21*MI!H$3*1000+$E21*Marketshare_Base!$C21*MI!H$4*1000+$E21*Marketshare_Base!$D21*MI!H$5*1000+$E21*Marketshare_Base!$E21*MI!H$6*1000+$E21*Marketshare_Base!$F21*MI!H$7*1000+$E21*Marketshare_Base!$G21*MI!H$8*1000+$E21*Marketshare_Base!$H21*MI!H$9*1000+$E21*Marketshare_Base!$I21*MI!H$10*1000</f>
        <v>0</v>
      </c>
      <c r="Q21" s="40">
        <f>$E21*Marketshare_Base!$B21*MI!I$3*1000+$E21*Marketshare_Base!$C21*MI!I$4*1000+$E21*Marketshare_Base!$D21*MI!I$5*1000+$E21*Marketshare_Base!$E21*MI!I$6*1000+$E21*Marketshare_Base!$F21*MI!I$7*1000+$E21*Marketshare_Base!$G21*MI!I$8*1000+$E21*Marketshare_Base!$H21*MI!I$9*1000+$E21*Marketshare_Base!$I21*MI!I$10*1000</f>
        <v>1675.1301999999998</v>
      </c>
      <c r="R21" s="40">
        <f>$E21*Marketshare_Base!$B21*MI!J$3*1000+$E21*Marketshare_Base!$C21*MI!J$4*1000+$E21*Marketshare_Base!$D21*MI!J$5*1000+$E21*Marketshare_Base!$E21*MI!J$6*1000+$E21*Marketshare_Base!$F21*MI!J$7*1000+$E21*Marketshare_Base!$G21*MI!J$8*1000+$E21*Marketshare_Base!$H21*MI!J$9*1000+$E21*Marketshare_Base!$I21*MI!J$10*1000</f>
        <v>8.4048000004944008</v>
      </c>
      <c r="S21" s="40">
        <f>$E21*Marketshare_Base!$B21*MI!K$3*1000+$E21*Marketshare_Base!$C21*MI!K$4*1000+$E21*Marketshare_Base!$D21*MI!K$5*1000+$E21*Marketshare_Base!$E21*MI!K$6*1000+$E21*Marketshare_Base!$F21*MI!K$7*1000+$E21*Marketshare_Base!$G21*MI!K$8*1000+$E21*Marketshare_Base!$H21*MI!K$9*1000+$E21*Marketshare_Base!$I21*MI!K$10*1000</f>
        <v>2112.6536000000001</v>
      </c>
      <c r="T21" s="40">
        <f>$E21*Marketshare_Base!$B21*MI!L$3*1000+$E21*Marketshare_Base!$C21*MI!L$4*1000+$E21*Marketshare_Base!$D21*MI!L$5*1000+$E21*Marketshare_Base!$E21*MI!L$6*1000+$E21*Marketshare_Base!$F21*MI!L$7*1000+$E21*Marketshare_Base!$G21*MI!L$8*1000+$E21*Marketshare_Base!$H21*MI!L$9*1000+$E21*Marketshare_Base!$I21*MI!L$10*1000</f>
        <v>1789.9752000000001</v>
      </c>
      <c r="U21" s="40">
        <f>$E21*Marketshare_Base!$B21*MI!M$3*1000+$E21*Marketshare_Base!$C21*MI!M$4*1000+$E21*Marketshare_Base!$D21*MI!M$5*1000+$E21*Marketshare_Base!$E21*MI!M$6*1000+$E21*Marketshare_Base!$F21*MI!M$7*1000+$E21*Marketshare_Base!$G21*MI!M$8*1000+$E21*Marketshare_Base!$H21*MI!M$9*1000+$E21*Marketshare_Base!$I21*MI!M$10*1000</f>
        <v>0</v>
      </c>
      <c r="V21" s="40">
        <f>$E21*Marketshare_Base!$B21*MI!N$3*1000+$E21*Marketshare_Base!$C21*MI!N$4*1000+$E21*Marketshare_Base!$D21*MI!N$5*1000+$E21*Marketshare_Base!$E21*MI!N$6*1000+$E21*Marketshare_Base!$F21*MI!N$7*1000+$E21*Marketshare_Base!$G21*MI!N$8*1000+$E21*Marketshare_Base!$H21*MI!N$9*1000+$E21*Marketshare_Base!$I21*MI!N$10*1000</f>
        <v>2.7191999995055998</v>
      </c>
      <c r="W21" s="48">
        <f>$E21*Marketshare_Base!$B21*MI!O$3*1000+$E21*Marketshare_Base!$C21*MI!O$4*1000+$E21*Marketshare_Base!$D21*MI!O$5*1000+$E21*Marketshare_Base!$E21*MI!O$6*1000+$E21*Marketshare_Base!$F21*MI!O$7*1000+$E21*Marketshare_Base!$G21*MI!O$8*1000+$E21*Marketshare_Base!$H21*MI!O$9*1000+$E21*Marketshare_Base!$I21*MI!O$10*1000</f>
        <v>2.7191999995055998</v>
      </c>
      <c r="Y21" s="53">
        <f t="shared" ref="Y21:Y34" si="27">L5</f>
        <v>84.030720000000002</v>
      </c>
      <c r="Z21" s="54">
        <f t="shared" ref="Z21:Z34" si="28">M5</f>
        <v>12.253440000000001</v>
      </c>
      <c r="AA21" s="54">
        <f t="shared" ref="AA21:AA34" si="29">N5</f>
        <v>31.77984</v>
      </c>
      <c r="AB21" s="54">
        <f t="shared" ref="AB21:AB34" si="30">O5</f>
        <v>418.41720000000004</v>
      </c>
      <c r="AC21" s="54">
        <f t="shared" ref="AC21:AC34" si="31">P5</f>
        <v>0</v>
      </c>
      <c r="AD21" s="54">
        <f t="shared" ref="AD21:AD34" si="32">Q5</f>
        <v>115.47</v>
      </c>
      <c r="AE21" s="54">
        <f t="shared" ref="AE21:AE34" si="33">R5</f>
        <v>2.6248000001543996</v>
      </c>
      <c r="AF21" s="54">
        <f t="shared" ref="AF21:AF34" si="34">S5</f>
        <v>89.762640000000005</v>
      </c>
      <c r="AG21" s="54">
        <f t="shared" ref="AG21:AG34" si="35">T5</f>
        <v>120.27359999999999</v>
      </c>
      <c r="AH21" s="54">
        <f t="shared" ref="AH21:AH34" si="36">U5</f>
        <v>0</v>
      </c>
      <c r="AI21" s="54">
        <f t="shared" ref="AI21:AI34" si="37">V5</f>
        <v>0.84919999984559991</v>
      </c>
      <c r="AJ21" s="55">
        <f t="shared" ref="AJ21:AJ34" si="38">W5</f>
        <v>0.84919999984559991</v>
      </c>
      <c r="AL21" s="53">
        <f t="shared" si="10"/>
        <v>9064.8428800000002</v>
      </c>
      <c r="AM21" s="54">
        <f t="shared" si="11"/>
        <v>1140.1037600000002</v>
      </c>
      <c r="AN21" s="54">
        <f t="shared" si="12"/>
        <v>2826.9593599999998</v>
      </c>
      <c r="AO21" s="54">
        <f t="shared" si="13"/>
        <v>84089.678</v>
      </c>
      <c r="AP21" s="54">
        <f t="shared" si="14"/>
        <v>0</v>
      </c>
      <c r="AQ21" s="54">
        <f t="shared" si="15"/>
        <v>11963.929599999999</v>
      </c>
      <c r="AR21" s="54">
        <f t="shared" si="16"/>
        <v>104.4956000061468</v>
      </c>
      <c r="AS21" s="54">
        <f t="shared" si="17"/>
        <v>14360.345359999999</v>
      </c>
      <c r="AT21" s="54">
        <f t="shared" si="18"/>
        <v>12773.628000000001</v>
      </c>
      <c r="AU21" s="54">
        <f t="shared" si="19"/>
        <v>0</v>
      </c>
      <c r="AV21" s="54">
        <f t="shared" si="20"/>
        <v>33.807399993853188</v>
      </c>
      <c r="AW21" s="55">
        <f t="shared" si="21"/>
        <v>33.807399993853188</v>
      </c>
    </row>
    <row r="22" spans="1:49" x14ac:dyDescent="0.55000000000000004">
      <c r="A22" s="25">
        <f t="shared" si="3"/>
        <v>2038</v>
      </c>
      <c r="B22" s="7">
        <f t="shared" si="22"/>
        <v>167.20000000000002</v>
      </c>
      <c r="C22" s="4">
        <f t="shared" si="23"/>
        <v>127.20000000000002</v>
      </c>
      <c r="D22" s="4">
        <f t="shared" si="24"/>
        <v>87.2</v>
      </c>
      <c r="E22" s="7">
        <f t="shared" si="7"/>
        <v>20.600000000000005</v>
      </c>
      <c r="F22" s="4">
        <f t="shared" si="8"/>
        <v>15.600000000000005</v>
      </c>
      <c r="G22" s="8">
        <f t="shared" si="9"/>
        <v>10.600000000000005</v>
      </c>
      <c r="H22" s="7">
        <f t="shared" ref="H22:H34" si="39">E6</f>
        <v>1.2</v>
      </c>
      <c r="I22" s="4">
        <f t="shared" ref="I22:I34" si="40">F6</f>
        <v>1.2</v>
      </c>
      <c r="J22" s="8">
        <f t="shared" ref="J22:J34" si="41">G6</f>
        <v>1.2</v>
      </c>
      <c r="K22" s="4"/>
      <c r="L22" s="47">
        <f>$E22*Marketshare_Base!$B22*MI!D$3*1000+$E22*Marketshare_Base!$C22*MI!D$4*1000+$E22*Marketshare_Base!$D22*MI!D$5*1000+$E22*Marketshare_Base!$E22*MI!D$6*1000+$E22*Marketshare_Base!$F22*MI!D$7*1000+$E22*Marketshare_Base!$G22*MI!D$8*1000+$E22*Marketshare_Base!$H22*MI!D$9*1000+$E22*Marketshare_Base!$I22*MI!D$10*1000</f>
        <v>1257.4240000000004</v>
      </c>
      <c r="M22" s="40">
        <f>$E22*Marketshare_Base!$B22*MI!E$3*1000+$E22*Marketshare_Base!$C22*MI!E$4*1000+$E22*Marketshare_Base!$D22*MI!E$5*1000+$E22*Marketshare_Base!$E22*MI!E$6*1000+$E22*Marketshare_Base!$F22*MI!E$7*1000+$E22*Marketshare_Base!$G22*MI!E$8*1000+$E22*Marketshare_Base!$H22*MI!E$9*1000+$E22*Marketshare_Base!$I22*MI!E$10*1000</f>
        <v>157.17800000000005</v>
      </c>
      <c r="N22" s="40">
        <f>$E22*Marketshare_Base!$B22*MI!F$3*1000+$E22*Marketshare_Base!$C22*MI!F$4*1000+$E22*Marketshare_Base!$D22*MI!F$5*1000+$E22*Marketshare_Base!$E22*MI!F$6*1000+$E22*Marketshare_Base!$F22*MI!F$7*1000+$E22*Marketshare_Base!$G22*MI!F$8*1000+$E22*Marketshare_Base!$H22*MI!F$9*1000+$E22*Marketshare_Base!$I22*MI!F$10*1000</f>
        <v>388.92800000000011</v>
      </c>
      <c r="O22" s="40">
        <f>$E22*Marketshare_Base!$B22*MI!G$3*1000+$E22*Marketshare_Base!$C22*MI!G$4*1000+$E22*Marketshare_Base!$D22*MI!G$5*1000+$E22*Marketshare_Base!$E22*MI!G$6*1000+$E22*Marketshare_Base!$F22*MI!G$7*1000+$E22*Marketshare_Base!$G22*MI!G$8*1000+$E22*Marketshare_Base!$H22*MI!G$9*1000+$E22*Marketshare_Base!$I22*MI!G$10*1000</f>
        <v>12854.935600000003</v>
      </c>
      <c r="P22" s="40">
        <f>$E22*Marketshare_Base!$B22*MI!H$3*1000+$E22*Marketshare_Base!$C22*MI!H$4*1000+$E22*Marketshare_Base!$D22*MI!H$5*1000+$E22*Marketshare_Base!$E22*MI!H$6*1000+$E22*Marketshare_Base!$F22*MI!H$7*1000+$E22*Marketshare_Base!$G22*MI!H$8*1000+$E22*Marketshare_Base!$H22*MI!H$9*1000+$E22*Marketshare_Base!$I22*MI!H$10*1000</f>
        <v>0</v>
      </c>
      <c r="Q22" s="40">
        <f>$E22*Marketshare_Base!$B22*MI!I$3*1000+$E22*Marketshare_Base!$C22*MI!I$4*1000+$E22*Marketshare_Base!$D22*MI!I$5*1000+$E22*Marketshare_Base!$E22*MI!I$6*1000+$E22*Marketshare_Base!$F22*MI!I$7*1000+$E22*Marketshare_Base!$G22*MI!I$8*1000+$E22*Marketshare_Base!$H22*MI!I$9*1000+$E22*Marketshare_Base!$I22*MI!I$10*1000</f>
        <v>1680.9188000000001</v>
      </c>
      <c r="R22" s="40">
        <f>$E22*Marketshare_Base!$B22*MI!J$3*1000+$E22*Marketshare_Base!$C22*MI!J$4*1000+$E22*Marketshare_Base!$D22*MI!J$5*1000+$E22*Marketshare_Base!$E22*MI!J$6*1000+$E22*Marketshare_Base!$F22*MI!J$7*1000+$E22*Marketshare_Base!$G22*MI!J$8*1000+$E22*Marketshare_Base!$H22*MI!J$9*1000+$E22*Marketshare_Base!$I22*MI!J$10*1000</f>
        <v>6.7705333337316</v>
      </c>
      <c r="S22" s="40">
        <f>$E22*Marketshare_Base!$B22*MI!K$3*1000+$E22*Marketshare_Base!$C22*MI!K$4*1000+$E22*Marketshare_Base!$D22*MI!K$5*1000+$E22*Marketshare_Base!$E22*MI!K$6*1000+$E22*Marketshare_Base!$F22*MI!K$7*1000+$E22*Marketshare_Base!$G22*MI!K$8*1000+$E22*Marketshare_Base!$H22*MI!K$9*1000+$E22*Marketshare_Base!$I22*MI!K$10*1000</f>
        <v>2143.1004000000003</v>
      </c>
      <c r="T22" s="40">
        <f>$E22*Marketshare_Base!$B22*MI!L$3*1000+$E22*Marketshare_Base!$C22*MI!L$4*1000+$E22*Marketshare_Base!$D22*MI!L$5*1000+$E22*Marketshare_Base!$E22*MI!L$6*1000+$E22*Marketshare_Base!$F22*MI!L$7*1000+$E22*Marketshare_Base!$G22*MI!L$8*1000+$E22*Marketshare_Base!$H22*MI!L$9*1000+$E22*Marketshare_Base!$I22*MI!L$10*1000</f>
        <v>1796.0728000000001</v>
      </c>
      <c r="U22" s="40">
        <f>$E22*Marketshare_Base!$B22*MI!M$3*1000+$E22*Marketshare_Base!$C22*MI!M$4*1000+$E22*Marketshare_Base!$D22*MI!M$5*1000+$E22*Marketshare_Base!$E22*MI!M$6*1000+$E22*Marketshare_Base!$F22*MI!M$7*1000+$E22*Marketshare_Base!$G22*MI!M$8*1000+$E22*Marketshare_Base!$H22*MI!M$9*1000+$E22*Marketshare_Base!$I22*MI!M$10*1000</f>
        <v>0</v>
      </c>
      <c r="V22" s="40">
        <f>$E22*Marketshare_Base!$B22*MI!N$3*1000+$E22*Marketshare_Base!$C22*MI!N$4*1000+$E22*Marketshare_Base!$D22*MI!N$5*1000+$E22*Marketshare_Base!$E22*MI!N$6*1000+$E22*Marketshare_Base!$F22*MI!N$7*1000+$E22*Marketshare_Base!$G22*MI!N$8*1000+$E22*Marketshare_Base!$H22*MI!N$9*1000+$E22*Marketshare_Base!$I22*MI!N$10*1000</f>
        <v>2.1904666662683998</v>
      </c>
      <c r="W22" s="48">
        <f>$E22*Marketshare_Base!$B22*MI!O$3*1000+$E22*Marketshare_Base!$C22*MI!O$4*1000+$E22*Marketshare_Base!$D22*MI!O$5*1000+$E22*Marketshare_Base!$E22*MI!O$6*1000+$E22*Marketshare_Base!$F22*MI!O$7*1000+$E22*Marketshare_Base!$G22*MI!O$8*1000+$E22*Marketshare_Base!$H22*MI!O$9*1000+$E22*Marketshare_Base!$I22*MI!O$10*1000</f>
        <v>2.1904666662683998</v>
      </c>
      <c r="Y22" s="53">
        <f t="shared" si="27"/>
        <v>82.832640000000012</v>
      </c>
      <c r="Z22" s="54">
        <f t="shared" si="28"/>
        <v>11.909280000000001</v>
      </c>
      <c r="AA22" s="54">
        <f t="shared" si="29"/>
        <v>30.766080000000002</v>
      </c>
      <c r="AB22" s="54">
        <f t="shared" si="30"/>
        <v>442.85039999999992</v>
      </c>
      <c r="AC22" s="54">
        <f t="shared" si="31"/>
        <v>0</v>
      </c>
      <c r="AD22" s="54">
        <f t="shared" si="32"/>
        <v>113.21999999999998</v>
      </c>
      <c r="AE22" s="54">
        <f t="shared" si="33"/>
        <v>2.4616000001448</v>
      </c>
      <c r="AF22" s="54">
        <f t="shared" si="34"/>
        <v>92.083679999999987</v>
      </c>
      <c r="AG22" s="54">
        <f t="shared" si="35"/>
        <v>118.21919999999999</v>
      </c>
      <c r="AH22" s="54">
        <f t="shared" si="36"/>
        <v>0</v>
      </c>
      <c r="AI22" s="54">
        <f t="shared" si="37"/>
        <v>0.79639999985519994</v>
      </c>
      <c r="AJ22" s="55">
        <f t="shared" si="38"/>
        <v>0.79639999985519994</v>
      </c>
      <c r="AL22" s="53">
        <f t="shared" si="10"/>
        <v>10239.434240000001</v>
      </c>
      <c r="AM22" s="54">
        <f t="shared" si="11"/>
        <v>1285.3724800000002</v>
      </c>
      <c r="AN22" s="54">
        <f t="shared" si="12"/>
        <v>3185.1212799999998</v>
      </c>
      <c r="AO22" s="54">
        <f t="shared" si="13"/>
        <v>96501.763200000001</v>
      </c>
      <c r="AP22" s="54">
        <f t="shared" si="14"/>
        <v>0</v>
      </c>
      <c r="AQ22" s="54">
        <f t="shared" si="15"/>
        <v>13531.6284</v>
      </c>
      <c r="AR22" s="54">
        <f t="shared" si="16"/>
        <v>108.80453333973361</v>
      </c>
      <c r="AS22" s="54">
        <f t="shared" si="17"/>
        <v>16411.362079999999</v>
      </c>
      <c r="AT22" s="54">
        <f t="shared" si="18"/>
        <v>14451.481600000001</v>
      </c>
      <c r="AU22" s="54">
        <f t="shared" si="19"/>
        <v>0</v>
      </c>
      <c r="AV22" s="54">
        <f t="shared" si="20"/>
        <v>35.201466660266391</v>
      </c>
      <c r="AW22" s="55">
        <f t="shared" si="21"/>
        <v>35.201466660266391</v>
      </c>
    </row>
    <row r="23" spans="1:49" x14ac:dyDescent="0.55000000000000004">
      <c r="A23" s="25">
        <f t="shared" si="3"/>
        <v>2039</v>
      </c>
      <c r="B23" s="7">
        <f t="shared" si="22"/>
        <v>186.60000000000002</v>
      </c>
      <c r="C23" s="4">
        <f t="shared" si="23"/>
        <v>141.60000000000002</v>
      </c>
      <c r="D23" s="4">
        <f t="shared" si="24"/>
        <v>96.600000000000009</v>
      </c>
      <c r="E23" s="7">
        <f t="shared" si="7"/>
        <v>20.600000000000005</v>
      </c>
      <c r="F23" s="4">
        <f t="shared" si="8"/>
        <v>15.600000000000005</v>
      </c>
      <c r="G23" s="8">
        <f t="shared" si="9"/>
        <v>10.600000000000005</v>
      </c>
      <c r="H23" s="7">
        <f t="shared" si="39"/>
        <v>1.1999999999999997</v>
      </c>
      <c r="I23" s="4">
        <f t="shared" si="40"/>
        <v>1.1999999999999997</v>
      </c>
      <c r="J23" s="8">
        <f t="shared" si="41"/>
        <v>1.1999999999999997</v>
      </c>
      <c r="K23" s="4"/>
      <c r="L23" s="47">
        <f>$E23*Marketshare_Base!$B23*MI!D$3*1000+$E23*Marketshare_Base!$C23*MI!D$4*1000+$E23*Marketshare_Base!$D23*MI!D$5*1000+$E23*Marketshare_Base!$E23*MI!D$6*1000+$E23*Marketshare_Base!$F23*MI!D$7*1000+$E23*Marketshare_Base!$G23*MI!D$8*1000+$E23*Marketshare_Base!$H23*MI!D$9*1000+$E23*Marketshare_Base!$I23*MI!D$10*1000</f>
        <v>1257.4240000000004</v>
      </c>
      <c r="M23" s="40">
        <f>$E23*Marketshare_Base!$B23*MI!E$3*1000+$E23*Marketshare_Base!$C23*MI!E$4*1000+$E23*Marketshare_Base!$D23*MI!E$5*1000+$E23*Marketshare_Base!$E23*MI!E$6*1000+$E23*Marketshare_Base!$F23*MI!E$7*1000+$E23*Marketshare_Base!$G23*MI!E$8*1000+$E23*Marketshare_Base!$H23*MI!E$9*1000+$E23*Marketshare_Base!$I23*MI!E$10*1000</f>
        <v>157.17800000000005</v>
      </c>
      <c r="N23" s="40">
        <f>$E23*Marketshare_Base!$B23*MI!F$3*1000+$E23*Marketshare_Base!$C23*MI!F$4*1000+$E23*Marketshare_Base!$D23*MI!F$5*1000+$E23*Marketshare_Base!$E23*MI!F$6*1000+$E23*Marketshare_Base!$F23*MI!F$7*1000+$E23*Marketshare_Base!$G23*MI!F$8*1000+$E23*Marketshare_Base!$H23*MI!F$9*1000+$E23*Marketshare_Base!$I23*MI!F$10*1000</f>
        <v>388.92800000000011</v>
      </c>
      <c r="O23" s="40">
        <f>$E23*Marketshare_Base!$B23*MI!G$3*1000+$E23*Marketshare_Base!$C23*MI!G$4*1000+$E23*Marketshare_Base!$D23*MI!G$5*1000+$E23*Marketshare_Base!$E23*MI!G$6*1000+$E23*Marketshare_Base!$F23*MI!G$7*1000+$E23*Marketshare_Base!$G23*MI!G$8*1000+$E23*Marketshare_Base!$H23*MI!G$9*1000+$E23*Marketshare_Base!$I23*MI!G$10*1000</f>
        <v>13092.082800000002</v>
      </c>
      <c r="P23" s="40">
        <f>$E23*Marketshare_Base!$B23*MI!H$3*1000+$E23*Marketshare_Base!$C23*MI!H$4*1000+$E23*Marketshare_Base!$D23*MI!H$5*1000+$E23*Marketshare_Base!$E23*MI!H$6*1000+$E23*Marketshare_Base!$F23*MI!H$7*1000+$E23*Marketshare_Base!$G23*MI!H$8*1000+$E23*Marketshare_Base!$H23*MI!H$9*1000+$E23*Marketshare_Base!$I23*MI!H$10*1000</f>
        <v>0</v>
      </c>
      <c r="Q23" s="40">
        <f>$E23*Marketshare_Base!$B23*MI!I$3*1000+$E23*Marketshare_Base!$C23*MI!I$4*1000+$E23*Marketshare_Base!$D23*MI!I$5*1000+$E23*Marketshare_Base!$E23*MI!I$6*1000+$E23*Marketshare_Base!$F23*MI!I$7*1000+$E23*Marketshare_Base!$G23*MI!I$8*1000+$E23*Marketshare_Base!$H23*MI!I$9*1000+$E23*Marketshare_Base!$I23*MI!I$10*1000</f>
        <v>1686.7073999999998</v>
      </c>
      <c r="R23" s="40">
        <f>$E23*Marketshare_Base!$B23*MI!J$3*1000+$E23*Marketshare_Base!$C23*MI!J$4*1000+$E23*Marketshare_Base!$D23*MI!J$5*1000+$E23*Marketshare_Base!$E23*MI!J$6*1000+$E23*Marketshare_Base!$F23*MI!J$7*1000+$E23*Marketshare_Base!$G23*MI!J$8*1000+$E23*Marketshare_Base!$H23*MI!J$9*1000+$E23*Marketshare_Base!$I23*MI!J$10*1000</f>
        <v>5.1362666669688002</v>
      </c>
      <c r="S23" s="40">
        <f>$E23*Marketshare_Base!$B23*MI!K$3*1000+$E23*Marketshare_Base!$C23*MI!K$4*1000+$E23*Marketshare_Base!$D23*MI!K$5*1000+$E23*Marketshare_Base!$E23*MI!K$6*1000+$E23*Marketshare_Base!$F23*MI!K$7*1000+$E23*Marketshare_Base!$G23*MI!K$8*1000+$E23*Marketshare_Base!$H23*MI!K$9*1000+$E23*Marketshare_Base!$I23*MI!K$10*1000</f>
        <v>2173.5472000000004</v>
      </c>
      <c r="T23" s="40">
        <f>$E23*Marketshare_Base!$B23*MI!L$3*1000+$E23*Marketshare_Base!$C23*MI!L$4*1000+$E23*Marketshare_Base!$D23*MI!L$5*1000+$E23*Marketshare_Base!$E23*MI!L$6*1000+$E23*Marketshare_Base!$F23*MI!L$7*1000+$E23*Marketshare_Base!$G23*MI!L$8*1000+$E23*Marketshare_Base!$H23*MI!L$9*1000+$E23*Marketshare_Base!$I23*MI!L$10*1000</f>
        <v>1802.1704000000002</v>
      </c>
      <c r="U23" s="40">
        <f>$E23*Marketshare_Base!$B23*MI!M$3*1000+$E23*Marketshare_Base!$C23*MI!M$4*1000+$E23*Marketshare_Base!$D23*MI!M$5*1000+$E23*Marketshare_Base!$E23*MI!M$6*1000+$E23*Marketshare_Base!$F23*MI!M$7*1000+$E23*Marketshare_Base!$G23*MI!M$8*1000+$E23*Marketshare_Base!$H23*MI!M$9*1000+$E23*Marketshare_Base!$I23*MI!M$10*1000</f>
        <v>0</v>
      </c>
      <c r="V23" s="40">
        <f>$E23*Marketshare_Base!$B23*MI!N$3*1000+$E23*Marketshare_Base!$C23*MI!N$4*1000+$E23*Marketshare_Base!$D23*MI!N$5*1000+$E23*Marketshare_Base!$E23*MI!N$6*1000+$E23*Marketshare_Base!$F23*MI!N$7*1000+$E23*Marketshare_Base!$G23*MI!N$8*1000+$E23*Marketshare_Base!$H23*MI!N$9*1000+$E23*Marketshare_Base!$I23*MI!N$10*1000</f>
        <v>1.6617333330311996</v>
      </c>
      <c r="W23" s="48">
        <f>$E23*Marketshare_Base!$B23*MI!O$3*1000+$E23*Marketshare_Base!$C23*MI!O$4*1000+$E23*Marketshare_Base!$D23*MI!O$5*1000+$E23*Marketshare_Base!$E23*MI!O$6*1000+$E23*Marketshare_Base!$F23*MI!O$7*1000+$E23*Marketshare_Base!$G23*MI!O$8*1000+$E23*Marketshare_Base!$H23*MI!O$9*1000+$E23*Marketshare_Base!$I23*MI!O$10*1000</f>
        <v>1.6617333330311996</v>
      </c>
      <c r="Y23" s="53">
        <f t="shared" si="27"/>
        <v>81.634559999999993</v>
      </c>
      <c r="Z23" s="54">
        <f t="shared" si="28"/>
        <v>11.565119999999999</v>
      </c>
      <c r="AA23" s="54">
        <f t="shared" si="29"/>
        <v>29.752319999999997</v>
      </c>
      <c r="AB23" s="54">
        <f t="shared" si="30"/>
        <v>467.28359999999986</v>
      </c>
      <c r="AC23" s="54">
        <f t="shared" si="31"/>
        <v>0</v>
      </c>
      <c r="AD23" s="54">
        <f t="shared" si="32"/>
        <v>110.96999999999997</v>
      </c>
      <c r="AE23" s="54">
        <f t="shared" si="33"/>
        <v>2.2984000001351994</v>
      </c>
      <c r="AF23" s="54">
        <f t="shared" si="34"/>
        <v>94.404719999999983</v>
      </c>
      <c r="AG23" s="54">
        <f t="shared" si="35"/>
        <v>116.16479999999997</v>
      </c>
      <c r="AH23" s="54">
        <f t="shared" si="36"/>
        <v>0</v>
      </c>
      <c r="AI23" s="54">
        <f t="shared" si="37"/>
        <v>0.74359999986479974</v>
      </c>
      <c r="AJ23" s="55">
        <f t="shared" si="38"/>
        <v>0.74359999986479974</v>
      </c>
      <c r="AL23" s="53">
        <f t="shared" si="10"/>
        <v>11415.223680000001</v>
      </c>
      <c r="AM23" s="54">
        <f t="shared" si="11"/>
        <v>1430.9853600000004</v>
      </c>
      <c r="AN23" s="54">
        <f t="shared" si="12"/>
        <v>3544.2969600000001</v>
      </c>
      <c r="AO23" s="54">
        <f t="shared" si="13"/>
        <v>109126.56240000001</v>
      </c>
      <c r="AP23" s="54">
        <f t="shared" si="14"/>
        <v>0</v>
      </c>
      <c r="AQ23" s="54">
        <f t="shared" si="15"/>
        <v>15107.3658</v>
      </c>
      <c r="AR23" s="54">
        <f t="shared" si="16"/>
        <v>111.6424000065672</v>
      </c>
      <c r="AS23" s="54">
        <f t="shared" si="17"/>
        <v>18490.504560000001</v>
      </c>
      <c r="AT23" s="54">
        <f t="shared" si="18"/>
        <v>16137.487200000001</v>
      </c>
      <c r="AU23" s="54">
        <f t="shared" si="19"/>
        <v>0</v>
      </c>
      <c r="AV23" s="54">
        <f t="shared" si="20"/>
        <v>36.119599993432793</v>
      </c>
      <c r="AW23" s="55">
        <f t="shared" si="21"/>
        <v>36.119599993432793</v>
      </c>
    </row>
    <row r="24" spans="1:49" x14ac:dyDescent="0.55000000000000004">
      <c r="A24" s="25">
        <f t="shared" si="3"/>
        <v>2040</v>
      </c>
      <c r="B24" s="7">
        <f t="shared" si="22"/>
        <v>206.00000000000003</v>
      </c>
      <c r="C24" s="4">
        <f t="shared" si="23"/>
        <v>156.00000000000003</v>
      </c>
      <c r="D24" s="4">
        <f t="shared" si="24"/>
        <v>106.00000000000001</v>
      </c>
      <c r="E24" s="7">
        <f t="shared" si="7"/>
        <v>20.600000000000005</v>
      </c>
      <c r="F24" s="4">
        <f t="shared" si="8"/>
        <v>15.600000000000005</v>
      </c>
      <c r="G24" s="8">
        <f t="shared" si="9"/>
        <v>10.600000000000005</v>
      </c>
      <c r="H24" s="7">
        <f t="shared" si="39"/>
        <v>1.2000000000000002</v>
      </c>
      <c r="I24" s="4">
        <f t="shared" si="40"/>
        <v>1.2000000000000002</v>
      </c>
      <c r="J24" s="8">
        <f t="shared" si="41"/>
        <v>1.2000000000000002</v>
      </c>
      <c r="K24" s="4"/>
      <c r="L24" s="47">
        <f>$E24*Marketshare_Base!$B24*MI!D$3*1000+$E24*Marketshare_Base!$C24*MI!D$4*1000+$E24*Marketshare_Base!$D24*MI!D$5*1000+$E24*Marketshare_Base!$E24*MI!D$6*1000+$E24*Marketshare_Base!$F24*MI!D$7*1000+$E24*Marketshare_Base!$G24*MI!D$8*1000+$E24*Marketshare_Base!$H24*MI!D$9*1000+$E24*Marketshare_Base!$I24*MI!D$10*1000</f>
        <v>1257.4240000000004</v>
      </c>
      <c r="M24" s="40">
        <f>$E24*Marketshare_Base!$B24*MI!E$3*1000+$E24*Marketshare_Base!$C24*MI!E$4*1000+$E24*Marketshare_Base!$D24*MI!E$5*1000+$E24*Marketshare_Base!$E24*MI!E$6*1000+$E24*Marketshare_Base!$F24*MI!E$7*1000+$E24*Marketshare_Base!$G24*MI!E$8*1000+$E24*Marketshare_Base!$H24*MI!E$9*1000+$E24*Marketshare_Base!$I24*MI!E$10*1000</f>
        <v>157.17800000000005</v>
      </c>
      <c r="N24" s="40">
        <f>$E24*Marketshare_Base!$B24*MI!F$3*1000+$E24*Marketshare_Base!$C24*MI!F$4*1000+$E24*Marketshare_Base!$D24*MI!F$5*1000+$E24*Marketshare_Base!$E24*MI!F$6*1000+$E24*Marketshare_Base!$F24*MI!F$7*1000+$E24*Marketshare_Base!$G24*MI!F$8*1000+$E24*Marketshare_Base!$H24*MI!F$9*1000+$E24*Marketshare_Base!$I24*MI!F$10*1000</f>
        <v>388.92800000000011</v>
      </c>
      <c r="O24" s="40">
        <f>$E24*Marketshare_Base!$B24*MI!G$3*1000+$E24*Marketshare_Base!$C24*MI!G$4*1000+$E24*Marketshare_Base!$D24*MI!G$5*1000+$E24*Marketshare_Base!$E24*MI!G$6*1000+$E24*Marketshare_Base!$F24*MI!G$7*1000+$E24*Marketshare_Base!$G24*MI!G$8*1000+$E24*Marketshare_Base!$H24*MI!G$9*1000+$E24*Marketshare_Base!$I24*MI!G$10*1000</f>
        <v>13329.230000000003</v>
      </c>
      <c r="P24" s="40">
        <f>$E24*Marketshare_Base!$B24*MI!H$3*1000+$E24*Marketshare_Base!$C24*MI!H$4*1000+$E24*Marketshare_Base!$D24*MI!H$5*1000+$E24*Marketshare_Base!$E24*MI!H$6*1000+$E24*Marketshare_Base!$F24*MI!H$7*1000+$E24*Marketshare_Base!$G24*MI!H$8*1000+$E24*Marketshare_Base!$H24*MI!H$9*1000+$E24*Marketshare_Base!$I24*MI!H$10*1000</f>
        <v>0</v>
      </c>
      <c r="Q24" s="40">
        <f>$E24*Marketshare_Base!$B24*MI!I$3*1000+$E24*Marketshare_Base!$C24*MI!I$4*1000+$E24*Marketshare_Base!$D24*MI!I$5*1000+$E24*Marketshare_Base!$E24*MI!I$6*1000+$E24*Marketshare_Base!$F24*MI!I$7*1000+$E24*Marketshare_Base!$G24*MI!I$8*1000+$E24*Marketshare_Base!$H24*MI!I$9*1000+$E24*Marketshare_Base!$I24*MI!I$10*1000</f>
        <v>1692.4960000000005</v>
      </c>
      <c r="R24" s="40">
        <f>$E24*Marketshare_Base!$B24*MI!J$3*1000+$E24*Marketshare_Base!$C24*MI!J$4*1000+$E24*Marketshare_Base!$D24*MI!J$5*1000+$E24*Marketshare_Base!$E24*MI!J$6*1000+$E24*Marketshare_Base!$F24*MI!J$7*1000+$E24*Marketshare_Base!$G24*MI!J$8*1000+$E24*Marketshare_Base!$H24*MI!J$9*1000+$E24*Marketshare_Base!$I24*MI!J$10*1000</f>
        <v>3.5020000002060008</v>
      </c>
      <c r="S24" s="40">
        <f>$E24*Marketshare_Base!$B24*MI!K$3*1000+$E24*Marketshare_Base!$C24*MI!K$4*1000+$E24*Marketshare_Base!$D24*MI!K$5*1000+$E24*Marketshare_Base!$E24*MI!K$6*1000+$E24*Marketshare_Base!$F24*MI!K$7*1000+$E24*Marketshare_Base!$G24*MI!K$8*1000+$E24*Marketshare_Base!$H24*MI!K$9*1000+$E24*Marketshare_Base!$I24*MI!K$10*1000</f>
        <v>2203.9940000000006</v>
      </c>
      <c r="T24" s="40">
        <f>$E24*Marketshare_Base!$B24*MI!L$3*1000+$E24*Marketshare_Base!$C24*MI!L$4*1000+$E24*Marketshare_Base!$D24*MI!L$5*1000+$E24*Marketshare_Base!$E24*MI!L$6*1000+$E24*Marketshare_Base!$F24*MI!L$7*1000+$E24*Marketshare_Base!$G24*MI!L$8*1000+$E24*Marketshare_Base!$H24*MI!L$9*1000+$E24*Marketshare_Base!$I24*MI!L$10*1000</f>
        <v>1808.2680000000005</v>
      </c>
      <c r="U24" s="40">
        <f>$E24*Marketshare_Base!$B24*MI!M$3*1000+$E24*Marketshare_Base!$C24*MI!M$4*1000+$E24*Marketshare_Base!$D24*MI!M$5*1000+$E24*Marketshare_Base!$E24*MI!M$6*1000+$E24*Marketshare_Base!$F24*MI!M$7*1000+$E24*Marketshare_Base!$G24*MI!M$8*1000+$E24*Marketshare_Base!$H24*MI!M$9*1000+$E24*Marketshare_Base!$I24*MI!M$10*1000</f>
        <v>0</v>
      </c>
      <c r="V24" s="40">
        <f>$E24*Marketshare_Base!$B24*MI!N$3*1000+$E24*Marketshare_Base!$C24*MI!N$4*1000+$E24*Marketshare_Base!$D24*MI!N$5*1000+$E24*Marketshare_Base!$E24*MI!N$6*1000+$E24*Marketshare_Base!$F24*MI!N$7*1000+$E24*Marketshare_Base!$G24*MI!N$8*1000+$E24*Marketshare_Base!$H24*MI!N$9*1000+$E24*Marketshare_Base!$I24*MI!N$10*1000</f>
        <v>1.1329999997940001</v>
      </c>
      <c r="W24" s="48">
        <f>$E24*Marketshare_Base!$B24*MI!O$3*1000+$E24*Marketshare_Base!$C24*MI!O$4*1000+$E24*Marketshare_Base!$D24*MI!O$5*1000+$E24*Marketshare_Base!$E24*MI!O$6*1000+$E24*Marketshare_Base!$F24*MI!O$7*1000+$E24*Marketshare_Base!$G24*MI!O$8*1000+$E24*Marketshare_Base!$H24*MI!O$9*1000+$E24*Marketshare_Base!$I24*MI!O$10*1000</f>
        <v>1.1329999997940001</v>
      </c>
      <c r="Y24" s="53">
        <f t="shared" si="27"/>
        <v>80.436480000000032</v>
      </c>
      <c r="Z24" s="54">
        <f t="shared" si="28"/>
        <v>11.220960000000003</v>
      </c>
      <c r="AA24" s="54">
        <f t="shared" si="29"/>
        <v>28.738560000000007</v>
      </c>
      <c r="AB24" s="54">
        <f t="shared" si="30"/>
        <v>491.71680000000015</v>
      </c>
      <c r="AC24" s="54">
        <f t="shared" si="31"/>
        <v>0</v>
      </c>
      <c r="AD24" s="54">
        <f t="shared" si="32"/>
        <v>108.72000000000003</v>
      </c>
      <c r="AE24" s="54">
        <f t="shared" si="33"/>
        <v>2.1352000001256002</v>
      </c>
      <c r="AF24" s="54">
        <f t="shared" si="34"/>
        <v>96.725760000000008</v>
      </c>
      <c r="AG24" s="54">
        <f t="shared" si="35"/>
        <v>114.11040000000001</v>
      </c>
      <c r="AH24" s="54">
        <f t="shared" si="36"/>
        <v>0</v>
      </c>
      <c r="AI24" s="54">
        <f t="shared" si="37"/>
        <v>0.69079999987439988</v>
      </c>
      <c r="AJ24" s="55">
        <f t="shared" si="38"/>
        <v>0.69079999987439988</v>
      </c>
      <c r="AL24" s="53">
        <f t="shared" si="10"/>
        <v>12592.211200000002</v>
      </c>
      <c r="AM24" s="54">
        <f t="shared" si="11"/>
        <v>1576.9424000000004</v>
      </c>
      <c r="AN24" s="54">
        <f t="shared" si="12"/>
        <v>3904.4864000000007</v>
      </c>
      <c r="AO24" s="54">
        <f t="shared" si="13"/>
        <v>121964.07560000001</v>
      </c>
      <c r="AP24" s="54">
        <f t="shared" si="14"/>
        <v>0</v>
      </c>
      <c r="AQ24" s="54">
        <f t="shared" si="15"/>
        <v>16691.141799999998</v>
      </c>
      <c r="AR24" s="54">
        <f t="shared" si="16"/>
        <v>113.0092000066476</v>
      </c>
      <c r="AS24" s="54">
        <f t="shared" si="17"/>
        <v>20597.772799999999</v>
      </c>
      <c r="AT24" s="54">
        <f t="shared" si="18"/>
        <v>17831.644800000002</v>
      </c>
      <c r="AU24" s="54">
        <f t="shared" si="19"/>
        <v>0</v>
      </c>
      <c r="AV24" s="54">
        <f t="shared" si="20"/>
        <v>36.561799993352395</v>
      </c>
      <c r="AW24" s="55">
        <f t="shared" si="21"/>
        <v>36.561799993352395</v>
      </c>
    </row>
    <row r="25" spans="1:49" x14ac:dyDescent="0.55000000000000004">
      <c r="A25" s="25">
        <f t="shared" si="3"/>
        <v>2041</v>
      </c>
      <c r="B25" s="7">
        <f t="shared" si="22"/>
        <v>225.40000000000003</v>
      </c>
      <c r="C25" s="4">
        <f t="shared" si="23"/>
        <v>170.40000000000003</v>
      </c>
      <c r="D25" s="4">
        <f t="shared" si="24"/>
        <v>115.40000000000002</v>
      </c>
      <c r="E25" s="7">
        <f t="shared" si="7"/>
        <v>20.600000000000005</v>
      </c>
      <c r="F25" s="4">
        <f t="shared" si="8"/>
        <v>15.600000000000005</v>
      </c>
      <c r="G25" s="8">
        <f t="shared" si="9"/>
        <v>10.600000000000005</v>
      </c>
      <c r="H25" s="7">
        <f t="shared" si="39"/>
        <v>1.2000000000000002</v>
      </c>
      <c r="I25" s="4">
        <f t="shared" si="40"/>
        <v>1.2000000000000002</v>
      </c>
      <c r="J25" s="8">
        <f t="shared" si="41"/>
        <v>1.2000000000000002</v>
      </c>
      <c r="K25" s="4"/>
      <c r="L25" s="47">
        <f>$E25*Marketshare_Base!$B25*MI!D$3*1000+$E25*Marketshare_Base!$C25*MI!D$4*1000+$E25*Marketshare_Base!$D25*MI!D$5*1000+$E25*Marketshare_Base!$E25*MI!D$6*1000+$E25*Marketshare_Base!$F25*MI!D$7*1000+$E25*Marketshare_Base!$G25*MI!D$8*1000+$E25*Marketshare_Base!$H25*MI!D$9*1000+$E25*Marketshare_Base!$I25*MI!D$10*1000</f>
        <v>1257.4240000000004</v>
      </c>
      <c r="M25" s="40">
        <f>$E25*Marketshare_Base!$B25*MI!E$3*1000+$E25*Marketshare_Base!$C25*MI!E$4*1000+$E25*Marketshare_Base!$D25*MI!E$5*1000+$E25*Marketshare_Base!$E25*MI!E$6*1000+$E25*Marketshare_Base!$F25*MI!E$7*1000+$E25*Marketshare_Base!$G25*MI!E$8*1000+$E25*Marketshare_Base!$H25*MI!E$9*1000+$E25*Marketshare_Base!$I25*MI!E$10*1000</f>
        <v>157.17800000000005</v>
      </c>
      <c r="N25" s="40">
        <f>$E25*Marketshare_Base!$B25*MI!F$3*1000+$E25*Marketshare_Base!$C25*MI!F$4*1000+$E25*Marketshare_Base!$D25*MI!F$5*1000+$E25*Marketshare_Base!$E25*MI!F$6*1000+$E25*Marketshare_Base!$F25*MI!F$7*1000+$E25*Marketshare_Base!$G25*MI!F$8*1000+$E25*Marketshare_Base!$H25*MI!F$9*1000+$E25*Marketshare_Base!$I25*MI!F$10*1000</f>
        <v>388.92800000000011</v>
      </c>
      <c r="O25" s="40">
        <f>$E25*Marketshare_Base!$B25*MI!G$3*1000+$E25*Marketshare_Base!$C25*MI!G$4*1000+$E25*Marketshare_Base!$D25*MI!G$5*1000+$E25*Marketshare_Base!$E25*MI!G$6*1000+$E25*Marketshare_Base!$F25*MI!G$7*1000+$E25*Marketshare_Base!$G25*MI!G$8*1000+$E25*Marketshare_Base!$H25*MI!G$9*1000+$E25*Marketshare_Base!$I25*MI!G$10*1000</f>
        <v>13329.230000000003</v>
      </c>
      <c r="P25" s="40">
        <f>$E25*Marketshare_Base!$B25*MI!H$3*1000+$E25*Marketshare_Base!$C25*MI!H$4*1000+$E25*Marketshare_Base!$D25*MI!H$5*1000+$E25*Marketshare_Base!$E25*MI!H$6*1000+$E25*Marketshare_Base!$F25*MI!H$7*1000+$E25*Marketshare_Base!$G25*MI!H$8*1000+$E25*Marketshare_Base!$H25*MI!H$9*1000+$E25*Marketshare_Base!$I25*MI!H$10*1000</f>
        <v>0</v>
      </c>
      <c r="Q25" s="40">
        <f>$E25*Marketshare_Base!$B25*MI!I$3*1000+$E25*Marketshare_Base!$C25*MI!I$4*1000+$E25*Marketshare_Base!$D25*MI!I$5*1000+$E25*Marketshare_Base!$E25*MI!I$6*1000+$E25*Marketshare_Base!$F25*MI!I$7*1000+$E25*Marketshare_Base!$G25*MI!I$8*1000+$E25*Marketshare_Base!$H25*MI!I$9*1000+$E25*Marketshare_Base!$I25*MI!I$10*1000</f>
        <v>1692.4960000000001</v>
      </c>
      <c r="R25" s="40">
        <f>$E25*Marketshare_Base!$B25*MI!J$3*1000+$E25*Marketshare_Base!$C25*MI!J$4*1000+$E25*Marketshare_Base!$D25*MI!J$5*1000+$E25*Marketshare_Base!$E25*MI!J$6*1000+$E25*Marketshare_Base!$F25*MI!J$7*1000+$E25*Marketshare_Base!$G25*MI!J$8*1000+$E25*Marketshare_Base!$H25*MI!J$9*1000+$E25*Marketshare_Base!$I25*MI!J$10*1000</f>
        <v>3.5020000002060008</v>
      </c>
      <c r="S25" s="40">
        <f>$E25*Marketshare_Base!$B25*MI!K$3*1000+$E25*Marketshare_Base!$C25*MI!K$4*1000+$E25*Marketshare_Base!$D25*MI!K$5*1000+$E25*Marketshare_Base!$E25*MI!K$6*1000+$E25*Marketshare_Base!$F25*MI!K$7*1000+$E25*Marketshare_Base!$G25*MI!K$8*1000+$E25*Marketshare_Base!$H25*MI!K$9*1000+$E25*Marketshare_Base!$I25*MI!K$10*1000</f>
        <v>2203.9940000000006</v>
      </c>
      <c r="T25" s="40">
        <f>$E25*Marketshare_Base!$B25*MI!L$3*1000+$E25*Marketshare_Base!$C25*MI!L$4*1000+$E25*Marketshare_Base!$D25*MI!L$5*1000+$E25*Marketshare_Base!$E25*MI!L$6*1000+$E25*Marketshare_Base!$F25*MI!L$7*1000+$E25*Marketshare_Base!$G25*MI!L$8*1000+$E25*Marketshare_Base!$H25*MI!L$9*1000+$E25*Marketshare_Base!$I25*MI!L$10*1000</f>
        <v>1808.2680000000005</v>
      </c>
      <c r="U25" s="40">
        <f>$E25*Marketshare_Base!$B25*MI!M$3*1000+$E25*Marketshare_Base!$C25*MI!M$4*1000+$E25*Marketshare_Base!$D25*MI!M$5*1000+$E25*Marketshare_Base!$E25*MI!M$6*1000+$E25*Marketshare_Base!$F25*MI!M$7*1000+$E25*Marketshare_Base!$G25*MI!M$8*1000+$E25*Marketshare_Base!$H25*MI!M$9*1000+$E25*Marketshare_Base!$I25*MI!M$10*1000</f>
        <v>0</v>
      </c>
      <c r="V25" s="40">
        <f>$E25*Marketshare_Base!$B25*MI!N$3*1000+$E25*Marketshare_Base!$C25*MI!N$4*1000+$E25*Marketshare_Base!$D25*MI!N$5*1000+$E25*Marketshare_Base!$E25*MI!N$6*1000+$E25*Marketshare_Base!$F25*MI!N$7*1000+$E25*Marketshare_Base!$G25*MI!N$8*1000+$E25*Marketshare_Base!$H25*MI!N$9*1000+$E25*Marketshare_Base!$I25*MI!N$10*1000</f>
        <v>1.1329999997940001</v>
      </c>
      <c r="W25" s="48">
        <f>$E25*Marketshare_Base!$B25*MI!O$3*1000+$E25*Marketshare_Base!$C25*MI!O$4*1000+$E25*Marketshare_Base!$D25*MI!O$5*1000+$E25*Marketshare_Base!$E25*MI!O$6*1000+$E25*Marketshare_Base!$F25*MI!O$7*1000+$E25*Marketshare_Base!$G25*MI!O$8*1000+$E25*Marketshare_Base!$H25*MI!O$9*1000+$E25*Marketshare_Base!$I25*MI!O$10*1000</f>
        <v>1.1329999997940001</v>
      </c>
      <c r="Y25" s="53">
        <f t="shared" si="27"/>
        <v>79.238400000000013</v>
      </c>
      <c r="Z25" s="54">
        <f t="shared" si="28"/>
        <v>10.876800000000003</v>
      </c>
      <c r="AA25" s="54">
        <f t="shared" si="29"/>
        <v>27.724800000000009</v>
      </c>
      <c r="AB25" s="54">
        <f t="shared" si="30"/>
        <v>516.15000000000009</v>
      </c>
      <c r="AC25" s="54">
        <f t="shared" si="31"/>
        <v>0</v>
      </c>
      <c r="AD25" s="54">
        <f t="shared" si="32"/>
        <v>106.47000000000001</v>
      </c>
      <c r="AE25" s="54">
        <f t="shared" si="33"/>
        <v>1.9720000001160001</v>
      </c>
      <c r="AF25" s="54">
        <f t="shared" si="34"/>
        <v>99.046800000000005</v>
      </c>
      <c r="AG25" s="54">
        <f t="shared" si="35"/>
        <v>112.05600000000001</v>
      </c>
      <c r="AH25" s="54">
        <f t="shared" si="36"/>
        <v>0</v>
      </c>
      <c r="AI25" s="54">
        <f t="shared" si="37"/>
        <v>0.63799999988399991</v>
      </c>
      <c r="AJ25" s="55">
        <f t="shared" si="38"/>
        <v>0.63799999988399991</v>
      </c>
      <c r="AL25" s="53">
        <f t="shared" si="10"/>
        <v>13770.396800000002</v>
      </c>
      <c r="AM25" s="54">
        <f t="shared" si="11"/>
        <v>1723.2436000000005</v>
      </c>
      <c r="AN25" s="54">
        <f t="shared" si="12"/>
        <v>4265.6896000000006</v>
      </c>
      <c r="AO25" s="54">
        <f t="shared" si="13"/>
        <v>134777.15560000003</v>
      </c>
      <c r="AP25" s="54">
        <f t="shared" si="14"/>
        <v>0</v>
      </c>
      <c r="AQ25" s="54">
        <f t="shared" si="15"/>
        <v>18277.167799999996</v>
      </c>
      <c r="AR25" s="54">
        <f t="shared" si="16"/>
        <v>114.5392000067376</v>
      </c>
      <c r="AS25" s="54">
        <f t="shared" si="17"/>
        <v>22702.719999999998</v>
      </c>
      <c r="AT25" s="54">
        <f t="shared" si="18"/>
        <v>19527.856800000001</v>
      </c>
      <c r="AU25" s="54">
        <f t="shared" si="19"/>
        <v>0</v>
      </c>
      <c r="AV25" s="54">
        <f t="shared" si="20"/>
        <v>37.056799993262395</v>
      </c>
      <c r="AW25" s="55">
        <f t="shared" si="21"/>
        <v>37.056799993262395</v>
      </c>
    </row>
    <row r="26" spans="1:49" x14ac:dyDescent="0.55000000000000004">
      <c r="A26" s="25">
        <f t="shared" si="3"/>
        <v>2042</v>
      </c>
      <c r="B26" s="7">
        <f t="shared" si="22"/>
        <v>244.80000000000004</v>
      </c>
      <c r="C26" s="4">
        <f t="shared" si="23"/>
        <v>184.80000000000004</v>
      </c>
      <c r="D26" s="4">
        <f t="shared" si="24"/>
        <v>124.80000000000003</v>
      </c>
      <c r="E26" s="7">
        <f t="shared" si="7"/>
        <v>20.600000000000005</v>
      </c>
      <c r="F26" s="4">
        <f t="shared" si="8"/>
        <v>15.600000000000005</v>
      </c>
      <c r="G26" s="8">
        <f t="shared" si="9"/>
        <v>10.600000000000005</v>
      </c>
      <c r="H26" s="7">
        <f t="shared" si="39"/>
        <v>1.2000000000000002</v>
      </c>
      <c r="I26" s="4">
        <f t="shared" si="40"/>
        <v>1.2000000000000002</v>
      </c>
      <c r="J26" s="8">
        <f t="shared" si="41"/>
        <v>1.2000000000000002</v>
      </c>
      <c r="K26" s="4"/>
      <c r="L26" s="47">
        <f>$E26*Marketshare_Base!$B26*MI!D$3*1000+$E26*Marketshare_Base!$C26*MI!D$4*1000+$E26*Marketshare_Base!$D26*MI!D$5*1000+$E26*Marketshare_Base!$E26*MI!D$6*1000+$E26*Marketshare_Base!$F26*MI!D$7*1000+$E26*Marketshare_Base!$G26*MI!D$8*1000+$E26*Marketshare_Base!$H26*MI!D$9*1000+$E26*Marketshare_Base!$I26*MI!D$10*1000</f>
        <v>1257.4240000000004</v>
      </c>
      <c r="M26" s="40">
        <f>$E26*Marketshare_Base!$B26*MI!E$3*1000+$E26*Marketshare_Base!$C26*MI!E$4*1000+$E26*Marketshare_Base!$D26*MI!E$5*1000+$E26*Marketshare_Base!$E26*MI!E$6*1000+$E26*Marketshare_Base!$F26*MI!E$7*1000+$E26*Marketshare_Base!$G26*MI!E$8*1000+$E26*Marketshare_Base!$H26*MI!E$9*1000+$E26*Marketshare_Base!$I26*MI!E$10*1000</f>
        <v>157.17800000000005</v>
      </c>
      <c r="N26" s="40">
        <f>$E26*Marketshare_Base!$B26*MI!F$3*1000+$E26*Marketshare_Base!$C26*MI!F$4*1000+$E26*Marketshare_Base!$D26*MI!F$5*1000+$E26*Marketshare_Base!$E26*MI!F$6*1000+$E26*Marketshare_Base!$F26*MI!F$7*1000+$E26*Marketshare_Base!$G26*MI!F$8*1000+$E26*Marketshare_Base!$H26*MI!F$9*1000+$E26*Marketshare_Base!$I26*MI!F$10*1000</f>
        <v>388.92800000000011</v>
      </c>
      <c r="O26" s="40">
        <f>$E26*Marketshare_Base!$B26*MI!G$3*1000+$E26*Marketshare_Base!$C26*MI!G$4*1000+$E26*Marketshare_Base!$D26*MI!G$5*1000+$E26*Marketshare_Base!$E26*MI!G$6*1000+$E26*Marketshare_Base!$F26*MI!G$7*1000+$E26*Marketshare_Base!$G26*MI!G$8*1000+$E26*Marketshare_Base!$H26*MI!G$9*1000+$E26*Marketshare_Base!$I26*MI!G$10*1000</f>
        <v>13329.230000000003</v>
      </c>
      <c r="P26" s="40">
        <f>$E26*Marketshare_Base!$B26*MI!H$3*1000+$E26*Marketshare_Base!$C26*MI!H$4*1000+$E26*Marketshare_Base!$D26*MI!H$5*1000+$E26*Marketshare_Base!$E26*MI!H$6*1000+$E26*Marketshare_Base!$F26*MI!H$7*1000+$E26*Marketshare_Base!$G26*MI!H$8*1000+$E26*Marketshare_Base!$H26*MI!H$9*1000+$E26*Marketshare_Base!$I26*MI!H$10*1000</f>
        <v>0</v>
      </c>
      <c r="Q26" s="40">
        <f>$E26*Marketshare_Base!$B26*MI!I$3*1000+$E26*Marketshare_Base!$C26*MI!I$4*1000+$E26*Marketshare_Base!$D26*MI!I$5*1000+$E26*Marketshare_Base!$E26*MI!I$6*1000+$E26*Marketshare_Base!$F26*MI!I$7*1000+$E26*Marketshare_Base!$G26*MI!I$8*1000+$E26*Marketshare_Base!$H26*MI!I$9*1000+$E26*Marketshare_Base!$I26*MI!I$10*1000</f>
        <v>1692.4960000000001</v>
      </c>
      <c r="R26" s="40">
        <f>$E26*Marketshare_Base!$B26*MI!J$3*1000+$E26*Marketshare_Base!$C26*MI!J$4*1000+$E26*Marketshare_Base!$D26*MI!J$5*1000+$E26*Marketshare_Base!$E26*MI!J$6*1000+$E26*Marketshare_Base!$F26*MI!J$7*1000+$E26*Marketshare_Base!$G26*MI!J$8*1000+$E26*Marketshare_Base!$H26*MI!J$9*1000+$E26*Marketshare_Base!$I26*MI!J$10*1000</f>
        <v>3.5020000002060008</v>
      </c>
      <c r="S26" s="40">
        <f>$E26*Marketshare_Base!$B26*MI!K$3*1000+$E26*Marketshare_Base!$C26*MI!K$4*1000+$E26*Marketshare_Base!$D26*MI!K$5*1000+$E26*Marketshare_Base!$E26*MI!K$6*1000+$E26*Marketshare_Base!$F26*MI!K$7*1000+$E26*Marketshare_Base!$G26*MI!K$8*1000+$E26*Marketshare_Base!$H26*MI!K$9*1000+$E26*Marketshare_Base!$I26*MI!K$10*1000</f>
        <v>2203.9940000000006</v>
      </c>
      <c r="T26" s="40">
        <f>$E26*Marketshare_Base!$B26*MI!L$3*1000+$E26*Marketshare_Base!$C26*MI!L$4*1000+$E26*Marketshare_Base!$D26*MI!L$5*1000+$E26*Marketshare_Base!$E26*MI!L$6*1000+$E26*Marketshare_Base!$F26*MI!L$7*1000+$E26*Marketshare_Base!$G26*MI!L$8*1000+$E26*Marketshare_Base!$H26*MI!L$9*1000+$E26*Marketshare_Base!$I26*MI!L$10*1000</f>
        <v>1808.2680000000005</v>
      </c>
      <c r="U26" s="40">
        <f>$E26*Marketshare_Base!$B26*MI!M$3*1000+$E26*Marketshare_Base!$C26*MI!M$4*1000+$E26*Marketshare_Base!$D26*MI!M$5*1000+$E26*Marketshare_Base!$E26*MI!M$6*1000+$E26*Marketshare_Base!$F26*MI!M$7*1000+$E26*Marketshare_Base!$G26*MI!M$8*1000+$E26*Marketshare_Base!$H26*MI!M$9*1000+$E26*Marketshare_Base!$I26*MI!M$10*1000</f>
        <v>0</v>
      </c>
      <c r="V26" s="40">
        <f>$E26*Marketshare_Base!$B26*MI!N$3*1000+$E26*Marketshare_Base!$C26*MI!N$4*1000+$E26*Marketshare_Base!$D26*MI!N$5*1000+$E26*Marketshare_Base!$E26*MI!N$6*1000+$E26*Marketshare_Base!$F26*MI!N$7*1000+$E26*Marketshare_Base!$G26*MI!N$8*1000+$E26*Marketshare_Base!$H26*MI!N$9*1000+$E26*Marketshare_Base!$I26*MI!N$10*1000</f>
        <v>1.1329999997940001</v>
      </c>
      <c r="W26" s="48">
        <f>$E26*Marketshare_Base!$B26*MI!O$3*1000+$E26*Marketshare_Base!$C26*MI!O$4*1000+$E26*Marketshare_Base!$D26*MI!O$5*1000+$E26*Marketshare_Base!$E26*MI!O$6*1000+$E26*Marketshare_Base!$F26*MI!O$7*1000+$E26*Marketshare_Base!$G26*MI!O$8*1000+$E26*Marketshare_Base!$H26*MI!O$9*1000+$E26*Marketshare_Base!$I26*MI!O$10*1000</f>
        <v>1.1329999997940001</v>
      </c>
      <c r="Y26" s="53">
        <f t="shared" si="27"/>
        <v>78.040320000000037</v>
      </c>
      <c r="Z26" s="54">
        <f t="shared" si="28"/>
        <v>10.532640000000004</v>
      </c>
      <c r="AA26" s="54">
        <f t="shared" si="29"/>
        <v>26.711040000000004</v>
      </c>
      <c r="AB26" s="54">
        <f t="shared" si="30"/>
        <v>540.58319999999992</v>
      </c>
      <c r="AC26" s="54">
        <f t="shared" si="31"/>
        <v>0</v>
      </c>
      <c r="AD26" s="54">
        <f t="shared" si="32"/>
        <v>104.22000000000001</v>
      </c>
      <c r="AE26" s="54">
        <f t="shared" si="33"/>
        <v>1.8088000001063995</v>
      </c>
      <c r="AF26" s="54">
        <f t="shared" si="34"/>
        <v>101.36784000000002</v>
      </c>
      <c r="AG26" s="54">
        <f t="shared" si="35"/>
        <v>110.00160000000002</v>
      </c>
      <c r="AH26" s="54">
        <f t="shared" si="36"/>
        <v>0</v>
      </c>
      <c r="AI26" s="54">
        <f t="shared" si="37"/>
        <v>0.58519999989359994</v>
      </c>
      <c r="AJ26" s="55">
        <f t="shared" si="38"/>
        <v>0.58519999989359994</v>
      </c>
      <c r="AL26" s="53">
        <f t="shared" si="10"/>
        <v>14949.780480000003</v>
      </c>
      <c r="AM26" s="54">
        <f t="shared" si="11"/>
        <v>1869.8889600000007</v>
      </c>
      <c r="AN26" s="54">
        <f t="shared" si="12"/>
        <v>4627.9065600000004</v>
      </c>
      <c r="AO26" s="54">
        <f t="shared" si="13"/>
        <v>147565.80240000004</v>
      </c>
      <c r="AP26" s="54">
        <f t="shared" si="14"/>
        <v>0</v>
      </c>
      <c r="AQ26" s="54">
        <f t="shared" si="15"/>
        <v>19865.443799999994</v>
      </c>
      <c r="AR26" s="54">
        <f t="shared" si="16"/>
        <v>116.2324000068372</v>
      </c>
      <c r="AS26" s="54">
        <f t="shared" si="17"/>
        <v>24805.346160000001</v>
      </c>
      <c r="AT26" s="54">
        <f t="shared" si="18"/>
        <v>21226.123200000002</v>
      </c>
      <c r="AU26" s="54">
        <f t="shared" si="19"/>
        <v>0</v>
      </c>
      <c r="AV26" s="54">
        <f t="shared" si="20"/>
        <v>37.6045999931628</v>
      </c>
      <c r="AW26" s="55">
        <f t="shared" si="21"/>
        <v>37.6045999931628</v>
      </c>
    </row>
    <row r="27" spans="1:49" x14ac:dyDescent="0.55000000000000004">
      <c r="A27" s="25">
        <f t="shared" si="3"/>
        <v>2043</v>
      </c>
      <c r="B27" s="7">
        <f t="shared" si="22"/>
        <v>264.20000000000005</v>
      </c>
      <c r="C27" s="4">
        <f t="shared" si="23"/>
        <v>199.20000000000005</v>
      </c>
      <c r="D27" s="4">
        <f t="shared" si="24"/>
        <v>134.20000000000002</v>
      </c>
      <c r="E27" s="7">
        <f t="shared" si="7"/>
        <v>20.600000000000005</v>
      </c>
      <c r="F27" s="4">
        <f t="shared" si="8"/>
        <v>15.600000000000005</v>
      </c>
      <c r="G27" s="8">
        <f t="shared" si="9"/>
        <v>10.599999999999991</v>
      </c>
      <c r="H27" s="7">
        <f t="shared" si="39"/>
        <v>1.2000000000000002</v>
      </c>
      <c r="I27" s="4">
        <f t="shared" si="40"/>
        <v>1.2000000000000002</v>
      </c>
      <c r="J27" s="8">
        <f t="shared" si="41"/>
        <v>1.2000000000000002</v>
      </c>
      <c r="K27" s="4"/>
      <c r="L27" s="47">
        <f>$E27*Marketshare_Base!$B27*MI!D$3*1000+$E27*Marketshare_Base!$C27*MI!D$4*1000+$E27*Marketshare_Base!$D27*MI!D$5*1000+$E27*Marketshare_Base!$E27*MI!D$6*1000+$E27*Marketshare_Base!$F27*MI!D$7*1000+$E27*Marketshare_Base!$G27*MI!D$8*1000+$E27*Marketshare_Base!$H27*MI!D$9*1000+$E27*Marketshare_Base!$I27*MI!D$10*1000</f>
        <v>1257.4240000000004</v>
      </c>
      <c r="M27" s="40">
        <f>$E27*Marketshare_Base!$B27*MI!E$3*1000+$E27*Marketshare_Base!$C27*MI!E$4*1000+$E27*Marketshare_Base!$D27*MI!E$5*1000+$E27*Marketshare_Base!$E27*MI!E$6*1000+$E27*Marketshare_Base!$F27*MI!E$7*1000+$E27*Marketshare_Base!$G27*MI!E$8*1000+$E27*Marketshare_Base!$H27*MI!E$9*1000+$E27*Marketshare_Base!$I27*MI!E$10*1000</f>
        <v>157.17800000000005</v>
      </c>
      <c r="N27" s="40">
        <f>$E27*Marketshare_Base!$B27*MI!F$3*1000+$E27*Marketshare_Base!$C27*MI!F$4*1000+$E27*Marketshare_Base!$D27*MI!F$5*1000+$E27*Marketshare_Base!$E27*MI!F$6*1000+$E27*Marketshare_Base!$F27*MI!F$7*1000+$E27*Marketshare_Base!$G27*MI!F$8*1000+$E27*Marketshare_Base!$H27*MI!F$9*1000+$E27*Marketshare_Base!$I27*MI!F$10*1000</f>
        <v>388.92800000000011</v>
      </c>
      <c r="O27" s="40">
        <f>$E27*Marketshare_Base!$B27*MI!G$3*1000+$E27*Marketshare_Base!$C27*MI!G$4*1000+$E27*Marketshare_Base!$D27*MI!G$5*1000+$E27*Marketshare_Base!$E27*MI!G$6*1000+$E27*Marketshare_Base!$F27*MI!G$7*1000+$E27*Marketshare_Base!$G27*MI!G$8*1000+$E27*Marketshare_Base!$H27*MI!G$9*1000+$E27*Marketshare_Base!$I27*MI!G$10*1000</f>
        <v>13329.230000000003</v>
      </c>
      <c r="P27" s="40">
        <f>$E27*Marketshare_Base!$B27*MI!H$3*1000+$E27*Marketshare_Base!$C27*MI!H$4*1000+$E27*Marketshare_Base!$D27*MI!H$5*1000+$E27*Marketshare_Base!$E27*MI!H$6*1000+$E27*Marketshare_Base!$F27*MI!H$7*1000+$E27*Marketshare_Base!$G27*MI!H$8*1000+$E27*Marketshare_Base!$H27*MI!H$9*1000+$E27*Marketshare_Base!$I27*MI!H$10*1000</f>
        <v>0</v>
      </c>
      <c r="Q27" s="40">
        <f>$E27*Marketshare_Base!$B27*MI!I$3*1000+$E27*Marketshare_Base!$C27*MI!I$4*1000+$E27*Marketshare_Base!$D27*MI!I$5*1000+$E27*Marketshare_Base!$E27*MI!I$6*1000+$E27*Marketshare_Base!$F27*MI!I$7*1000+$E27*Marketshare_Base!$G27*MI!I$8*1000+$E27*Marketshare_Base!$H27*MI!I$9*1000+$E27*Marketshare_Base!$I27*MI!I$10*1000</f>
        <v>1692.4960000000001</v>
      </c>
      <c r="R27" s="40">
        <f>$E27*Marketshare_Base!$B27*MI!J$3*1000+$E27*Marketshare_Base!$C27*MI!J$4*1000+$E27*Marketshare_Base!$D27*MI!J$5*1000+$E27*Marketshare_Base!$E27*MI!J$6*1000+$E27*Marketshare_Base!$F27*MI!J$7*1000+$E27*Marketshare_Base!$G27*MI!J$8*1000+$E27*Marketshare_Base!$H27*MI!J$9*1000+$E27*Marketshare_Base!$I27*MI!J$10*1000</f>
        <v>3.5020000002060008</v>
      </c>
      <c r="S27" s="40">
        <f>$E27*Marketshare_Base!$B27*MI!K$3*1000+$E27*Marketshare_Base!$C27*MI!K$4*1000+$E27*Marketshare_Base!$D27*MI!K$5*1000+$E27*Marketshare_Base!$E27*MI!K$6*1000+$E27*Marketshare_Base!$F27*MI!K$7*1000+$E27*Marketshare_Base!$G27*MI!K$8*1000+$E27*Marketshare_Base!$H27*MI!K$9*1000+$E27*Marketshare_Base!$I27*MI!K$10*1000</f>
        <v>2203.9940000000006</v>
      </c>
      <c r="T27" s="40">
        <f>$E27*Marketshare_Base!$B27*MI!L$3*1000+$E27*Marketshare_Base!$C27*MI!L$4*1000+$E27*Marketshare_Base!$D27*MI!L$5*1000+$E27*Marketshare_Base!$E27*MI!L$6*1000+$E27*Marketshare_Base!$F27*MI!L$7*1000+$E27*Marketshare_Base!$G27*MI!L$8*1000+$E27*Marketshare_Base!$H27*MI!L$9*1000+$E27*Marketshare_Base!$I27*MI!L$10*1000</f>
        <v>1808.2680000000005</v>
      </c>
      <c r="U27" s="40">
        <f>$E27*Marketshare_Base!$B27*MI!M$3*1000+$E27*Marketshare_Base!$C27*MI!M$4*1000+$E27*Marketshare_Base!$D27*MI!M$5*1000+$E27*Marketshare_Base!$E27*MI!M$6*1000+$E27*Marketshare_Base!$F27*MI!M$7*1000+$E27*Marketshare_Base!$G27*MI!M$8*1000+$E27*Marketshare_Base!$H27*MI!M$9*1000+$E27*Marketshare_Base!$I27*MI!M$10*1000</f>
        <v>0</v>
      </c>
      <c r="V27" s="40">
        <f>$E27*Marketshare_Base!$B27*MI!N$3*1000+$E27*Marketshare_Base!$C27*MI!N$4*1000+$E27*Marketshare_Base!$D27*MI!N$5*1000+$E27*Marketshare_Base!$E27*MI!N$6*1000+$E27*Marketshare_Base!$F27*MI!N$7*1000+$E27*Marketshare_Base!$G27*MI!N$8*1000+$E27*Marketshare_Base!$H27*MI!N$9*1000+$E27*Marketshare_Base!$I27*MI!N$10*1000</f>
        <v>1.1329999997940001</v>
      </c>
      <c r="W27" s="48">
        <f>$E27*Marketshare_Base!$B27*MI!O$3*1000+$E27*Marketshare_Base!$C27*MI!O$4*1000+$E27*Marketshare_Base!$D27*MI!O$5*1000+$E27*Marketshare_Base!$E27*MI!O$6*1000+$E27*Marketshare_Base!$F27*MI!O$7*1000+$E27*Marketshare_Base!$G27*MI!O$8*1000+$E27*Marketshare_Base!$H27*MI!O$9*1000+$E27*Marketshare_Base!$I27*MI!O$10*1000</f>
        <v>1.1329999997940001</v>
      </c>
      <c r="Y27" s="53">
        <f t="shared" si="27"/>
        <v>76.842240000000032</v>
      </c>
      <c r="Z27" s="54">
        <f t="shared" si="28"/>
        <v>10.188480000000004</v>
      </c>
      <c r="AA27" s="54">
        <f t="shared" si="29"/>
        <v>25.69728000000001</v>
      </c>
      <c r="AB27" s="54">
        <f t="shared" si="30"/>
        <v>565.01639999999998</v>
      </c>
      <c r="AC27" s="54">
        <f t="shared" si="31"/>
        <v>0</v>
      </c>
      <c r="AD27" s="54">
        <f t="shared" si="32"/>
        <v>101.97000000000001</v>
      </c>
      <c r="AE27" s="54">
        <f t="shared" si="33"/>
        <v>1.6456000000967999</v>
      </c>
      <c r="AF27" s="54">
        <f t="shared" si="34"/>
        <v>103.68888000000003</v>
      </c>
      <c r="AG27" s="54">
        <f t="shared" si="35"/>
        <v>107.94720000000001</v>
      </c>
      <c r="AH27" s="54">
        <f t="shared" si="36"/>
        <v>0</v>
      </c>
      <c r="AI27" s="54">
        <f t="shared" si="37"/>
        <v>0.53239999990319986</v>
      </c>
      <c r="AJ27" s="55">
        <f t="shared" si="38"/>
        <v>0.53239999990319986</v>
      </c>
      <c r="AL27" s="53">
        <f t="shared" si="10"/>
        <v>16130.362240000004</v>
      </c>
      <c r="AM27" s="54">
        <f t="shared" si="11"/>
        <v>2016.8784800000008</v>
      </c>
      <c r="AN27" s="54">
        <f t="shared" si="12"/>
        <v>4991.1372799999999</v>
      </c>
      <c r="AO27" s="54">
        <f t="shared" si="13"/>
        <v>160330.01600000006</v>
      </c>
      <c r="AP27" s="54">
        <f t="shared" si="14"/>
        <v>0</v>
      </c>
      <c r="AQ27" s="54">
        <f t="shared" si="15"/>
        <v>21455.969799999992</v>
      </c>
      <c r="AR27" s="54">
        <f t="shared" si="16"/>
        <v>118.08880000694639</v>
      </c>
      <c r="AS27" s="54">
        <f t="shared" si="17"/>
        <v>26905.651279999998</v>
      </c>
      <c r="AT27" s="54">
        <f t="shared" si="18"/>
        <v>22926.444000000003</v>
      </c>
      <c r="AU27" s="54">
        <f t="shared" si="19"/>
        <v>0</v>
      </c>
      <c r="AV27" s="54">
        <f t="shared" si="20"/>
        <v>38.205199993053604</v>
      </c>
      <c r="AW27" s="55">
        <f t="shared" si="21"/>
        <v>38.205199993053604</v>
      </c>
    </row>
    <row r="28" spans="1:49" x14ac:dyDescent="0.55000000000000004">
      <c r="A28" s="25">
        <f t="shared" si="3"/>
        <v>2044</v>
      </c>
      <c r="B28" s="7">
        <f t="shared" si="22"/>
        <v>283.60000000000002</v>
      </c>
      <c r="C28" s="4">
        <f t="shared" si="23"/>
        <v>213.60000000000005</v>
      </c>
      <c r="D28" s="4">
        <f t="shared" si="24"/>
        <v>143.60000000000002</v>
      </c>
      <c r="E28" s="7">
        <f t="shared" si="7"/>
        <v>20.599999999999977</v>
      </c>
      <c r="F28" s="4">
        <f t="shared" si="8"/>
        <v>15.600000000000005</v>
      </c>
      <c r="G28" s="8">
        <f t="shared" si="9"/>
        <v>10.600000000000005</v>
      </c>
      <c r="H28" s="7">
        <f t="shared" si="39"/>
        <v>1.1999999999999993</v>
      </c>
      <c r="I28" s="4">
        <f t="shared" si="40"/>
        <v>1.1999999999999993</v>
      </c>
      <c r="J28" s="8">
        <f t="shared" si="41"/>
        <v>1.1999999999999993</v>
      </c>
      <c r="K28" s="4"/>
      <c r="L28" s="47">
        <f>$E28*Marketshare_Base!$B28*MI!D$3*1000+$E28*Marketshare_Base!$C28*MI!D$4*1000+$E28*Marketshare_Base!$D28*MI!D$5*1000+$E28*Marketshare_Base!$E28*MI!D$6*1000+$E28*Marketshare_Base!$F28*MI!D$7*1000+$E28*Marketshare_Base!$G28*MI!D$8*1000+$E28*Marketshare_Base!$H28*MI!D$9*1000+$E28*Marketshare_Base!$I28*MI!D$10*1000</f>
        <v>1257.4239999999988</v>
      </c>
      <c r="M28" s="40">
        <f>$E28*Marketshare_Base!$B28*MI!E$3*1000+$E28*Marketshare_Base!$C28*MI!E$4*1000+$E28*Marketshare_Base!$D28*MI!E$5*1000+$E28*Marketshare_Base!$E28*MI!E$6*1000+$E28*Marketshare_Base!$F28*MI!E$7*1000+$E28*Marketshare_Base!$G28*MI!E$8*1000+$E28*Marketshare_Base!$H28*MI!E$9*1000+$E28*Marketshare_Base!$I28*MI!E$10*1000</f>
        <v>157.17799999999986</v>
      </c>
      <c r="N28" s="40">
        <f>$E28*Marketshare_Base!$B28*MI!F$3*1000+$E28*Marketshare_Base!$C28*MI!F$4*1000+$E28*Marketshare_Base!$D28*MI!F$5*1000+$E28*Marketshare_Base!$E28*MI!F$6*1000+$E28*Marketshare_Base!$F28*MI!F$7*1000+$E28*Marketshare_Base!$G28*MI!F$8*1000+$E28*Marketshare_Base!$H28*MI!F$9*1000+$E28*Marketshare_Base!$I28*MI!F$10*1000</f>
        <v>388.9279999999996</v>
      </c>
      <c r="O28" s="40">
        <f>$E28*Marketshare_Base!$B28*MI!G$3*1000+$E28*Marketshare_Base!$C28*MI!G$4*1000+$E28*Marketshare_Base!$D28*MI!G$5*1000+$E28*Marketshare_Base!$E28*MI!G$6*1000+$E28*Marketshare_Base!$F28*MI!G$7*1000+$E28*Marketshare_Base!$G28*MI!G$8*1000+$E28*Marketshare_Base!$H28*MI!G$9*1000+$E28*Marketshare_Base!$I28*MI!G$10*1000</f>
        <v>13329.229999999985</v>
      </c>
      <c r="P28" s="40">
        <f>$E28*Marketshare_Base!$B28*MI!H$3*1000+$E28*Marketshare_Base!$C28*MI!H$4*1000+$E28*Marketshare_Base!$D28*MI!H$5*1000+$E28*Marketshare_Base!$E28*MI!H$6*1000+$E28*Marketshare_Base!$F28*MI!H$7*1000+$E28*Marketshare_Base!$G28*MI!H$8*1000+$E28*Marketshare_Base!$H28*MI!H$9*1000+$E28*Marketshare_Base!$I28*MI!H$10*1000</f>
        <v>0</v>
      </c>
      <c r="Q28" s="40">
        <f>$E28*Marketshare_Base!$B28*MI!I$3*1000+$E28*Marketshare_Base!$C28*MI!I$4*1000+$E28*Marketshare_Base!$D28*MI!I$5*1000+$E28*Marketshare_Base!$E28*MI!I$6*1000+$E28*Marketshare_Base!$F28*MI!I$7*1000+$E28*Marketshare_Base!$G28*MI!I$8*1000+$E28*Marketshare_Base!$H28*MI!I$9*1000+$E28*Marketshare_Base!$I28*MI!I$10*1000</f>
        <v>1692.495999999998</v>
      </c>
      <c r="R28" s="40">
        <f>$E28*Marketshare_Base!$B28*MI!J$3*1000+$E28*Marketshare_Base!$C28*MI!J$4*1000+$E28*Marketshare_Base!$D28*MI!J$5*1000+$E28*Marketshare_Base!$E28*MI!J$6*1000+$E28*Marketshare_Base!$F28*MI!J$7*1000+$E28*Marketshare_Base!$G28*MI!J$8*1000+$E28*Marketshare_Base!$H28*MI!J$9*1000+$E28*Marketshare_Base!$I28*MI!J$10*1000</f>
        <v>3.5020000002059963</v>
      </c>
      <c r="S28" s="40">
        <f>$E28*Marketshare_Base!$B28*MI!K$3*1000+$E28*Marketshare_Base!$C28*MI!K$4*1000+$E28*Marketshare_Base!$D28*MI!K$5*1000+$E28*Marketshare_Base!$E28*MI!K$6*1000+$E28*Marketshare_Base!$F28*MI!K$7*1000+$E28*Marketshare_Base!$G28*MI!K$8*1000+$E28*Marketshare_Base!$H28*MI!K$9*1000+$E28*Marketshare_Base!$I28*MI!K$10*1000</f>
        <v>2203.9939999999979</v>
      </c>
      <c r="T28" s="40">
        <f>$E28*Marketshare_Base!$B28*MI!L$3*1000+$E28*Marketshare_Base!$C28*MI!L$4*1000+$E28*Marketshare_Base!$D28*MI!L$5*1000+$E28*Marketshare_Base!$E28*MI!L$6*1000+$E28*Marketshare_Base!$F28*MI!L$7*1000+$E28*Marketshare_Base!$G28*MI!L$8*1000+$E28*Marketshare_Base!$H28*MI!L$9*1000+$E28*Marketshare_Base!$I28*MI!L$10*1000</f>
        <v>1808.267999999998</v>
      </c>
      <c r="U28" s="40">
        <f>$E28*Marketshare_Base!$B28*MI!M$3*1000+$E28*Marketshare_Base!$C28*MI!M$4*1000+$E28*Marketshare_Base!$D28*MI!M$5*1000+$E28*Marketshare_Base!$E28*MI!M$6*1000+$E28*Marketshare_Base!$F28*MI!M$7*1000+$E28*Marketshare_Base!$G28*MI!M$8*1000+$E28*Marketshare_Base!$H28*MI!M$9*1000+$E28*Marketshare_Base!$I28*MI!M$10*1000</f>
        <v>0</v>
      </c>
      <c r="V28" s="40">
        <f>$E28*Marketshare_Base!$B28*MI!N$3*1000+$E28*Marketshare_Base!$C28*MI!N$4*1000+$E28*Marketshare_Base!$D28*MI!N$5*1000+$E28*Marketshare_Base!$E28*MI!N$6*1000+$E28*Marketshare_Base!$F28*MI!N$7*1000+$E28*Marketshare_Base!$G28*MI!N$8*1000+$E28*Marketshare_Base!$H28*MI!N$9*1000+$E28*Marketshare_Base!$I28*MI!N$10*1000</f>
        <v>1.1329999997939986</v>
      </c>
      <c r="W28" s="48">
        <f>$E28*Marketshare_Base!$B28*MI!O$3*1000+$E28*Marketshare_Base!$C28*MI!O$4*1000+$E28*Marketshare_Base!$D28*MI!O$5*1000+$E28*Marketshare_Base!$E28*MI!O$6*1000+$E28*Marketshare_Base!$F28*MI!O$7*1000+$E28*Marketshare_Base!$G28*MI!O$8*1000+$E28*Marketshare_Base!$H28*MI!O$9*1000+$E28*Marketshare_Base!$I28*MI!O$10*1000</f>
        <v>1.1329999997939986</v>
      </c>
      <c r="Y28" s="53">
        <f t="shared" si="27"/>
        <v>75.644159999999985</v>
      </c>
      <c r="Z28" s="54">
        <f t="shared" si="28"/>
        <v>9.8443199999999962</v>
      </c>
      <c r="AA28" s="54">
        <f t="shared" si="29"/>
        <v>24.683519999999994</v>
      </c>
      <c r="AB28" s="54">
        <f t="shared" si="30"/>
        <v>589.44959999999958</v>
      </c>
      <c r="AC28" s="54">
        <f t="shared" si="31"/>
        <v>0</v>
      </c>
      <c r="AD28" s="54">
        <f t="shared" si="32"/>
        <v>99.719999999999956</v>
      </c>
      <c r="AE28" s="54">
        <f t="shared" si="33"/>
        <v>1.4824000000871984</v>
      </c>
      <c r="AF28" s="54">
        <f t="shared" si="34"/>
        <v>106.00991999999994</v>
      </c>
      <c r="AG28" s="54">
        <f t="shared" si="35"/>
        <v>105.89279999999995</v>
      </c>
      <c r="AH28" s="54">
        <f t="shared" si="36"/>
        <v>0</v>
      </c>
      <c r="AI28" s="54">
        <f t="shared" si="37"/>
        <v>0.4795999999127995</v>
      </c>
      <c r="AJ28" s="55">
        <f t="shared" si="38"/>
        <v>0.4795999999127995</v>
      </c>
      <c r="AL28" s="53">
        <f t="shared" si="10"/>
        <v>17312.142080000001</v>
      </c>
      <c r="AM28" s="54">
        <f t="shared" si="11"/>
        <v>2164.2121600000005</v>
      </c>
      <c r="AN28" s="54">
        <f t="shared" si="12"/>
        <v>5355.3817600000002</v>
      </c>
      <c r="AO28" s="54">
        <f t="shared" si="13"/>
        <v>173069.79640000005</v>
      </c>
      <c r="AP28" s="54">
        <f t="shared" si="14"/>
        <v>0</v>
      </c>
      <c r="AQ28" s="54">
        <f t="shared" si="15"/>
        <v>23048.74579999999</v>
      </c>
      <c r="AR28" s="54">
        <f t="shared" si="16"/>
        <v>120.10840000706519</v>
      </c>
      <c r="AS28" s="54">
        <f t="shared" si="17"/>
        <v>29003.635359999997</v>
      </c>
      <c r="AT28" s="54">
        <f t="shared" si="18"/>
        <v>24628.819199999998</v>
      </c>
      <c r="AU28" s="54">
        <f t="shared" si="19"/>
        <v>0</v>
      </c>
      <c r="AV28" s="54">
        <f t="shared" si="20"/>
        <v>38.858599992934806</v>
      </c>
      <c r="AW28" s="55">
        <f t="shared" si="21"/>
        <v>38.858599992934806</v>
      </c>
    </row>
    <row r="29" spans="1:49" x14ac:dyDescent="0.55000000000000004">
      <c r="A29" s="25">
        <f t="shared" si="3"/>
        <v>2045</v>
      </c>
      <c r="B29" s="7">
        <f t="shared" si="22"/>
        <v>303</v>
      </c>
      <c r="C29" s="4">
        <f t="shared" si="23"/>
        <v>228.00000000000006</v>
      </c>
      <c r="D29" s="4">
        <f t="shared" si="24"/>
        <v>153.00000000000003</v>
      </c>
      <c r="E29" s="7">
        <f t="shared" si="7"/>
        <v>20.599999999999977</v>
      </c>
      <c r="F29" s="4">
        <f t="shared" si="8"/>
        <v>15.600000000000005</v>
      </c>
      <c r="G29" s="8">
        <f t="shared" si="9"/>
        <v>10.600000000000005</v>
      </c>
      <c r="H29" s="7">
        <f t="shared" si="39"/>
        <v>1.1999999999999993</v>
      </c>
      <c r="I29" s="4">
        <f t="shared" si="40"/>
        <v>1.1999999999999993</v>
      </c>
      <c r="J29" s="8">
        <f t="shared" si="41"/>
        <v>1.1999999999999993</v>
      </c>
      <c r="K29" s="4"/>
      <c r="L29" s="47">
        <f>$E29*Marketshare_Base!$B29*MI!D$3*1000+$E29*Marketshare_Base!$C29*MI!D$4*1000+$E29*Marketshare_Base!$D29*MI!D$5*1000+$E29*Marketshare_Base!$E29*MI!D$6*1000+$E29*Marketshare_Base!$F29*MI!D$7*1000+$E29*Marketshare_Base!$G29*MI!D$8*1000+$E29*Marketshare_Base!$H29*MI!D$9*1000+$E29*Marketshare_Base!$I29*MI!D$10*1000</f>
        <v>1257.4239999999988</v>
      </c>
      <c r="M29" s="40">
        <f>$E29*Marketshare_Base!$B29*MI!E$3*1000+$E29*Marketshare_Base!$C29*MI!E$4*1000+$E29*Marketshare_Base!$D29*MI!E$5*1000+$E29*Marketshare_Base!$E29*MI!E$6*1000+$E29*Marketshare_Base!$F29*MI!E$7*1000+$E29*Marketshare_Base!$G29*MI!E$8*1000+$E29*Marketshare_Base!$H29*MI!E$9*1000+$E29*Marketshare_Base!$I29*MI!E$10*1000</f>
        <v>157.17799999999986</v>
      </c>
      <c r="N29" s="40">
        <f>$E29*Marketshare_Base!$B29*MI!F$3*1000+$E29*Marketshare_Base!$C29*MI!F$4*1000+$E29*Marketshare_Base!$D29*MI!F$5*1000+$E29*Marketshare_Base!$E29*MI!F$6*1000+$E29*Marketshare_Base!$F29*MI!F$7*1000+$E29*Marketshare_Base!$G29*MI!F$8*1000+$E29*Marketshare_Base!$H29*MI!F$9*1000+$E29*Marketshare_Base!$I29*MI!F$10*1000</f>
        <v>388.9279999999996</v>
      </c>
      <c r="O29" s="40">
        <f>$E29*Marketshare_Base!$B29*MI!G$3*1000+$E29*Marketshare_Base!$C29*MI!G$4*1000+$E29*Marketshare_Base!$D29*MI!G$5*1000+$E29*Marketshare_Base!$E29*MI!G$6*1000+$E29*Marketshare_Base!$F29*MI!G$7*1000+$E29*Marketshare_Base!$G29*MI!G$8*1000+$E29*Marketshare_Base!$H29*MI!G$9*1000+$E29*Marketshare_Base!$I29*MI!G$10*1000</f>
        <v>13329.229999999985</v>
      </c>
      <c r="P29" s="40">
        <f>$E29*Marketshare_Base!$B29*MI!H$3*1000+$E29*Marketshare_Base!$C29*MI!H$4*1000+$E29*Marketshare_Base!$D29*MI!H$5*1000+$E29*Marketshare_Base!$E29*MI!H$6*1000+$E29*Marketshare_Base!$F29*MI!H$7*1000+$E29*Marketshare_Base!$G29*MI!H$8*1000+$E29*Marketshare_Base!$H29*MI!H$9*1000+$E29*Marketshare_Base!$I29*MI!H$10*1000</f>
        <v>0</v>
      </c>
      <c r="Q29" s="40">
        <f>$E29*Marketshare_Base!$B29*MI!I$3*1000+$E29*Marketshare_Base!$C29*MI!I$4*1000+$E29*Marketshare_Base!$D29*MI!I$5*1000+$E29*Marketshare_Base!$E29*MI!I$6*1000+$E29*Marketshare_Base!$F29*MI!I$7*1000+$E29*Marketshare_Base!$G29*MI!I$8*1000+$E29*Marketshare_Base!$H29*MI!I$9*1000+$E29*Marketshare_Base!$I29*MI!I$10*1000</f>
        <v>1692.495999999998</v>
      </c>
      <c r="R29" s="40">
        <f>$E29*Marketshare_Base!$B29*MI!J$3*1000+$E29*Marketshare_Base!$C29*MI!J$4*1000+$E29*Marketshare_Base!$D29*MI!J$5*1000+$E29*Marketshare_Base!$E29*MI!J$6*1000+$E29*Marketshare_Base!$F29*MI!J$7*1000+$E29*Marketshare_Base!$G29*MI!J$8*1000+$E29*Marketshare_Base!$H29*MI!J$9*1000+$E29*Marketshare_Base!$I29*MI!J$10*1000</f>
        <v>3.5020000002059963</v>
      </c>
      <c r="S29" s="40">
        <f>$E29*Marketshare_Base!$B29*MI!K$3*1000+$E29*Marketshare_Base!$C29*MI!K$4*1000+$E29*Marketshare_Base!$D29*MI!K$5*1000+$E29*Marketshare_Base!$E29*MI!K$6*1000+$E29*Marketshare_Base!$F29*MI!K$7*1000+$E29*Marketshare_Base!$G29*MI!K$8*1000+$E29*Marketshare_Base!$H29*MI!K$9*1000+$E29*Marketshare_Base!$I29*MI!K$10*1000</f>
        <v>2203.9939999999979</v>
      </c>
      <c r="T29" s="40">
        <f>$E29*Marketshare_Base!$B29*MI!L$3*1000+$E29*Marketshare_Base!$C29*MI!L$4*1000+$E29*Marketshare_Base!$D29*MI!L$5*1000+$E29*Marketshare_Base!$E29*MI!L$6*1000+$E29*Marketshare_Base!$F29*MI!L$7*1000+$E29*Marketshare_Base!$G29*MI!L$8*1000+$E29*Marketshare_Base!$H29*MI!L$9*1000+$E29*Marketshare_Base!$I29*MI!L$10*1000</f>
        <v>1808.267999999998</v>
      </c>
      <c r="U29" s="40">
        <f>$E29*Marketshare_Base!$B29*MI!M$3*1000+$E29*Marketshare_Base!$C29*MI!M$4*1000+$E29*Marketshare_Base!$D29*MI!M$5*1000+$E29*Marketshare_Base!$E29*MI!M$6*1000+$E29*Marketshare_Base!$F29*MI!M$7*1000+$E29*Marketshare_Base!$G29*MI!M$8*1000+$E29*Marketshare_Base!$H29*MI!M$9*1000+$E29*Marketshare_Base!$I29*MI!M$10*1000</f>
        <v>0</v>
      </c>
      <c r="V29" s="40">
        <f>$E29*Marketshare_Base!$B29*MI!N$3*1000+$E29*Marketshare_Base!$C29*MI!N$4*1000+$E29*Marketshare_Base!$D29*MI!N$5*1000+$E29*Marketshare_Base!$E29*MI!N$6*1000+$E29*Marketshare_Base!$F29*MI!N$7*1000+$E29*Marketshare_Base!$G29*MI!N$8*1000+$E29*Marketshare_Base!$H29*MI!N$9*1000+$E29*Marketshare_Base!$I29*MI!N$10*1000</f>
        <v>1.1329999997939986</v>
      </c>
      <c r="W29" s="48">
        <f>$E29*Marketshare_Base!$B29*MI!O$3*1000+$E29*Marketshare_Base!$C29*MI!O$4*1000+$E29*Marketshare_Base!$D29*MI!O$5*1000+$E29*Marketshare_Base!$E29*MI!O$6*1000+$E29*Marketshare_Base!$F29*MI!O$7*1000+$E29*Marketshare_Base!$G29*MI!O$8*1000+$E29*Marketshare_Base!$H29*MI!O$9*1000+$E29*Marketshare_Base!$I29*MI!O$10*1000</f>
        <v>1.1329999997939986</v>
      </c>
      <c r="Y29" s="53">
        <f t="shared" si="27"/>
        <v>74.446079999999995</v>
      </c>
      <c r="Z29" s="54">
        <f t="shared" si="28"/>
        <v>9.5001599999999993</v>
      </c>
      <c r="AA29" s="54">
        <f t="shared" si="29"/>
        <v>23.669759999999989</v>
      </c>
      <c r="AB29" s="54">
        <f t="shared" si="30"/>
        <v>613.88279999999963</v>
      </c>
      <c r="AC29" s="54">
        <f t="shared" si="31"/>
        <v>0</v>
      </c>
      <c r="AD29" s="54">
        <f t="shared" si="32"/>
        <v>97.469999999999956</v>
      </c>
      <c r="AE29" s="54">
        <f t="shared" si="33"/>
        <v>1.3192000000775985</v>
      </c>
      <c r="AF29" s="54">
        <f t="shared" si="34"/>
        <v>108.33095999999993</v>
      </c>
      <c r="AG29" s="54">
        <f t="shared" si="35"/>
        <v>103.83839999999995</v>
      </c>
      <c r="AH29" s="54">
        <f t="shared" si="36"/>
        <v>0</v>
      </c>
      <c r="AI29" s="54">
        <f t="shared" si="37"/>
        <v>0.42679999992239948</v>
      </c>
      <c r="AJ29" s="55">
        <f t="shared" si="38"/>
        <v>0.42679999992239948</v>
      </c>
      <c r="AL29" s="53">
        <f t="shared" si="10"/>
        <v>18495.12</v>
      </c>
      <c r="AM29" s="54">
        <f t="shared" si="11"/>
        <v>2311.8900000000003</v>
      </c>
      <c r="AN29" s="54">
        <f t="shared" si="12"/>
        <v>5720.64</v>
      </c>
      <c r="AO29" s="54">
        <f t="shared" si="13"/>
        <v>185785.14360000004</v>
      </c>
      <c r="AP29" s="54">
        <f t="shared" si="14"/>
        <v>0</v>
      </c>
      <c r="AQ29" s="54">
        <f t="shared" si="15"/>
        <v>24643.771799999988</v>
      </c>
      <c r="AR29" s="54">
        <f t="shared" si="16"/>
        <v>122.29120000719358</v>
      </c>
      <c r="AS29" s="54">
        <f t="shared" si="17"/>
        <v>31099.298399999996</v>
      </c>
      <c r="AT29" s="54">
        <f t="shared" si="18"/>
        <v>26333.248799999994</v>
      </c>
      <c r="AU29" s="54">
        <f t="shared" si="19"/>
        <v>0</v>
      </c>
      <c r="AV29" s="54">
        <f t="shared" si="20"/>
        <v>39.564799992806407</v>
      </c>
      <c r="AW29" s="55">
        <f t="shared" si="21"/>
        <v>39.564799992806407</v>
      </c>
    </row>
    <row r="30" spans="1:49" x14ac:dyDescent="0.55000000000000004">
      <c r="A30" s="25">
        <f t="shared" si="3"/>
        <v>2046</v>
      </c>
      <c r="B30" s="7">
        <f t="shared" si="22"/>
        <v>322.39999999999998</v>
      </c>
      <c r="C30" s="4">
        <f t="shared" si="23"/>
        <v>242.40000000000006</v>
      </c>
      <c r="D30" s="4">
        <f t="shared" si="24"/>
        <v>162.40000000000003</v>
      </c>
      <c r="E30" s="7">
        <f t="shared" si="7"/>
        <v>20.59999999999998</v>
      </c>
      <c r="F30" s="4">
        <f t="shared" si="8"/>
        <v>15.600000000000007</v>
      </c>
      <c r="G30" s="8">
        <f t="shared" si="9"/>
        <v>10.600000000000007</v>
      </c>
      <c r="H30" s="7">
        <f t="shared" si="39"/>
        <v>1.2000000000000011</v>
      </c>
      <c r="I30" s="4">
        <f t="shared" si="40"/>
        <v>1.2000000000000011</v>
      </c>
      <c r="J30" s="8">
        <f t="shared" si="41"/>
        <v>1.2000000000000011</v>
      </c>
      <c r="K30" s="4"/>
      <c r="L30" s="47">
        <f>$E30*Marketshare_Base!$B30*MI!D$3*1000+$E30*Marketshare_Base!$C30*MI!D$4*1000+$E30*Marketshare_Base!$D30*MI!D$5*1000+$E30*Marketshare_Base!$E30*MI!D$6*1000+$E30*Marketshare_Base!$F30*MI!D$7*1000+$E30*Marketshare_Base!$G30*MI!D$8*1000+$E30*Marketshare_Base!$H30*MI!D$9*1000+$E30*Marketshare_Base!$I30*MI!D$10*1000</f>
        <v>1257.4239999999991</v>
      </c>
      <c r="M30" s="40">
        <f>$E30*Marketshare_Base!$B30*MI!E$3*1000+$E30*Marketshare_Base!$C30*MI!E$4*1000+$E30*Marketshare_Base!$D30*MI!E$5*1000+$E30*Marketshare_Base!$E30*MI!E$6*1000+$E30*Marketshare_Base!$F30*MI!E$7*1000+$E30*Marketshare_Base!$G30*MI!E$8*1000+$E30*Marketshare_Base!$H30*MI!E$9*1000+$E30*Marketshare_Base!$I30*MI!E$10*1000</f>
        <v>157.17799999999988</v>
      </c>
      <c r="N30" s="40">
        <f>$E30*Marketshare_Base!$B30*MI!F$3*1000+$E30*Marketshare_Base!$C30*MI!F$4*1000+$E30*Marketshare_Base!$D30*MI!F$5*1000+$E30*Marketshare_Base!$E30*MI!F$6*1000+$E30*Marketshare_Base!$F30*MI!F$7*1000+$E30*Marketshare_Base!$G30*MI!F$8*1000+$E30*Marketshare_Base!$H30*MI!F$9*1000+$E30*Marketshare_Base!$I30*MI!F$10*1000</f>
        <v>388.92799999999966</v>
      </c>
      <c r="O30" s="40">
        <f>$E30*Marketshare_Base!$B30*MI!G$3*1000+$E30*Marketshare_Base!$C30*MI!G$4*1000+$E30*Marketshare_Base!$D30*MI!G$5*1000+$E30*Marketshare_Base!$E30*MI!G$6*1000+$E30*Marketshare_Base!$F30*MI!G$7*1000+$E30*Marketshare_Base!$G30*MI!G$8*1000+$E30*Marketshare_Base!$H30*MI!G$9*1000+$E30*Marketshare_Base!$I30*MI!G$10*1000</f>
        <v>13329.229999999989</v>
      </c>
      <c r="P30" s="40">
        <f>$E30*Marketshare_Base!$B30*MI!H$3*1000+$E30*Marketshare_Base!$C30*MI!H$4*1000+$E30*Marketshare_Base!$D30*MI!H$5*1000+$E30*Marketshare_Base!$E30*MI!H$6*1000+$E30*Marketshare_Base!$F30*MI!H$7*1000+$E30*Marketshare_Base!$G30*MI!H$8*1000+$E30*Marketshare_Base!$H30*MI!H$9*1000+$E30*Marketshare_Base!$I30*MI!H$10*1000</f>
        <v>0</v>
      </c>
      <c r="Q30" s="40">
        <f>$E30*Marketshare_Base!$B30*MI!I$3*1000+$E30*Marketshare_Base!$C30*MI!I$4*1000+$E30*Marketshare_Base!$D30*MI!I$5*1000+$E30*Marketshare_Base!$E30*MI!I$6*1000+$E30*Marketshare_Base!$F30*MI!I$7*1000+$E30*Marketshare_Base!$G30*MI!I$8*1000+$E30*Marketshare_Base!$H30*MI!I$9*1000+$E30*Marketshare_Base!$I30*MI!I$10*1000</f>
        <v>1692.495999999998</v>
      </c>
      <c r="R30" s="40">
        <f>$E30*Marketshare_Base!$B30*MI!J$3*1000+$E30*Marketshare_Base!$C30*MI!J$4*1000+$E30*Marketshare_Base!$D30*MI!J$5*1000+$E30*Marketshare_Base!$E30*MI!J$6*1000+$E30*Marketshare_Base!$F30*MI!J$7*1000+$E30*Marketshare_Base!$G30*MI!J$8*1000+$E30*Marketshare_Base!$H30*MI!J$9*1000+$E30*Marketshare_Base!$I30*MI!J$10*1000</f>
        <v>3.5020000002059963</v>
      </c>
      <c r="S30" s="40">
        <f>$E30*Marketshare_Base!$B30*MI!K$3*1000+$E30*Marketshare_Base!$C30*MI!K$4*1000+$E30*Marketshare_Base!$D30*MI!K$5*1000+$E30*Marketshare_Base!$E30*MI!K$6*1000+$E30*Marketshare_Base!$F30*MI!K$7*1000+$E30*Marketshare_Base!$G30*MI!K$8*1000+$E30*Marketshare_Base!$H30*MI!K$9*1000+$E30*Marketshare_Base!$I30*MI!K$10*1000</f>
        <v>2203.9939999999979</v>
      </c>
      <c r="T30" s="40">
        <f>$E30*Marketshare_Base!$B30*MI!L$3*1000+$E30*Marketshare_Base!$C30*MI!L$4*1000+$E30*Marketshare_Base!$D30*MI!L$5*1000+$E30*Marketshare_Base!$E30*MI!L$6*1000+$E30*Marketshare_Base!$F30*MI!L$7*1000+$E30*Marketshare_Base!$G30*MI!L$8*1000+$E30*Marketshare_Base!$H30*MI!L$9*1000+$E30*Marketshare_Base!$I30*MI!L$10*1000</f>
        <v>1808.2679999999984</v>
      </c>
      <c r="U30" s="40">
        <f>$E30*Marketshare_Base!$B30*MI!M$3*1000+$E30*Marketshare_Base!$C30*MI!M$4*1000+$E30*Marketshare_Base!$D30*MI!M$5*1000+$E30*Marketshare_Base!$E30*MI!M$6*1000+$E30*Marketshare_Base!$F30*MI!M$7*1000+$E30*Marketshare_Base!$G30*MI!M$8*1000+$E30*Marketshare_Base!$H30*MI!M$9*1000+$E30*Marketshare_Base!$I30*MI!M$10*1000</f>
        <v>0</v>
      </c>
      <c r="V30" s="40">
        <f>$E30*Marketshare_Base!$B30*MI!N$3*1000+$E30*Marketshare_Base!$C30*MI!N$4*1000+$E30*Marketshare_Base!$D30*MI!N$5*1000+$E30*Marketshare_Base!$E30*MI!N$6*1000+$E30*Marketshare_Base!$F30*MI!N$7*1000+$E30*Marketshare_Base!$G30*MI!N$8*1000+$E30*Marketshare_Base!$H30*MI!N$9*1000+$E30*Marketshare_Base!$I30*MI!N$10*1000</f>
        <v>1.1329999997939986</v>
      </c>
      <c r="W30" s="48">
        <f>$E30*Marketshare_Base!$B30*MI!O$3*1000+$E30*Marketshare_Base!$C30*MI!O$4*1000+$E30*Marketshare_Base!$D30*MI!O$5*1000+$E30*Marketshare_Base!$E30*MI!O$6*1000+$E30*Marketshare_Base!$F30*MI!O$7*1000+$E30*Marketshare_Base!$G30*MI!O$8*1000+$E30*Marketshare_Base!$H30*MI!O$9*1000+$E30*Marketshare_Base!$I30*MI!O$10*1000</f>
        <v>1.1329999997939986</v>
      </c>
      <c r="Y30" s="53">
        <f t="shared" si="27"/>
        <v>73.248000000000076</v>
      </c>
      <c r="Z30" s="54">
        <f t="shared" si="28"/>
        <v>9.1560000000000095</v>
      </c>
      <c r="AA30" s="54">
        <f t="shared" si="29"/>
        <v>22.65600000000002</v>
      </c>
      <c r="AB30" s="54">
        <f t="shared" si="30"/>
        <v>638.31600000000049</v>
      </c>
      <c r="AC30" s="54">
        <f t="shared" si="31"/>
        <v>0</v>
      </c>
      <c r="AD30" s="54">
        <f t="shared" si="32"/>
        <v>95.220000000000084</v>
      </c>
      <c r="AE30" s="54">
        <f t="shared" si="33"/>
        <v>1.1560000000680011</v>
      </c>
      <c r="AF30" s="54">
        <f t="shared" si="34"/>
        <v>110.6520000000001</v>
      </c>
      <c r="AG30" s="54">
        <f t="shared" si="35"/>
        <v>101.78400000000009</v>
      </c>
      <c r="AH30" s="54">
        <f t="shared" si="36"/>
        <v>0</v>
      </c>
      <c r="AI30" s="54">
        <f t="shared" si="37"/>
        <v>0.37399999993200034</v>
      </c>
      <c r="AJ30" s="55">
        <f t="shared" si="38"/>
        <v>0.37399999993200034</v>
      </c>
      <c r="AL30" s="53">
        <f t="shared" si="10"/>
        <v>19679.295999999998</v>
      </c>
      <c r="AM30" s="54">
        <f t="shared" si="11"/>
        <v>2459.9120000000003</v>
      </c>
      <c r="AN30" s="54">
        <f t="shared" si="12"/>
        <v>6086.9120000000003</v>
      </c>
      <c r="AO30" s="54">
        <f t="shared" si="13"/>
        <v>198476.05760000003</v>
      </c>
      <c r="AP30" s="54">
        <f t="shared" si="14"/>
        <v>0</v>
      </c>
      <c r="AQ30" s="54">
        <f t="shared" si="15"/>
        <v>26241.047799999986</v>
      </c>
      <c r="AR30" s="54">
        <f t="shared" si="16"/>
        <v>124.63720000733157</v>
      </c>
      <c r="AS30" s="54">
        <f t="shared" si="17"/>
        <v>33192.640399999989</v>
      </c>
      <c r="AT30" s="54">
        <f t="shared" si="18"/>
        <v>28039.732799999994</v>
      </c>
      <c r="AU30" s="54">
        <f t="shared" si="19"/>
        <v>0</v>
      </c>
      <c r="AV30" s="54">
        <f t="shared" si="20"/>
        <v>40.323799992668405</v>
      </c>
      <c r="AW30" s="55">
        <f t="shared" si="21"/>
        <v>40.323799992668405</v>
      </c>
    </row>
    <row r="31" spans="1:49" x14ac:dyDescent="0.55000000000000004">
      <c r="A31" s="25">
        <f t="shared" si="3"/>
        <v>2047</v>
      </c>
      <c r="B31" s="7">
        <f t="shared" si="22"/>
        <v>341.79999999999995</v>
      </c>
      <c r="C31" s="4">
        <f t="shared" si="23"/>
        <v>256.80000000000007</v>
      </c>
      <c r="D31" s="4">
        <f t="shared" si="24"/>
        <v>171.80000000000004</v>
      </c>
      <c r="E31" s="7">
        <f t="shared" si="7"/>
        <v>38.799999999999976</v>
      </c>
      <c r="F31" s="4">
        <f t="shared" si="8"/>
        <v>28.800000000000004</v>
      </c>
      <c r="G31" s="8">
        <f t="shared" si="9"/>
        <v>18.800000000000004</v>
      </c>
      <c r="H31" s="7">
        <f t="shared" si="39"/>
        <v>19.399999999999999</v>
      </c>
      <c r="I31" s="4">
        <f t="shared" si="40"/>
        <v>14.399999999999999</v>
      </c>
      <c r="J31" s="8">
        <f t="shared" si="41"/>
        <v>9.3999999999999986</v>
      </c>
      <c r="K31" s="4"/>
      <c r="L31" s="47">
        <f>$E31*Marketshare_Base!$B31*MI!D$3*1000+$E31*Marketshare_Base!$C31*MI!D$4*1000+$E31*Marketshare_Base!$D31*MI!D$5*1000+$E31*Marketshare_Base!$E31*MI!D$6*1000+$E31*Marketshare_Base!$F31*MI!D$7*1000+$E31*Marketshare_Base!$G31*MI!D$8*1000+$E31*Marketshare_Base!$H31*MI!D$9*1000+$E31*Marketshare_Base!$I31*MI!D$10*1000</f>
        <v>2368.351999999999</v>
      </c>
      <c r="M31" s="40">
        <f>$E31*Marketshare_Base!$B31*MI!E$3*1000+$E31*Marketshare_Base!$C31*MI!E$4*1000+$E31*Marketshare_Base!$D31*MI!E$5*1000+$E31*Marketshare_Base!$E31*MI!E$6*1000+$E31*Marketshare_Base!$F31*MI!E$7*1000+$E31*Marketshare_Base!$G31*MI!E$8*1000+$E31*Marketshare_Base!$H31*MI!E$9*1000+$E31*Marketshare_Base!$I31*MI!E$10*1000</f>
        <v>296.04399999999987</v>
      </c>
      <c r="N31" s="40">
        <f>$E31*Marketshare_Base!$B31*MI!F$3*1000+$E31*Marketshare_Base!$C31*MI!F$4*1000+$E31*Marketshare_Base!$D31*MI!F$5*1000+$E31*Marketshare_Base!$E31*MI!F$6*1000+$E31*Marketshare_Base!$F31*MI!F$7*1000+$E31*Marketshare_Base!$G31*MI!F$8*1000+$E31*Marketshare_Base!$H31*MI!F$9*1000+$E31*Marketshare_Base!$I31*MI!F$10*1000</f>
        <v>732.54399999999953</v>
      </c>
      <c r="O31" s="40">
        <f>$E31*Marketshare_Base!$B31*MI!G$3*1000+$E31*Marketshare_Base!$C31*MI!G$4*1000+$E31*Marketshare_Base!$D31*MI!G$5*1000+$E31*Marketshare_Base!$E31*MI!G$6*1000+$E31*Marketshare_Base!$F31*MI!G$7*1000+$E31*Marketshare_Base!$G31*MI!G$8*1000+$E31*Marketshare_Base!$H31*MI!G$9*1000+$E31*Marketshare_Base!$I31*MI!G$10*1000</f>
        <v>25105.539999999986</v>
      </c>
      <c r="P31" s="40">
        <f>$E31*Marketshare_Base!$B31*MI!H$3*1000+$E31*Marketshare_Base!$C31*MI!H$4*1000+$E31*Marketshare_Base!$D31*MI!H$5*1000+$E31*Marketshare_Base!$E31*MI!H$6*1000+$E31*Marketshare_Base!$F31*MI!H$7*1000+$E31*Marketshare_Base!$G31*MI!H$8*1000+$E31*Marketshare_Base!$H31*MI!H$9*1000+$E31*Marketshare_Base!$I31*MI!H$10*1000</f>
        <v>0</v>
      </c>
      <c r="Q31" s="40">
        <f>$E31*Marketshare_Base!$B31*MI!I$3*1000+$E31*Marketshare_Base!$C31*MI!I$4*1000+$E31*Marketshare_Base!$D31*MI!I$5*1000+$E31*Marketshare_Base!$E31*MI!I$6*1000+$E31*Marketshare_Base!$F31*MI!I$7*1000+$E31*Marketshare_Base!$G31*MI!I$8*1000+$E31*Marketshare_Base!$H31*MI!I$9*1000+$E31*Marketshare_Base!$I31*MI!I$10*1000</f>
        <v>3187.8079999999982</v>
      </c>
      <c r="R31" s="40">
        <f>$E31*Marketshare_Base!$B31*MI!J$3*1000+$E31*Marketshare_Base!$C31*MI!J$4*1000+$E31*Marketshare_Base!$D31*MI!J$5*1000+$E31*Marketshare_Base!$E31*MI!J$6*1000+$E31*Marketshare_Base!$F31*MI!J$7*1000+$E31*Marketshare_Base!$G31*MI!J$8*1000+$E31*Marketshare_Base!$H31*MI!J$9*1000+$E31*Marketshare_Base!$I31*MI!J$10*1000</f>
        <v>6.5960000003879964</v>
      </c>
      <c r="S31" s="40">
        <f>$E31*Marketshare_Base!$B31*MI!K$3*1000+$E31*Marketshare_Base!$C31*MI!K$4*1000+$E31*Marketshare_Base!$D31*MI!K$5*1000+$E31*Marketshare_Base!$E31*MI!K$6*1000+$E31*Marketshare_Base!$F31*MI!K$7*1000+$E31*Marketshare_Base!$G31*MI!K$8*1000+$E31*Marketshare_Base!$H31*MI!K$9*1000+$E31*Marketshare_Base!$I31*MI!K$10*1000</f>
        <v>4151.2119999999977</v>
      </c>
      <c r="T31" s="40">
        <f>$E31*Marketshare_Base!$B31*MI!L$3*1000+$E31*Marketshare_Base!$C31*MI!L$4*1000+$E31*Marketshare_Base!$D31*MI!L$5*1000+$E31*Marketshare_Base!$E31*MI!L$6*1000+$E31*Marketshare_Base!$F31*MI!L$7*1000+$E31*Marketshare_Base!$G31*MI!L$8*1000+$E31*Marketshare_Base!$H31*MI!L$9*1000+$E31*Marketshare_Base!$I31*MI!L$10*1000</f>
        <v>3405.8639999999978</v>
      </c>
      <c r="U31" s="40">
        <f>$E31*Marketshare_Base!$B31*MI!M$3*1000+$E31*Marketshare_Base!$C31*MI!M$4*1000+$E31*Marketshare_Base!$D31*MI!M$5*1000+$E31*Marketshare_Base!$E31*MI!M$6*1000+$E31*Marketshare_Base!$F31*MI!M$7*1000+$E31*Marketshare_Base!$G31*MI!M$8*1000+$E31*Marketshare_Base!$H31*MI!M$9*1000+$E31*Marketshare_Base!$I31*MI!M$10*1000</f>
        <v>0</v>
      </c>
      <c r="V31" s="40">
        <f>$E31*Marketshare_Base!$B31*MI!N$3*1000+$E31*Marketshare_Base!$C31*MI!N$4*1000+$E31*Marketshare_Base!$D31*MI!N$5*1000+$E31*Marketshare_Base!$E31*MI!N$6*1000+$E31*Marketshare_Base!$F31*MI!N$7*1000+$E31*Marketshare_Base!$G31*MI!N$8*1000+$E31*Marketshare_Base!$H31*MI!N$9*1000+$E31*Marketshare_Base!$I31*MI!N$10*1000</f>
        <v>2.1339999996119983</v>
      </c>
      <c r="W31" s="48">
        <f>$E31*Marketshare_Base!$B31*MI!O$3*1000+$E31*Marketshare_Base!$C31*MI!O$4*1000+$E31*Marketshare_Base!$D31*MI!O$5*1000+$E31*Marketshare_Base!$E31*MI!O$6*1000+$E31*Marketshare_Base!$F31*MI!O$7*1000+$E31*Marketshare_Base!$G31*MI!O$8*1000+$E31*Marketshare_Base!$H31*MI!O$9*1000+$E31*Marketshare_Base!$I31*MI!O$10*1000</f>
        <v>2.1339999996119983</v>
      </c>
      <c r="Y31" s="53">
        <f t="shared" si="27"/>
        <v>1184.1760000000002</v>
      </c>
      <c r="Z31" s="54">
        <f t="shared" si="28"/>
        <v>148.02200000000002</v>
      </c>
      <c r="AA31" s="54">
        <f t="shared" si="29"/>
        <v>366.27199999999999</v>
      </c>
      <c r="AB31" s="54">
        <f t="shared" si="30"/>
        <v>10542.774799999999</v>
      </c>
      <c r="AC31" s="54">
        <f t="shared" si="31"/>
        <v>0</v>
      </c>
      <c r="AD31" s="54">
        <f t="shared" si="32"/>
        <v>1544.8413999999996</v>
      </c>
      <c r="AE31" s="54">
        <f t="shared" si="33"/>
        <v>17.1496000010088</v>
      </c>
      <c r="AF31" s="54">
        <f t="shared" si="34"/>
        <v>1817.5471999999997</v>
      </c>
      <c r="AG31" s="54">
        <f t="shared" si="35"/>
        <v>1651.2503999999997</v>
      </c>
      <c r="AH31" s="54">
        <f t="shared" si="36"/>
        <v>0</v>
      </c>
      <c r="AI31" s="54">
        <f t="shared" si="37"/>
        <v>5.548399998991199</v>
      </c>
      <c r="AJ31" s="55">
        <f t="shared" si="38"/>
        <v>5.548399998991199</v>
      </c>
      <c r="AL31" s="53">
        <f t="shared" si="10"/>
        <v>20863.471999999998</v>
      </c>
      <c r="AM31" s="54">
        <f t="shared" si="11"/>
        <v>2607.9340000000002</v>
      </c>
      <c r="AN31" s="54">
        <f t="shared" si="12"/>
        <v>6453.1840000000002</v>
      </c>
      <c r="AO31" s="54">
        <f t="shared" si="13"/>
        <v>213038.82280000002</v>
      </c>
      <c r="AP31" s="54">
        <f t="shared" si="14"/>
        <v>0</v>
      </c>
      <c r="AQ31" s="54">
        <f t="shared" si="15"/>
        <v>27884.014399999982</v>
      </c>
      <c r="AR31" s="54">
        <f t="shared" si="16"/>
        <v>114.08360000671078</v>
      </c>
      <c r="AS31" s="54">
        <f t="shared" si="17"/>
        <v>35526.305199999988</v>
      </c>
      <c r="AT31" s="54">
        <f t="shared" si="18"/>
        <v>29794.346399999991</v>
      </c>
      <c r="AU31" s="54">
        <f t="shared" si="19"/>
        <v>0</v>
      </c>
      <c r="AV31" s="54">
        <f t="shared" si="20"/>
        <v>36.909399993289206</v>
      </c>
      <c r="AW31" s="55">
        <f t="shared" si="21"/>
        <v>36.909399993289206</v>
      </c>
    </row>
    <row r="32" spans="1:49" x14ac:dyDescent="0.55000000000000004">
      <c r="A32" s="25">
        <f t="shared" si="3"/>
        <v>2048</v>
      </c>
      <c r="B32" s="7">
        <f t="shared" si="22"/>
        <v>361.19999999999993</v>
      </c>
      <c r="C32" s="4">
        <f t="shared" si="23"/>
        <v>271.20000000000005</v>
      </c>
      <c r="D32" s="4">
        <f t="shared" si="24"/>
        <v>181.20000000000005</v>
      </c>
      <c r="E32" s="7">
        <f t="shared" si="7"/>
        <v>38.799999999999976</v>
      </c>
      <c r="F32" s="4">
        <f t="shared" si="8"/>
        <v>28.799999999999976</v>
      </c>
      <c r="G32" s="8">
        <f t="shared" si="9"/>
        <v>18.800000000000004</v>
      </c>
      <c r="H32" s="7">
        <f t="shared" si="39"/>
        <v>19.399999999999999</v>
      </c>
      <c r="I32" s="4">
        <f t="shared" si="40"/>
        <v>14.399999999999999</v>
      </c>
      <c r="J32" s="8">
        <f t="shared" si="41"/>
        <v>9.3999999999999986</v>
      </c>
      <c r="K32" s="4"/>
      <c r="L32" s="47">
        <f>$E32*Marketshare_Base!$B32*MI!D$3*1000+$E32*Marketshare_Base!$C32*MI!D$4*1000+$E32*Marketshare_Base!$D32*MI!D$5*1000+$E32*Marketshare_Base!$E32*MI!D$6*1000+$E32*Marketshare_Base!$F32*MI!D$7*1000+$E32*Marketshare_Base!$G32*MI!D$8*1000+$E32*Marketshare_Base!$H32*MI!D$9*1000+$E32*Marketshare_Base!$I32*MI!D$10*1000</f>
        <v>2368.351999999999</v>
      </c>
      <c r="M32" s="40">
        <f>$E32*Marketshare_Base!$B32*MI!E$3*1000+$E32*Marketshare_Base!$C32*MI!E$4*1000+$E32*Marketshare_Base!$D32*MI!E$5*1000+$E32*Marketshare_Base!$E32*MI!E$6*1000+$E32*Marketshare_Base!$F32*MI!E$7*1000+$E32*Marketshare_Base!$G32*MI!E$8*1000+$E32*Marketshare_Base!$H32*MI!E$9*1000+$E32*Marketshare_Base!$I32*MI!E$10*1000</f>
        <v>296.04399999999987</v>
      </c>
      <c r="N32" s="40">
        <f>$E32*Marketshare_Base!$B32*MI!F$3*1000+$E32*Marketshare_Base!$C32*MI!F$4*1000+$E32*Marketshare_Base!$D32*MI!F$5*1000+$E32*Marketshare_Base!$E32*MI!F$6*1000+$E32*Marketshare_Base!$F32*MI!F$7*1000+$E32*Marketshare_Base!$G32*MI!F$8*1000+$E32*Marketshare_Base!$H32*MI!F$9*1000+$E32*Marketshare_Base!$I32*MI!F$10*1000</f>
        <v>732.54399999999953</v>
      </c>
      <c r="O32" s="40">
        <f>$E32*Marketshare_Base!$B32*MI!G$3*1000+$E32*Marketshare_Base!$C32*MI!G$4*1000+$E32*Marketshare_Base!$D32*MI!G$5*1000+$E32*Marketshare_Base!$E32*MI!G$6*1000+$E32*Marketshare_Base!$F32*MI!G$7*1000+$E32*Marketshare_Base!$G32*MI!G$8*1000+$E32*Marketshare_Base!$H32*MI!G$9*1000+$E32*Marketshare_Base!$I32*MI!G$10*1000</f>
        <v>25105.539999999986</v>
      </c>
      <c r="P32" s="40">
        <f>$E32*Marketshare_Base!$B32*MI!H$3*1000+$E32*Marketshare_Base!$C32*MI!H$4*1000+$E32*Marketshare_Base!$D32*MI!H$5*1000+$E32*Marketshare_Base!$E32*MI!H$6*1000+$E32*Marketshare_Base!$F32*MI!H$7*1000+$E32*Marketshare_Base!$G32*MI!H$8*1000+$E32*Marketshare_Base!$H32*MI!H$9*1000+$E32*Marketshare_Base!$I32*MI!H$10*1000</f>
        <v>0</v>
      </c>
      <c r="Q32" s="40">
        <f>$E32*Marketshare_Base!$B32*MI!I$3*1000+$E32*Marketshare_Base!$C32*MI!I$4*1000+$E32*Marketshare_Base!$D32*MI!I$5*1000+$E32*Marketshare_Base!$E32*MI!I$6*1000+$E32*Marketshare_Base!$F32*MI!I$7*1000+$E32*Marketshare_Base!$G32*MI!I$8*1000+$E32*Marketshare_Base!$H32*MI!I$9*1000+$E32*Marketshare_Base!$I32*MI!I$10*1000</f>
        <v>3187.8079999999982</v>
      </c>
      <c r="R32" s="40">
        <f>$E32*Marketshare_Base!$B32*MI!J$3*1000+$E32*Marketshare_Base!$C32*MI!J$4*1000+$E32*Marketshare_Base!$D32*MI!J$5*1000+$E32*Marketshare_Base!$E32*MI!J$6*1000+$E32*Marketshare_Base!$F32*MI!J$7*1000+$E32*Marketshare_Base!$G32*MI!J$8*1000+$E32*Marketshare_Base!$H32*MI!J$9*1000+$E32*Marketshare_Base!$I32*MI!J$10*1000</f>
        <v>6.5960000003879964</v>
      </c>
      <c r="S32" s="40">
        <f>$E32*Marketshare_Base!$B32*MI!K$3*1000+$E32*Marketshare_Base!$C32*MI!K$4*1000+$E32*Marketshare_Base!$D32*MI!K$5*1000+$E32*Marketshare_Base!$E32*MI!K$6*1000+$E32*Marketshare_Base!$F32*MI!K$7*1000+$E32*Marketshare_Base!$G32*MI!K$8*1000+$E32*Marketshare_Base!$H32*MI!K$9*1000+$E32*Marketshare_Base!$I32*MI!K$10*1000</f>
        <v>4151.2119999999977</v>
      </c>
      <c r="T32" s="40">
        <f>$E32*Marketshare_Base!$B32*MI!L$3*1000+$E32*Marketshare_Base!$C32*MI!L$4*1000+$E32*Marketshare_Base!$D32*MI!L$5*1000+$E32*Marketshare_Base!$E32*MI!L$6*1000+$E32*Marketshare_Base!$F32*MI!L$7*1000+$E32*Marketshare_Base!$G32*MI!L$8*1000+$E32*Marketshare_Base!$H32*MI!L$9*1000+$E32*Marketshare_Base!$I32*MI!L$10*1000</f>
        <v>3405.8639999999978</v>
      </c>
      <c r="U32" s="40">
        <f>$E32*Marketshare_Base!$B32*MI!M$3*1000+$E32*Marketshare_Base!$C32*MI!M$4*1000+$E32*Marketshare_Base!$D32*MI!M$5*1000+$E32*Marketshare_Base!$E32*MI!M$6*1000+$E32*Marketshare_Base!$F32*MI!M$7*1000+$E32*Marketshare_Base!$G32*MI!M$8*1000+$E32*Marketshare_Base!$H32*MI!M$9*1000+$E32*Marketshare_Base!$I32*MI!M$10*1000</f>
        <v>0</v>
      </c>
      <c r="V32" s="40">
        <f>$E32*Marketshare_Base!$B32*MI!N$3*1000+$E32*Marketshare_Base!$C32*MI!N$4*1000+$E32*Marketshare_Base!$D32*MI!N$5*1000+$E32*Marketshare_Base!$E32*MI!N$6*1000+$E32*Marketshare_Base!$F32*MI!N$7*1000+$E32*Marketshare_Base!$G32*MI!N$8*1000+$E32*Marketshare_Base!$H32*MI!N$9*1000+$E32*Marketshare_Base!$I32*MI!N$10*1000</f>
        <v>2.1339999996119983</v>
      </c>
      <c r="W32" s="48">
        <f>$E32*Marketshare_Base!$B32*MI!O$3*1000+$E32*Marketshare_Base!$C32*MI!O$4*1000+$E32*Marketshare_Base!$D32*MI!O$5*1000+$E32*Marketshare_Base!$E32*MI!O$6*1000+$E32*Marketshare_Base!$F32*MI!O$7*1000+$E32*Marketshare_Base!$G32*MI!O$8*1000+$E32*Marketshare_Base!$H32*MI!O$9*1000+$E32*Marketshare_Base!$I32*MI!O$10*1000</f>
        <v>2.1339999996119983</v>
      </c>
      <c r="Y32" s="53">
        <f t="shared" si="27"/>
        <v>1184.1760000000002</v>
      </c>
      <c r="Z32" s="54">
        <f t="shared" si="28"/>
        <v>148.02200000000002</v>
      </c>
      <c r="AA32" s="54">
        <f t="shared" si="29"/>
        <v>366.27199999999999</v>
      </c>
      <c r="AB32" s="54">
        <f t="shared" si="30"/>
        <v>10766.107599999999</v>
      </c>
      <c r="AC32" s="54">
        <f t="shared" si="31"/>
        <v>0</v>
      </c>
      <c r="AD32" s="54">
        <f t="shared" si="32"/>
        <v>1550.2927999999997</v>
      </c>
      <c r="AE32" s="54">
        <f t="shared" si="33"/>
        <v>15.610533334251599</v>
      </c>
      <c r="AF32" s="54">
        <f t="shared" si="34"/>
        <v>1846.2203999999997</v>
      </c>
      <c r="AG32" s="54">
        <f t="shared" si="35"/>
        <v>1656.9927999999995</v>
      </c>
      <c r="AH32" s="54">
        <f t="shared" si="36"/>
        <v>0</v>
      </c>
      <c r="AI32" s="54">
        <f t="shared" si="37"/>
        <v>5.0504666657483988</v>
      </c>
      <c r="AJ32" s="55">
        <f t="shared" si="38"/>
        <v>5.0504666657483988</v>
      </c>
      <c r="AL32" s="53">
        <f t="shared" si="10"/>
        <v>22047.647999999997</v>
      </c>
      <c r="AM32" s="54">
        <f t="shared" si="11"/>
        <v>2755.9560000000001</v>
      </c>
      <c r="AN32" s="54">
        <f t="shared" si="12"/>
        <v>6819.4560000000001</v>
      </c>
      <c r="AO32" s="54">
        <f t="shared" si="13"/>
        <v>227378.25520000001</v>
      </c>
      <c r="AP32" s="54">
        <f t="shared" si="14"/>
        <v>0</v>
      </c>
      <c r="AQ32" s="54">
        <f t="shared" si="15"/>
        <v>29521.52959999998</v>
      </c>
      <c r="AR32" s="54">
        <f t="shared" si="16"/>
        <v>105.06906667284719</v>
      </c>
      <c r="AS32" s="54">
        <f t="shared" si="17"/>
        <v>37831.296799999989</v>
      </c>
      <c r="AT32" s="54">
        <f t="shared" si="18"/>
        <v>31543.217599999989</v>
      </c>
      <c r="AU32" s="54">
        <f t="shared" si="19"/>
        <v>0</v>
      </c>
      <c r="AV32" s="54">
        <f t="shared" si="20"/>
        <v>33.992933327152812</v>
      </c>
      <c r="AW32" s="55">
        <f t="shared" si="21"/>
        <v>33.992933327152812</v>
      </c>
    </row>
    <row r="33" spans="1:49" x14ac:dyDescent="0.55000000000000004">
      <c r="A33" s="25">
        <f t="shared" si="3"/>
        <v>2049</v>
      </c>
      <c r="B33" s="7">
        <f t="shared" si="22"/>
        <v>380.59999999999991</v>
      </c>
      <c r="C33" s="4">
        <f t="shared" si="23"/>
        <v>285.60000000000002</v>
      </c>
      <c r="D33" s="4">
        <f t="shared" si="24"/>
        <v>190.60000000000005</v>
      </c>
      <c r="E33" s="7">
        <f t="shared" si="7"/>
        <v>38.799999999999969</v>
      </c>
      <c r="F33" s="4">
        <f t="shared" si="8"/>
        <v>28.799999999999976</v>
      </c>
      <c r="G33" s="8">
        <f t="shared" si="9"/>
        <v>18.800000000000004</v>
      </c>
      <c r="H33" s="7">
        <f t="shared" si="39"/>
        <v>19.399999999999991</v>
      </c>
      <c r="I33" s="4">
        <f t="shared" si="40"/>
        <v>14.399999999999999</v>
      </c>
      <c r="J33" s="8">
        <f t="shared" si="41"/>
        <v>9.3999999999999986</v>
      </c>
      <c r="K33" s="4"/>
      <c r="L33" s="47">
        <f>$E33*Marketshare_Base!$B33*MI!D$3*1000+$E33*Marketshare_Base!$C33*MI!D$4*1000+$E33*Marketshare_Base!$D33*MI!D$5*1000+$E33*Marketshare_Base!$E33*MI!D$6*1000+$E33*Marketshare_Base!$F33*MI!D$7*1000+$E33*Marketshare_Base!$G33*MI!D$8*1000+$E33*Marketshare_Base!$H33*MI!D$9*1000+$E33*Marketshare_Base!$I33*MI!D$10*1000</f>
        <v>2368.3519999999985</v>
      </c>
      <c r="M33" s="40">
        <f>$E33*Marketshare_Base!$B33*MI!E$3*1000+$E33*Marketshare_Base!$C33*MI!E$4*1000+$E33*Marketshare_Base!$D33*MI!E$5*1000+$E33*Marketshare_Base!$E33*MI!E$6*1000+$E33*Marketshare_Base!$F33*MI!E$7*1000+$E33*Marketshare_Base!$G33*MI!E$8*1000+$E33*Marketshare_Base!$H33*MI!E$9*1000+$E33*Marketshare_Base!$I33*MI!E$10*1000</f>
        <v>296.04399999999981</v>
      </c>
      <c r="N33" s="40">
        <f>$E33*Marketshare_Base!$B33*MI!F$3*1000+$E33*Marketshare_Base!$C33*MI!F$4*1000+$E33*Marketshare_Base!$D33*MI!F$5*1000+$E33*Marketshare_Base!$E33*MI!F$6*1000+$E33*Marketshare_Base!$F33*MI!F$7*1000+$E33*Marketshare_Base!$G33*MI!F$8*1000+$E33*Marketshare_Base!$H33*MI!F$9*1000+$E33*Marketshare_Base!$I33*MI!F$10*1000</f>
        <v>732.54399999999941</v>
      </c>
      <c r="O33" s="40">
        <f>$E33*Marketshare_Base!$B33*MI!G$3*1000+$E33*Marketshare_Base!$C33*MI!G$4*1000+$E33*Marketshare_Base!$D33*MI!G$5*1000+$E33*Marketshare_Base!$E33*MI!G$6*1000+$E33*Marketshare_Base!$F33*MI!G$7*1000+$E33*Marketshare_Base!$G33*MI!G$8*1000+$E33*Marketshare_Base!$H33*MI!G$9*1000+$E33*Marketshare_Base!$I33*MI!G$10*1000</f>
        <v>25105.539999999979</v>
      </c>
      <c r="P33" s="40">
        <f>$E33*Marketshare_Base!$B33*MI!H$3*1000+$E33*Marketshare_Base!$C33*MI!H$4*1000+$E33*Marketshare_Base!$D33*MI!H$5*1000+$E33*Marketshare_Base!$E33*MI!H$6*1000+$E33*Marketshare_Base!$F33*MI!H$7*1000+$E33*Marketshare_Base!$G33*MI!H$8*1000+$E33*Marketshare_Base!$H33*MI!H$9*1000+$E33*Marketshare_Base!$I33*MI!H$10*1000</f>
        <v>0</v>
      </c>
      <c r="Q33" s="40">
        <f>$E33*Marketshare_Base!$B33*MI!I$3*1000+$E33*Marketshare_Base!$C33*MI!I$4*1000+$E33*Marketshare_Base!$D33*MI!I$5*1000+$E33*Marketshare_Base!$E33*MI!I$6*1000+$E33*Marketshare_Base!$F33*MI!I$7*1000+$E33*Marketshare_Base!$G33*MI!I$8*1000+$E33*Marketshare_Base!$H33*MI!I$9*1000+$E33*Marketshare_Base!$I33*MI!I$10*1000</f>
        <v>3187.8079999999977</v>
      </c>
      <c r="R33" s="40">
        <f>$E33*Marketshare_Base!$B33*MI!J$3*1000+$E33*Marketshare_Base!$C33*MI!J$4*1000+$E33*Marketshare_Base!$D33*MI!J$5*1000+$E33*Marketshare_Base!$E33*MI!J$6*1000+$E33*Marketshare_Base!$F33*MI!J$7*1000+$E33*Marketshare_Base!$G33*MI!J$8*1000+$E33*Marketshare_Base!$H33*MI!J$9*1000+$E33*Marketshare_Base!$I33*MI!J$10*1000</f>
        <v>6.5960000003879946</v>
      </c>
      <c r="S33" s="40">
        <f>$E33*Marketshare_Base!$B33*MI!K$3*1000+$E33*Marketshare_Base!$C33*MI!K$4*1000+$E33*Marketshare_Base!$D33*MI!K$5*1000+$E33*Marketshare_Base!$E33*MI!K$6*1000+$E33*Marketshare_Base!$F33*MI!K$7*1000+$E33*Marketshare_Base!$G33*MI!K$8*1000+$E33*Marketshare_Base!$H33*MI!K$9*1000+$E33*Marketshare_Base!$I33*MI!K$10*1000</f>
        <v>4151.2119999999968</v>
      </c>
      <c r="T33" s="40">
        <f>$E33*Marketshare_Base!$B33*MI!L$3*1000+$E33*Marketshare_Base!$C33*MI!L$4*1000+$E33*Marketshare_Base!$D33*MI!L$5*1000+$E33*Marketshare_Base!$E33*MI!L$6*1000+$E33*Marketshare_Base!$F33*MI!L$7*1000+$E33*Marketshare_Base!$G33*MI!L$8*1000+$E33*Marketshare_Base!$H33*MI!L$9*1000+$E33*Marketshare_Base!$I33*MI!L$10*1000</f>
        <v>3405.8639999999978</v>
      </c>
      <c r="U33" s="40">
        <f>$E33*Marketshare_Base!$B33*MI!M$3*1000+$E33*Marketshare_Base!$C33*MI!M$4*1000+$E33*Marketshare_Base!$D33*MI!M$5*1000+$E33*Marketshare_Base!$E33*MI!M$6*1000+$E33*Marketshare_Base!$F33*MI!M$7*1000+$E33*Marketshare_Base!$G33*MI!M$8*1000+$E33*Marketshare_Base!$H33*MI!M$9*1000+$E33*Marketshare_Base!$I33*MI!M$10*1000</f>
        <v>0</v>
      </c>
      <c r="V33" s="40">
        <f>$E33*Marketshare_Base!$B33*MI!N$3*1000+$E33*Marketshare_Base!$C33*MI!N$4*1000+$E33*Marketshare_Base!$D33*MI!N$5*1000+$E33*Marketshare_Base!$E33*MI!N$6*1000+$E33*Marketshare_Base!$F33*MI!N$7*1000+$E33*Marketshare_Base!$G33*MI!N$8*1000+$E33*Marketshare_Base!$H33*MI!N$9*1000+$E33*Marketshare_Base!$I33*MI!N$10*1000</f>
        <v>2.1339999996119978</v>
      </c>
      <c r="W33" s="48">
        <f>$E33*Marketshare_Base!$B33*MI!O$3*1000+$E33*Marketshare_Base!$C33*MI!O$4*1000+$E33*Marketshare_Base!$D33*MI!O$5*1000+$E33*Marketshare_Base!$E33*MI!O$6*1000+$E33*Marketshare_Base!$F33*MI!O$7*1000+$E33*Marketshare_Base!$G33*MI!O$8*1000+$E33*Marketshare_Base!$H33*MI!O$9*1000+$E33*Marketshare_Base!$I33*MI!O$10*1000</f>
        <v>2.1339999996119978</v>
      </c>
      <c r="Y33" s="53">
        <f t="shared" si="27"/>
        <v>1184.1759999999997</v>
      </c>
      <c r="Z33" s="54">
        <f t="shared" si="28"/>
        <v>148.02199999999996</v>
      </c>
      <c r="AA33" s="54">
        <f t="shared" si="29"/>
        <v>366.27199999999988</v>
      </c>
      <c r="AB33" s="54">
        <f t="shared" si="30"/>
        <v>10989.440399999996</v>
      </c>
      <c r="AC33" s="54">
        <f t="shared" si="31"/>
        <v>0</v>
      </c>
      <c r="AD33" s="54">
        <f t="shared" si="32"/>
        <v>1555.7441999999994</v>
      </c>
      <c r="AE33" s="54">
        <f t="shared" si="33"/>
        <v>14.071466667494391</v>
      </c>
      <c r="AF33" s="54">
        <f t="shared" si="34"/>
        <v>1874.893599999999</v>
      </c>
      <c r="AG33" s="54">
        <f t="shared" si="35"/>
        <v>1662.7351999999994</v>
      </c>
      <c r="AH33" s="54">
        <f t="shared" si="36"/>
        <v>0</v>
      </c>
      <c r="AI33" s="54">
        <f t="shared" si="37"/>
        <v>4.5525333325055968</v>
      </c>
      <c r="AJ33" s="55">
        <f t="shared" si="38"/>
        <v>4.5525333325055968</v>
      </c>
      <c r="AL33" s="53">
        <f t="shared" si="10"/>
        <v>23231.823999999997</v>
      </c>
      <c r="AM33" s="54">
        <f t="shared" si="11"/>
        <v>2903.9780000000001</v>
      </c>
      <c r="AN33" s="54">
        <f t="shared" si="12"/>
        <v>7185.7280000000001</v>
      </c>
      <c r="AO33" s="54">
        <f t="shared" si="13"/>
        <v>241494.3548</v>
      </c>
      <c r="AP33" s="54">
        <f t="shared" si="14"/>
        <v>0</v>
      </c>
      <c r="AQ33" s="54">
        <f t="shared" si="15"/>
        <v>31153.593399999976</v>
      </c>
      <c r="AR33" s="54">
        <f t="shared" si="16"/>
        <v>97.593600005740782</v>
      </c>
      <c r="AS33" s="54">
        <f t="shared" si="17"/>
        <v>40107.615199999993</v>
      </c>
      <c r="AT33" s="54">
        <f t="shared" si="18"/>
        <v>33286.346399999988</v>
      </c>
      <c r="AU33" s="54">
        <f t="shared" si="19"/>
        <v>0</v>
      </c>
      <c r="AV33" s="54">
        <f t="shared" si="20"/>
        <v>31.574399994259217</v>
      </c>
      <c r="AW33" s="55">
        <f t="shared" si="21"/>
        <v>31.574399994259217</v>
      </c>
    </row>
    <row r="34" spans="1:49" s="84" customFormat="1" x14ac:dyDescent="0.55000000000000004">
      <c r="A34" s="77">
        <f>A33+1</f>
        <v>2050</v>
      </c>
      <c r="B34" s="78">
        <f t="shared" si="22"/>
        <v>399.99999999999989</v>
      </c>
      <c r="C34" s="79">
        <f t="shared" si="23"/>
        <v>300</v>
      </c>
      <c r="D34" s="79">
        <f t="shared" si="24"/>
        <v>200.00000000000006</v>
      </c>
      <c r="E34" s="78">
        <f t="shared" si="7"/>
        <v>38.799999999999983</v>
      </c>
      <c r="F34" s="79">
        <f t="shared" si="8"/>
        <v>28.799999999999976</v>
      </c>
      <c r="G34" s="80">
        <f t="shared" si="9"/>
        <v>18.800000000000004</v>
      </c>
      <c r="H34" s="78">
        <f t="shared" si="39"/>
        <v>19.400000000000006</v>
      </c>
      <c r="I34" s="79">
        <f t="shared" si="40"/>
        <v>14.399999999999999</v>
      </c>
      <c r="J34" s="80">
        <f t="shared" si="41"/>
        <v>9.3999999999999986</v>
      </c>
      <c r="K34" s="79"/>
      <c r="L34" s="81">
        <f>$E34*Marketshare_Base!$B34*MI!D$3*1000+$E34*Marketshare_Base!$C34*MI!D$4*1000+$E34*Marketshare_Base!$D34*MI!D$5*1000+$E34*Marketshare_Base!$E34*MI!D$6*1000+$E34*Marketshare_Base!$F34*MI!D$7*1000+$E34*Marketshare_Base!$G34*MI!D$8*1000+$E34*Marketshare_Base!$H34*MI!D$9*1000+$E34*Marketshare_Base!$I34*MI!D$10*1000</f>
        <v>2368.3519999999994</v>
      </c>
      <c r="M34" s="82">
        <f>$E34*Marketshare_Base!$B34*MI!E$3*1000+$E34*Marketshare_Base!$C34*MI!E$4*1000+$E34*Marketshare_Base!$D34*MI!E$5*1000+$E34*Marketshare_Base!$E34*MI!E$6*1000+$E34*Marketshare_Base!$F34*MI!E$7*1000+$E34*Marketshare_Base!$G34*MI!E$8*1000+$E34*Marketshare_Base!$H34*MI!E$9*1000+$E34*Marketshare_Base!$I34*MI!E$10*1000</f>
        <v>296.04399999999993</v>
      </c>
      <c r="N34" s="82">
        <f>$E34*Marketshare_Base!$B34*MI!F$3*1000+$E34*Marketshare_Base!$C34*MI!F$4*1000+$E34*Marketshare_Base!$D34*MI!F$5*1000+$E34*Marketshare_Base!$E34*MI!F$6*1000+$E34*Marketshare_Base!$F34*MI!F$7*1000+$E34*Marketshare_Base!$G34*MI!F$8*1000+$E34*Marketshare_Base!$H34*MI!F$9*1000+$E34*Marketshare_Base!$I34*MI!F$10*1000</f>
        <v>732.54399999999976</v>
      </c>
      <c r="O34" s="82">
        <f>$E34*Marketshare_Base!$B34*MI!G$3*1000+$E34*Marketshare_Base!$C34*MI!G$4*1000+$E34*Marketshare_Base!$D34*MI!G$5*1000+$E34*Marketshare_Base!$E34*MI!G$6*1000+$E34*Marketshare_Base!$F34*MI!G$7*1000+$E34*Marketshare_Base!$G34*MI!G$8*1000+$E34*Marketshare_Base!$H34*MI!G$9*1000+$E34*Marketshare_Base!$I34*MI!G$10*1000</f>
        <v>25105.53999999999</v>
      </c>
      <c r="P34" s="82">
        <f>$E34*Marketshare_Base!$B34*MI!H$3*1000+$E34*Marketshare_Base!$C34*MI!H$4*1000+$E34*Marketshare_Base!$D34*MI!H$5*1000+$E34*Marketshare_Base!$E34*MI!H$6*1000+$E34*Marketshare_Base!$F34*MI!H$7*1000+$E34*Marketshare_Base!$G34*MI!H$8*1000+$E34*Marketshare_Base!$H34*MI!H$9*1000+$E34*Marketshare_Base!$I34*MI!H$10*1000</f>
        <v>0</v>
      </c>
      <c r="Q34" s="82">
        <f>$E34*Marketshare_Base!$B34*MI!I$3*1000+$E34*Marketshare_Base!$C34*MI!I$4*1000+$E34*Marketshare_Base!$D34*MI!I$5*1000+$E34*Marketshare_Base!$E34*MI!I$6*1000+$E34*Marketshare_Base!$F34*MI!I$7*1000+$E34*Marketshare_Base!$G34*MI!I$8*1000+$E34*Marketshare_Base!$H34*MI!I$9*1000+$E34*Marketshare_Base!$I34*MI!I$10*1000</f>
        <v>3187.8079999999986</v>
      </c>
      <c r="R34" s="82">
        <f>$E34*Marketshare_Base!$B34*MI!J$3*1000+$E34*Marketshare_Base!$C34*MI!J$4*1000+$E34*Marketshare_Base!$D34*MI!J$5*1000+$E34*Marketshare_Base!$E34*MI!J$6*1000+$E34*Marketshare_Base!$F34*MI!J$7*1000+$E34*Marketshare_Base!$G34*MI!J$8*1000+$E34*Marketshare_Base!$H34*MI!J$9*1000+$E34*Marketshare_Base!$I34*MI!J$10*1000</f>
        <v>6.5960000003879973</v>
      </c>
      <c r="S34" s="82">
        <f>$E34*Marketshare_Base!$B34*MI!K$3*1000+$E34*Marketshare_Base!$C34*MI!K$4*1000+$E34*Marketshare_Base!$D34*MI!K$5*1000+$E34*Marketshare_Base!$E34*MI!K$6*1000+$E34*Marketshare_Base!$F34*MI!K$7*1000+$E34*Marketshare_Base!$G34*MI!K$8*1000+$E34*Marketshare_Base!$H34*MI!K$9*1000+$E34*Marketshare_Base!$I34*MI!K$10*1000</f>
        <v>4151.2119999999986</v>
      </c>
      <c r="T34" s="82">
        <f>$E34*Marketshare_Base!$B34*MI!L$3*1000+$E34*Marketshare_Base!$C34*MI!L$4*1000+$E34*Marketshare_Base!$D34*MI!L$5*1000+$E34*Marketshare_Base!$E34*MI!L$6*1000+$E34*Marketshare_Base!$F34*MI!L$7*1000+$E34*Marketshare_Base!$G34*MI!L$8*1000+$E34*Marketshare_Base!$H34*MI!L$9*1000+$E34*Marketshare_Base!$I34*MI!L$10*1000</f>
        <v>3405.8639999999987</v>
      </c>
      <c r="U34" s="82">
        <f>$E34*Marketshare_Base!$B34*MI!M$3*1000+$E34*Marketshare_Base!$C34*MI!M$4*1000+$E34*Marketshare_Base!$D34*MI!M$5*1000+$E34*Marketshare_Base!$E34*MI!M$6*1000+$E34*Marketshare_Base!$F34*MI!M$7*1000+$E34*Marketshare_Base!$G34*MI!M$8*1000+$E34*Marketshare_Base!$H34*MI!M$9*1000+$E34*Marketshare_Base!$I34*MI!M$10*1000</f>
        <v>0</v>
      </c>
      <c r="V34" s="82">
        <f>$E34*Marketshare_Base!$B34*MI!N$3*1000+$E34*Marketshare_Base!$C34*MI!N$4*1000+$E34*Marketshare_Base!$D34*MI!N$5*1000+$E34*Marketshare_Base!$E34*MI!N$6*1000+$E34*Marketshare_Base!$F34*MI!N$7*1000+$E34*Marketshare_Base!$G34*MI!N$8*1000+$E34*Marketshare_Base!$H34*MI!N$9*1000+$E34*Marketshare_Base!$I34*MI!N$10*1000</f>
        <v>2.1339999996119987</v>
      </c>
      <c r="W34" s="83">
        <f>$E34*Marketshare_Base!$B34*MI!O$3*1000+$E34*Marketshare_Base!$C34*MI!O$4*1000+$E34*Marketshare_Base!$D34*MI!O$5*1000+$E34*Marketshare_Base!$E34*MI!O$6*1000+$E34*Marketshare_Base!$F34*MI!O$7*1000+$E34*Marketshare_Base!$G34*MI!O$8*1000+$E34*Marketshare_Base!$H34*MI!O$9*1000+$E34*Marketshare_Base!$I34*MI!O$10*1000</f>
        <v>2.1339999996119987</v>
      </c>
      <c r="Y34" s="85">
        <f t="shared" si="27"/>
        <v>1184.1760000000006</v>
      </c>
      <c r="Z34" s="86">
        <f t="shared" si="28"/>
        <v>148.02200000000008</v>
      </c>
      <c r="AA34" s="86">
        <f t="shared" si="29"/>
        <v>366.27200000000011</v>
      </c>
      <c r="AB34" s="86">
        <f t="shared" si="30"/>
        <v>11212.773200000003</v>
      </c>
      <c r="AC34" s="86">
        <f t="shared" si="31"/>
        <v>0</v>
      </c>
      <c r="AD34" s="86">
        <f t="shared" si="32"/>
        <v>1561.1956000000002</v>
      </c>
      <c r="AE34" s="86">
        <f t="shared" si="33"/>
        <v>12.532400000737203</v>
      </c>
      <c r="AF34" s="86">
        <f t="shared" si="34"/>
        <v>1903.5668000000003</v>
      </c>
      <c r="AG34" s="86">
        <f t="shared" si="35"/>
        <v>1668.4775999999999</v>
      </c>
      <c r="AH34" s="86">
        <f t="shared" si="36"/>
        <v>0</v>
      </c>
      <c r="AI34" s="86">
        <f t="shared" si="37"/>
        <v>4.0545999992628001</v>
      </c>
      <c r="AJ34" s="87">
        <f t="shared" si="38"/>
        <v>4.0545999992628001</v>
      </c>
      <c r="AL34" s="85">
        <f t="shared" si="10"/>
        <v>24415.999999999996</v>
      </c>
      <c r="AM34" s="86">
        <f t="shared" si="11"/>
        <v>3052</v>
      </c>
      <c r="AN34" s="86">
        <f t="shared" si="12"/>
        <v>7552</v>
      </c>
      <c r="AO34" s="86">
        <f t="shared" si="13"/>
        <v>255387.12160000001</v>
      </c>
      <c r="AP34" s="86">
        <f t="shared" si="14"/>
        <v>0</v>
      </c>
      <c r="AQ34" s="86">
        <f t="shared" si="15"/>
        <v>32780.205799999974</v>
      </c>
      <c r="AR34" s="86">
        <f t="shared" si="16"/>
        <v>91.657200005391587</v>
      </c>
      <c r="AS34" s="86">
        <f t="shared" si="17"/>
        <v>42355.260399999992</v>
      </c>
      <c r="AT34" s="86">
        <f t="shared" si="18"/>
        <v>35023.732799999991</v>
      </c>
      <c r="AU34" s="86">
        <f t="shared" si="19"/>
        <v>0</v>
      </c>
      <c r="AV34" s="86">
        <f t="shared" si="20"/>
        <v>29.65379999460842</v>
      </c>
      <c r="AW34" s="87">
        <f t="shared" si="21"/>
        <v>29.65379999460842</v>
      </c>
    </row>
    <row r="35" spans="1:49" x14ac:dyDescent="0.55000000000000004">
      <c r="C35" s="4"/>
    </row>
    <row r="36" spans="1:49" x14ac:dyDescent="0.55000000000000004">
      <c r="C36" s="4"/>
    </row>
    <row r="37" spans="1:49" x14ac:dyDescent="0.55000000000000004">
      <c r="C37" s="4"/>
    </row>
    <row r="38" spans="1:49" x14ac:dyDescent="0.55000000000000004">
      <c r="C38" s="4"/>
    </row>
    <row r="39" spans="1:49" x14ac:dyDescent="0.55000000000000004">
      <c r="C39" s="4"/>
    </row>
    <row r="40" spans="1:49" x14ac:dyDescent="0.55000000000000004">
      <c r="C40" s="4"/>
    </row>
  </sheetData>
  <mergeCells count="7">
    <mergeCell ref="A1:A3"/>
    <mergeCell ref="Y1:AJ1"/>
    <mergeCell ref="AL1:AW1"/>
    <mergeCell ref="B1:D1"/>
    <mergeCell ref="E1:G1"/>
    <mergeCell ref="H1:J1"/>
    <mergeCell ref="L1:W1"/>
  </mergeCells>
  <conditionalFormatting sqref="L3:W3">
    <cfRule type="cellIs" dxfId="71" priority="7" operator="equal">
      <formula>0</formula>
    </cfRule>
  </conditionalFormatting>
  <conditionalFormatting sqref="L2:W2">
    <cfRule type="cellIs" dxfId="70" priority="8" operator="equal">
      <formula>0</formula>
    </cfRule>
  </conditionalFormatting>
  <conditionalFormatting sqref="AL3:AW3">
    <cfRule type="cellIs" dxfId="69" priority="1" operator="equal">
      <formula>0</formula>
    </cfRule>
  </conditionalFormatting>
  <conditionalFormatting sqref="AL2:AW2">
    <cfRule type="cellIs" dxfId="68" priority="2" operator="equal">
      <formula>0</formula>
    </cfRule>
  </conditionalFormatting>
  <conditionalFormatting sqref="Y3:AJ3">
    <cfRule type="cellIs" dxfId="67" priority="3" operator="equal">
      <formula>0</formula>
    </cfRule>
  </conditionalFormatting>
  <conditionalFormatting sqref="Y2:AJ2">
    <cfRule type="cellIs" dxfId="66" priority="4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A1E2-BA96-487B-9CF0-A4E595E3541F}">
  <sheetPr>
    <tabColor rgb="FF248B9C"/>
  </sheetPr>
  <dimension ref="A1:Q35"/>
  <sheetViews>
    <sheetView topLeftCell="A4" zoomScale="64" zoomScaleNormal="85" workbookViewId="0">
      <selection activeCell="AE16" sqref="AE16"/>
    </sheetView>
  </sheetViews>
  <sheetFormatPr defaultRowHeight="14.4" x14ac:dyDescent="0.55000000000000004"/>
  <sheetData>
    <row r="1" spans="1:17" ht="14.7" thickBot="1" x14ac:dyDescent="0.6">
      <c r="A1" s="156" t="s">
        <v>46</v>
      </c>
      <c r="B1" s="157" t="s">
        <v>49</v>
      </c>
      <c r="C1" s="131" t="s">
        <v>50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3"/>
    </row>
    <row r="2" spans="1:17" x14ac:dyDescent="0.55000000000000004">
      <c r="A2" s="156"/>
      <c r="B2" s="157"/>
      <c r="C2" s="42" t="s">
        <v>40</v>
      </c>
      <c r="D2" s="16" t="s">
        <v>136</v>
      </c>
      <c r="E2" s="16" t="s">
        <v>137</v>
      </c>
      <c r="F2" s="16" t="s">
        <v>17</v>
      </c>
      <c r="G2" s="16" t="s">
        <v>18</v>
      </c>
      <c r="H2" s="16" t="s">
        <v>19</v>
      </c>
      <c r="I2" s="16" t="s">
        <v>20</v>
      </c>
      <c r="J2" s="16" t="s">
        <v>21</v>
      </c>
      <c r="K2" s="16" t="s">
        <v>22</v>
      </c>
      <c r="L2" s="16" t="s">
        <v>23</v>
      </c>
      <c r="M2" s="16" t="s">
        <v>41</v>
      </c>
      <c r="N2" s="17" t="s">
        <v>42</v>
      </c>
    </row>
    <row r="3" spans="1:17" ht="14.7" thickBot="1" x14ac:dyDescent="0.6">
      <c r="A3" s="156"/>
      <c r="B3" s="157"/>
      <c r="C3" s="43" t="s">
        <v>48</v>
      </c>
      <c r="D3" s="21" t="s">
        <v>48</v>
      </c>
      <c r="E3" s="21" t="s">
        <v>48</v>
      </c>
      <c r="F3" s="21" t="s">
        <v>48</v>
      </c>
      <c r="G3" s="21" t="s">
        <v>48</v>
      </c>
      <c r="H3" s="21" t="s">
        <v>48</v>
      </c>
      <c r="I3" s="21" t="s">
        <v>48</v>
      </c>
      <c r="J3" s="21" t="s">
        <v>48</v>
      </c>
      <c r="K3" s="21" t="s">
        <v>48</v>
      </c>
      <c r="L3" s="21" t="s">
        <v>48</v>
      </c>
      <c r="M3" s="21" t="s">
        <v>48</v>
      </c>
      <c r="N3" s="22" t="s">
        <v>48</v>
      </c>
    </row>
    <row r="4" spans="1:17" x14ac:dyDescent="0.55000000000000004">
      <c r="A4" t="s">
        <v>1</v>
      </c>
      <c r="B4" t="s">
        <v>6</v>
      </c>
      <c r="C4" s="41">
        <f>DSM_H_Base!AL34</f>
        <v>24415.999999999996</v>
      </c>
      <c r="D4" s="41">
        <f>DSM_H_Base!AM34</f>
        <v>3052</v>
      </c>
      <c r="E4" s="41">
        <f>DSM_H_Base!AN34</f>
        <v>7552</v>
      </c>
      <c r="F4" s="41">
        <f>DSM_H_Base!AO34</f>
        <v>255387.12160000001</v>
      </c>
      <c r="G4" s="41">
        <f>DSM_H_Base!AP34</f>
        <v>0</v>
      </c>
      <c r="H4" s="41">
        <f>DSM_H_Base!AQ34</f>
        <v>32780.205799999974</v>
      </c>
      <c r="I4" s="41">
        <f>DSM_H_Base!AR34</f>
        <v>91.657200005391587</v>
      </c>
      <c r="J4" s="41">
        <f>DSM_H_Base!AS34</f>
        <v>42355.260399999992</v>
      </c>
      <c r="K4" s="41">
        <f>DSM_H_Base!AT34</f>
        <v>35023.732799999991</v>
      </c>
      <c r="L4" s="41">
        <f>DSM_H_Base!AU34</f>
        <v>0</v>
      </c>
      <c r="M4" s="41">
        <f>DSM_H_Base!AV34</f>
        <v>29.65379999460842</v>
      </c>
      <c r="N4" s="41">
        <f>DSM_H_Base!AW34</f>
        <v>29.65379999460842</v>
      </c>
    </row>
    <row r="5" spans="1:17" x14ac:dyDescent="0.55000000000000004">
      <c r="B5" t="s">
        <v>111</v>
      </c>
      <c r="C5" s="41">
        <f>DSM_H_SSB!AL34</f>
        <v>94343.30191999994</v>
      </c>
      <c r="D5" s="41">
        <f>DSM_H_SSB!AM34</f>
        <v>11792.912739999992</v>
      </c>
      <c r="E5" s="41">
        <f>DSM_H_SSB!AN34</f>
        <v>29180.890239999979</v>
      </c>
      <c r="F5" s="41">
        <f>DSM_H_SSB!AO34</f>
        <v>176943.50639999995</v>
      </c>
      <c r="G5" s="41">
        <f>DSM_H_SSB!AP34</f>
        <v>0</v>
      </c>
      <c r="H5" s="41">
        <f>DSM_H_SSB!AQ34</f>
        <v>21715.89539999999</v>
      </c>
      <c r="I5" s="41">
        <f>DSM_H_SSB!AR34</f>
        <v>47.447000002790986</v>
      </c>
      <c r="J5" s="41">
        <f>DSM_H_SSB!AS34</f>
        <v>39296.964739999981</v>
      </c>
      <c r="K5" s="41">
        <f>DSM_H_SSB!AT34</f>
        <v>23199.616799999989</v>
      </c>
      <c r="L5" s="41">
        <f>DSM_H_SSB!AU34</f>
        <v>0</v>
      </c>
      <c r="M5" s="41">
        <f>DSM_H_SSB!AV34</f>
        <v>15.350499997208999</v>
      </c>
      <c r="N5" s="41">
        <f>DSM_H_SSB!AW34</f>
        <v>15.350499997208999</v>
      </c>
    </row>
    <row r="6" spans="1:17" x14ac:dyDescent="0.55000000000000004">
      <c r="A6" t="s">
        <v>2</v>
      </c>
      <c r="B6" t="s">
        <v>6</v>
      </c>
      <c r="C6" s="41">
        <f>DSM_M_Base!AL34</f>
        <v>18312.000000000004</v>
      </c>
      <c r="D6" s="41">
        <f>DSM_M_Base!AM34</f>
        <v>2289.0000000000005</v>
      </c>
      <c r="E6" s="41">
        <f>DSM_M_Base!AN34</f>
        <v>5664.0000000000009</v>
      </c>
      <c r="F6" s="41">
        <f>DSM_M_Base!AO34</f>
        <v>191545.52160000007</v>
      </c>
      <c r="G6" s="41">
        <f>DSM_M_Base!AP34</f>
        <v>0</v>
      </c>
      <c r="H6" s="41">
        <f>DSM_M_Base!AQ34</f>
        <v>24585.280799999993</v>
      </c>
      <c r="I6" s="41">
        <f>DSM_M_Base!AR34</f>
        <v>68.707200004041653</v>
      </c>
      <c r="J6" s="41">
        <f>DSM_M_Base!AS34</f>
        <v>31767.110400000005</v>
      </c>
      <c r="K6" s="41">
        <f>DSM_M_Base!AT34</f>
        <v>26267.932800000002</v>
      </c>
      <c r="L6" s="41">
        <f>DSM_M_Base!AU34</f>
        <v>0</v>
      </c>
      <c r="M6" s="41">
        <f>DSM_M_Base!AV34</f>
        <v>22.228799995958408</v>
      </c>
      <c r="N6" s="41">
        <f>DSM_M_Base!AW34</f>
        <v>22.228799995958408</v>
      </c>
      <c r="P6" s="41"/>
      <c r="Q6" s="41"/>
    </row>
    <row r="7" spans="1:17" x14ac:dyDescent="0.55000000000000004">
      <c r="B7" t="s">
        <v>111</v>
      </c>
      <c r="C7" s="41">
        <f>DSM_M_SSB!AL34</f>
        <v>70522.441919999983</v>
      </c>
      <c r="D7" s="41">
        <f>DSM_M_SSB!AM34</f>
        <v>8815.3052399999979</v>
      </c>
      <c r="E7" s="41">
        <f>DSM_M_SSB!AN34</f>
        <v>21812.970239999995</v>
      </c>
      <c r="F7" s="41">
        <f>DSM_M_SSB!AO34</f>
        <v>132989.24639999997</v>
      </c>
      <c r="G7" s="41">
        <f>DSM_M_SSB!AP34</f>
        <v>0</v>
      </c>
      <c r="H7" s="41">
        <f>DSM_M_SSB!AQ34</f>
        <v>16321.130399999993</v>
      </c>
      <c r="I7" s="41">
        <f>DSM_M_SSB!AR34</f>
        <v>35.632000002096021</v>
      </c>
      <c r="J7" s="41">
        <f>DSM_M_SSB!AS34</f>
        <v>29484.507239999992</v>
      </c>
      <c r="K7" s="41">
        <f>DSM_M_SSB!AT34</f>
        <v>17436.256799999992</v>
      </c>
      <c r="L7" s="41">
        <f>DSM_M_SSB!AU34</f>
        <v>0</v>
      </c>
      <c r="M7" s="41">
        <f>DSM_M_SSB!AV34</f>
        <v>11.527999997904008</v>
      </c>
      <c r="N7" s="41">
        <f>DSM_M_SSB!AW34</f>
        <v>11.527999997904008</v>
      </c>
      <c r="P7" s="41"/>
      <c r="Q7" s="41"/>
    </row>
    <row r="8" spans="1:17" x14ac:dyDescent="0.55000000000000004">
      <c r="A8" t="s">
        <v>36</v>
      </c>
      <c r="B8" t="s">
        <v>6</v>
      </c>
      <c r="C8" s="41">
        <f>DSM_L_Base!AL34</f>
        <v>12208.000000000005</v>
      </c>
      <c r="D8" s="41">
        <f>DSM_L_Base!AM34</f>
        <v>1526.0000000000005</v>
      </c>
      <c r="E8" s="41">
        <f>DSM_L_Base!AN34</f>
        <v>3776</v>
      </c>
      <c r="F8" s="41">
        <f>DSM_L_Base!AO34</f>
        <v>127703.92160000006</v>
      </c>
      <c r="G8" s="41">
        <f>DSM_L_Base!AP34</f>
        <v>0</v>
      </c>
      <c r="H8" s="41">
        <f>DSM_L_Base!AQ34</f>
        <v>16390.355800000005</v>
      </c>
      <c r="I8" s="41">
        <f>DSM_L_Base!AR34</f>
        <v>45.757200002691597</v>
      </c>
      <c r="J8" s="41">
        <f>DSM_L_Base!AS34</f>
        <v>21178.960400000007</v>
      </c>
      <c r="K8" s="41">
        <f>DSM_L_Base!AT34</f>
        <v>17512.132800000003</v>
      </c>
      <c r="L8" s="41">
        <f>DSM_L_Base!AU34</f>
        <v>0</v>
      </c>
      <c r="M8" s="41">
        <f>DSM_L_Base!AV34</f>
        <v>14.803799997308399</v>
      </c>
      <c r="N8" s="41">
        <f>DSM_L_Base!AW34</f>
        <v>14.803799997308399</v>
      </c>
    </row>
    <row r="9" spans="1:17" x14ac:dyDescent="0.55000000000000004">
      <c r="B9" t="s">
        <v>111</v>
      </c>
      <c r="C9" s="41">
        <f>DSM_L_SSB!AL34</f>
        <v>46701.581920000011</v>
      </c>
      <c r="D9" s="41">
        <f>DSM_L_SSB!AM34</f>
        <v>5837.6977400000014</v>
      </c>
      <c r="E9" s="41">
        <f>DSM_L_SSB!AN34</f>
        <v>14445.050239999997</v>
      </c>
      <c r="F9" s="41">
        <f>DSM_L_SSB!AO34</f>
        <v>89034.986400000009</v>
      </c>
      <c r="G9" s="41">
        <f>DSM_L_SSB!AP34</f>
        <v>0</v>
      </c>
      <c r="H9" s="41">
        <f>DSM_L_SSB!AQ34</f>
        <v>10926.365399999999</v>
      </c>
      <c r="I9" s="41">
        <f>DSM_L_SSB!AR34</f>
        <v>23.817000001400999</v>
      </c>
      <c r="J9" s="41">
        <f>DSM_L_SSB!AS34</f>
        <v>19672.049740000002</v>
      </c>
      <c r="K9" s="41">
        <f>DSM_L_SSB!AT34</f>
        <v>11672.896799999999</v>
      </c>
      <c r="L9" s="41">
        <f>DSM_L_SSB!AU34</f>
        <v>0</v>
      </c>
      <c r="M9" s="41">
        <f>DSM_L_SSB!AV34</f>
        <v>7.7054999985989969</v>
      </c>
      <c r="N9" s="41">
        <f>DSM_L_SSB!AW34</f>
        <v>7.7054999985989969</v>
      </c>
    </row>
    <row r="13" spans="1:17" ht="14.7" thickBot="1" x14ac:dyDescent="0.6"/>
    <row r="14" spans="1:17" ht="14.7" thickBot="1" x14ac:dyDescent="0.6">
      <c r="A14" s="156" t="s">
        <v>46</v>
      </c>
      <c r="B14" s="157" t="s">
        <v>49</v>
      </c>
      <c r="C14" s="131" t="s">
        <v>135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3"/>
    </row>
    <row r="15" spans="1:17" x14ac:dyDescent="0.55000000000000004">
      <c r="A15" s="156"/>
      <c r="B15" s="157"/>
      <c r="C15" s="42" t="s">
        <v>40</v>
      </c>
      <c r="D15" s="16" t="s">
        <v>136</v>
      </c>
      <c r="E15" s="16" t="s">
        <v>137</v>
      </c>
      <c r="F15" s="16" t="s">
        <v>17</v>
      </c>
      <c r="G15" s="16" t="s">
        <v>18</v>
      </c>
      <c r="H15" s="16" t="s">
        <v>19</v>
      </c>
      <c r="I15" s="16" t="s">
        <v>20</v>
      </c>
      <c r="J15" s="16" t="s">
        <v>21</v>
      </c>
      <c r="K15" s="16" t="s">
        <v>22</v>
      </c>
      <c r="L15" s="16" t="s">
        <v>23</v>
      </c>
      <c r="M15" s="16" t="s">
        <v>41</v>
      </c>
      <c r="N15" s="17" t="s">
        <v>42</v>
      </c>
    </row>
    <row r="16" spans="1:17" ht="14.7" thickBot="1" x14ac:dyDescent="0.6">
      <c r="A16" s="156"/>
      <c r="B16" s="157"/>
      <c r="C16" s="43" t="s">
        <v>48</v>
      </c>
      <c r="D16" s="21" t="s">
        <v>48</v>
      </c>
      <c r="E16" s="21" t="s">
        <v>48</v>
      </c>
      <c r="F16" s="21" t="s">
        <v>48</v>
      </c>
      <c r="G16" s="21" t="s">
        <v>48</v>
      </c>
      <c r="H16" s="21" t="s">
        <v>48</v>
      </c>
      <c r="I16" s="21" t="s">
        <v>48</v>
      </c>
      <c r="J16" s="21" t="s">
        <v>48</v>
      </c>
      <c r="K16" s="21" t="s">
        <v>48</v>
      </c>
      <c r="L16" s="21" t="s">
        <v>48</v>
      </c>
      <c r="M16" s="21" t="s">
        <v>48</v>
      </c>
      <c r="N16" s="22" t="s">
        <v>48</v>
      </c>
    </row>
    <row r="17" spans="1:14" x14ac:dyDescent="0.55000000000000004">
      <c r="A17" t="s">
        <v>1</v>
      </c>
      <c r="B17" t="s">
        <v>6</v>
      </c>
      <c r="C17" s="41">
        <f>DSM_H_Base!Y34</f>
        <v>1184.1760000000006</v>
      </c>
      <c r="D17" s="41">
        <f>DSM_H_Base!Z34</f>
        <v>148.02200000000008</v>
      </c>
      <c r="E17" s="41">
        <f>DSM_H_Base!AA34</f>
        <v>366.27200000000011</v>
      </c>
      <c r="F17" s="41">
        <f>DSM_H_Base!AB34</f>
        <v>11212.773200000003</v>
      </c>
      <c r="G17" s="41">
        <f>DSM_H_Base!AC34</f>
        <v>0</v>
      </c>
      <c r="H17" s="41">
        <f>DSM_H_Base!AD34</f>
        <v>1561.1956000000002</v>
      </c>
      <c r="I17" s="41">
        <f>DSM_H_Base!AE34</f>
        <v>12.532400000737203</v>
      </c>
      <c r="J17" s="41">
        <f>DSM_H_Base!AF34</f>
        <v>1903.5668000000003</v>
      </c>
      <c r="K17" s="41">
        <f>DSM_H_Base!AG34</f>
        <v>1668.4775999999999</v>
      </c>
      <c r="L17" s="41">
        <f>DSM_H_Base!AH34</f>
        <v>0</v>
      </c>
      <c r="M17" s="41">
        <f>DSM_H_Base!AI34</f>
        <v>4.0545999992628001</v>
      </c>
      <c r="N17" s="41">
        <f>DSM_H_Base!AJ34</f>
        <v>4.0545999992628001</v>
      </c>
    </row>
    <row r="18" spans="1:14" x14ac:dyDescent="0.55000000000000004">
      <c r="B18" t="s">
        <v>111</v>
      </c>
      <c r="C18" s="41">
        <f>DSM_H_SSB!Y34</f>
        <v>1349.9606400000009</v>
      </c>
      <c r="D18" s="41">
        <f>DSM_H_SSB!Z34</f>
        <v>168.74508000000012</v>
      </c>
      <c r="E18" s="41">
        <f>DSM_H_SSB!AA34</f>
        <v>417.55008000000021</v>
      </c>
      <c r="F18" s="41">
        <f>DSM_H_SSB!AB34</f>
        <v>11279.936000000002</v>
      </c>
      <c r="G18" s="41">
        <f>DSM_H_SSB!AC34</f>
        <v>0</v>
      </c>
      <c r="H18" s="41">
        <f>DSM_H_SSB!AD34</f>
        <v>1525.4996000000006</v>
      </c>
      <c r="I18" s="41">
        <f>DSM_H_SSB!AE34</f>
        <v>10.773466667300401</v>
      </c>
      <c r="J18" s="41">
        <f>DSM_H_SSB!AF34</f>
        <v>1925.2210800000003</v>
      </c>
      <c r="K18" s="41">
        <f>DSM_H_SSB!AG34</f>
        <v>1630.2208000000001</v>
      </c>
      <c r="L18" s="41">
        <f>DSM_H_SSB!AH34</f>
        <v>0</v>
      </c>
      <c r="M18" s="41">
        <f>DSM_H_SSB!AI34</f>
        <v>3.4855333326996005</v>
      </c>
      <c r="N18" s="41">
        <f>DSM_H_SSB!AJ34</f>
        <v>3.4855333326996005</v>
      </c>
    </row>
    <row r="19" spans="1:14" x14ac:dyDescent="0.55000000000000004">
      <c r="A19" t="s">
        <v>2</v>
      </c>
      <c r="B19" t="s">
        <v>6</v>
      </c>
      <c r="C19" s="41">
        <f>DSM_M_Base!Y34</f>
        <v>878.97600000000011</v>
      </c>
      <c r="D19" s="41">
        <f>DSM_M_Base!Z34</f>
        <v>109.87200000000001</v>
      </c>
      <c r="E19" s="41">
        <f>DSM_M_Base!AA34</f>
        <v>271.87200000000001</v>
      </c>
      <c r="F19" s="41">
        <f>DSM_M_Base!AB34</f>
        <v>8322.8831999999984</v>
      </c>
      <c r="G19" s="41">
        <f>DSM_M_Base!AC34</f>
        <v>0</v>
      </c>
      <c r="H19" s="41">
        <f>DSM_M_Base!AD34</f>
        <v>1158.8255999999997</v>
      </c>
      <c r="I19" s="41">
        <f>DSM_M_Base!AE34</f>
        <v>9.3024000005472001</v>
      </c>
      <c r="J19" s="41">
        <f>DSM_M_Base!AF34</f>
        <v>1412.9567999999997</v>
      </c>
      <c r="K19" s="41">
        <f>DSM_M_Base!AG34</f>
        <v>1238.4575999999997</v>
      </c>
      <c r="L19" s="41">
        <f>DSM_M_Base!AH34</f>
        <v>0</v>
      </c>
      <c r="M19" s="41">
        <f>DSM_M_Base!AI34</f>
        <v>3.0095999994527993</v>
      </c>
      <c r="N19" s="41">
        <f>DSM_M_Base!AJ34</f>
        <v>3.0095999994527993</v>
      </c>
    </row>
    <row r="20" spans="1:14" x14ac:dyDescent="0.55000000000000004">
      <c r="B20" t="s">
        <v>111</v>
      </c>
      <c r="C20" s="41">
        <f>DSM_M_SSB!Y34</f>
        <v>1002.0326400000001</v>
      </c>
      <c r="D20" s="41">
        <f>DSM_M_SSB!Z34</f>
        <v>125.25408000000002</v>
      </c>
      <c r="E20" s="41">
        <f>DSM_M_SSB!AA34</f>
        <v>309.93407999999999</v>
      </c>
      <c r="F20" s="41">
        <f>DSM_M_SSB!AB34</f>
        <v>8372.735999999999</v>
      </c>
      <c r="G20" s="41">
        <f>DSM_M_SSB!AC34</f>
        <v>0</v>
      </c>
      <c r="H20" s="41">
        <f>DSM_M_SSB!AD34</f>
        <v>1132.3295999999996</v>
      </c>
      <c r="I20" s="41">
        <f>DSM_M_SSB!AE34</f>
        <v>7.9968000004703983</v>
      </c>
      <c r="J20" s="41">
        <f>DSM_M_SSB!AF34</f>
        <v>1429.0300799999998</v>
      </c>
      <c r="K20" s="41">
        <f>DSM_M_SSB!AG34</f>
        <v>1210.0607999999997</v>
      </c>
      <c r="L20" s="41">
        <f>DSM_M_SSB!AH34</f>
        <v>0</v>
      </c>
      <c r="M20" s="41">
        <f>DSM_M_SSB!AI34</f>
        <v>2.5871999995295991</v>
      </c>
      <c r="N20" s="41">
        <f>DSM_M_SSB!AJ34</f>
        <v>2.5871999995295991</v>
      </c>
    </row>
    <row r="21" spans="1:14" x14ac:dyDescent="0.55000000000000004">
      <c r="A21" t="s">
        <v>36</v>
      </c>
      <c r="B21" t="s">
        <v>6</v>
      </c>
      <c r="C21" s="41">
        <f>DSM_L_Base!Y34</f>
        <v>573.77600000000007</v>
      </c>
      <c r="D21" s="41">
        <f>DSM_L_Base!Z34</f>
        <v>71.722000000000008</v>
      </c>
      <c r="E21" s="41">
        <f>DSM_L_Base!AA34</f>
        <v>177.47199999999998</v>
      </c>
      <c r="F21" s="41">
        <f>DSM_L_Base!AB34</f>
        <v>5432.9931999999999</v>
      </c>
      <c r="G21" s="41">
        <f>DSM_L_Base!AC34</f>
        <v>0</v>
      </c>
      <c r="H21" s="41">
        <f>DSM_L_Base!AD34</f>
        <v>756.45559999999978</v>
      </c>
      <c r="I21" s="41">
        <f>DSM_L_Base!AE34</f>
        <v>6.0724000003571987</v>
      </c>
      <c r="J21" s="41">
        <f>DSM_L_Base!AF34</f>
        <v>922.34679999999992</v>
      </c>
      <c r="K21" s="41">
        <f>DSM_L_Base!AG34</f>
        <v>808.43759999999986</v>
      </c>
      <c r="L21" s="41">
        <f>DSM_L_Base!AH34</f>
        <v>0</v>
      </c>
      <c r="M21" s="41">
        <f>DSM_L_Base!AI34</f>
        <v>1.9645999996427994</v>
      </c>
      <c r="N21" s="41">
        <f>DSM_L_Base!AJ34</f>
        <v>1.9645999996427994</v>
      </c>
    </row>
    <row r="22" spans="1:14" x14ac:dyDescent="0.55000000000000004">
      <c r="B22" t="s">
        <v>111</v>
      </c>
      <c r="C22" s="41">
        <f>DSM_L_SSB!Y34</f>
        <v>654.10464000000013</v>
      </c>
      <c r="D22" s="41">
        <f>DSM_L_SSB!Z34</f>
        <v>81.763080000000016</v>
      </c>
      <c r="E22" s="41">
        <f>DSM_L_SSB!AA34</f>
        <v>202.31808000000001</v>
      </c>
      <c r="F22" s="41">
        <f>DSM_L_SSB!AB34</f>
        <v>5465.5359999999982</v>
      </c>
      <c r="G22" s="41">
        <f>DSM_L_SSB!AC34</f>
        <v>0</v>
      </c>
      <c r="H22" s="41">
        <f>DSM_L_SSB!AD34</f>
        <v>739.15959999999973</v>
      </c>
      <c r="I22" s="41">
        <f>DSM_L_SSB!AE34</f>
        <v>5.2201333336403986</v>
      </c>
      <c r="J22" s="41">
        <f>DSM_L_SSB!AF34</f>
        <v>932.83907999999974</v>
      </c>
      <c r="K22" s="41">
        <f>DSM_L_SSB!AG34</f>
        <v>789.90079999999966</v>
      </c>
      <c r="L22" s="41">
        <f>DSM_L_SSB!AH34</f>
        <v>0</v>
      </c>
      <c r="M22" s="41">
        <f>DSM_L_SSB!AI34</f>
        <v>1.6888666663595995</v>
      </c>
      <c r="N22" s="41">
        <f>DSM_L_SSB!AJ34</f>
        <v>1.6888666663595995</v>
      </c>
    </row>
    <row r="26" spans="1:14" ht="14.7" thickBot="1" x14ac:dyDescent="0.6"/>
    <row r="27" spans="1:14" ht="14.7" thickBot="1" x14ac:dyDescent="0.6">
      <c r="A27" s="156" t="s">
        <v>46</v>
      </c>
      <c r="B27" s="157" t="s">
        <v>49</v>
      </c>
      <c r="C27" s="131" t="s">
        <v>138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3"/>
    </row>
    <row r="28" spans="1:14" x14ac:dyDescent="0.55000000000000004">
      <c r="A28" s="156"/>
      <c r="B28" s="157"/>
      <c r="C28" s="42" t="s">
        <v>40</v>
      </c>
      <c r="D28" s="16" t="s">
        <v>136</v>
      </c>
      <c r="E28" s="16" t="s">
        <v>137</v>
      </c>
      <c r="F28" s="16" t="s">
        <v>17</v>
      </c>
      <c r="G28" s="16" t="s">
        <v>18</v>
      </c>
      <c r="H28" s="16" t="s">
        <v>19</v>
      </c>
      <c r="I28" s="16" t="s">
        <v>20</v>
      </c>
      <c r="J28" s="16" t="s">
        <v>21</v>
      </c>
      <c r="K28" s="16" t="s">
        <v>22</v>
      </c>
      <c r="L28" s="16" t="s">
        <v>23</v>
      </c>
      <c r="M28" s="16" t="s">
        <v>41</v>
      </c>
      <c r="N28" s="17" t="s">
        <v>42</v>
      </c>
    </row>
    <row r="29" spans="1:14" ht="14.7" thickBot="1" x14ac:dyDescent="0.6">
      <c r="A29" s="156"/>
      <c r="B29" s="157"/>
      <c r="C29" s="43" t="s">
        <v>48</v>
      </c>
      <c r="D29" s="21" t="s">
        <v>48</v>
      </c>
      <c r="E29" s="21" t="s">
        <v>48</v>
      </c>
      <c r="F29" s="21" t="s">
        <v>48</v>
      </c>
      <c r="G29" s="21" t="s">
        <v>48</v>
      </c>
      <c r="H29" s="21" t="s">
        <v>48</v>
      </c>
      <c r="I29" s="21" t="s">
        <v>48</v>
      </c>
      <c r="J29" s="21" t="s">
        <v>48</v>
      </c>
      <c r="K29" s="21" t="s">
        <v>48</v>
      </c>
      <c r="L29" s="21" t="s">
        <v>48</v>
      </c>
      <c r="M29" s="21" t="s">
        <v>48</v>
      </c>
      <c r="N29" s="22" t="s">
        <v>48</v>
      </c>
    </row>
    <row r="30" spans="1:14" x14ac:dyDescent="0.55000000000000004">
      <c r="A30" t="s">
        <v>1</v>
      </c>
      <c r="B30" t="s">
        <v>6</v>
      </c>
      <c r="C30" s="41">
        <f>DSM_H_Base!L34</f>
        <v>2368.3519999999994</v>
      </c>
      <c r="D30" s="41">
        <f>DSM_H_Base!M34</f>
        <v>296.04399999999993</v>
      </c>
      <c r="E30" s="41">
        <f>DSM_H_Base!N34</f>
        <v>732.54399999999976</v>
      </c>
      <c r="F30" s="41">
        <f>DSM_H_Base!O34</f>
        <v>25105.53999999999</v>
      </c>
      <c r="G30" s="41">
        <f>DSM_H_Base!P34</f>
        <v>0</v>
      </c>
      <c r="H30" s="41">
        <f>DSM_H_Base!Q34</f>
        <v>3187.8079999999986</v>
      </c>
      <c r="I30" s="41">
        <f>DSM_H_Base!R34</f>
        <v>6.5960000003879973</v>
      </c>
      <c r="J30" s="41">
        <f>DSM_H_Base!S34</f>
        <v>4151.2119999999986</v>
      </c>
      <c r="K30" s="41">
        <f>DSM_H_Base!T34</f>
        <v>3405.8639999999987</v>
      </c>
      <c r="L30" s="41">
        <f>DSM_H_Base!U34</f>
        <v>0</v>
      </c>
      <c r="M30" s="41">
        <f>DSM_H_Base!V34</f>
        <v>2.1339999996119987</v>
      </c>
      <c r="N30" s="41">
        <f>DSM_H_Base!W34</f>
        <v>2.1339999996119987</v>
      </c>
    </row>
    <row r="31" spans="1:14" x14ac:dyDescent="0.55000000000000004">
      <c r="B31" t="s">
        <v>111</v>
      </c>
      <c r="C31" s="41">
        <f>DSM_H_SSB!L34</f>
        <v>16578.463999999993</v>
      </c>
      <c r="D31" s="41">
        <f>DSM_H_SSB!M34</f>
        <v>2072.3079999999991</v>
      </c>
      <c r="E31" s="41">
        <f>DSM_H_SSB!N34</f>
        <v>5127.8079999999973</v>
      </c>
      <c r="F31" s="41">
        <f>DSM_H_SSB!O34</f>
        <v>8729.9999999999964</v>
      </c>
      <c r="G31" s="41">
        <f>DSM_H_SSB!P34</f>
        <v>0</v>
      </c>
      <c r="H31" s="41">
        <f>DSM_H_SSB!Q34</f>
        <v>1024.3199999999995</v>
      </c>
      <c r="I31" s="41">
        <f>DSM_H_SSB!R34</f>
        <v>0</v>
      </c>
      <c r="J31" s="41">
        <f>DSM_H_SSB!S34</f>
        <v>3496.2679999999982</v>
      </c>
      <c r="K31" s="41">
        <f>DSM_H_SSB!T34</f>
        <v>1094.1599999999996</v>
      </c>
      <c r="L31" s="41">
        <f>DSM_H_SSB!U34</f>
        <v>0</v>
      </c>
      <c r="M31" s="41">
        <f>DSM_H_SSB!V34</f>
        <v>0</v>
      </c>
      <c r="N31" s="41">
        <f>DSM_H_SSB!W34</f>
        <v>0</v>
      </c>
    </row>
    <row r="32" spans="1:14" x14ac:dyDescent="0.55000000000000004">
      <c r="A32" t="s">
        <v>2</v>
      </c>
      <c r="B32" t="s">
        <v>6</v>
      </c>
      <c r="C32" s="41">
        <f>DSM_M_Base!L34</f>
        <v>1757.9519999999986</v>
      </c>
      <c r="D32" s="41">
        <f>DSM_M_Base!M34</f>
        <v>219.74399999999983</v>
      </c>
      <c r="E32" s="41">
        <f>DSM_M_Base!N34</f>
        <v>543.74399999999957</v>
      </c>
      <c r="F32" s="41">
        <f>DSM_M_Base!O34</f>
        <v>18635.039999999986</v>
      </c>
      <c r="G32" s="41">
        <f>DSM_M_Base!P34</f>
        <v>0</v>
      </c>
      <c r="H32" s="41">
        <f>DSM_M_Base!Q34</f>
        <v>2366.2079999999978</v>
      </c>
      <c r="I32" s="41">
        <f>DSM_M_Base!R34</f>
        <v>4.8960000002879953</v>
      </c>
      <c r="J32" s="41">
        <f>DSM_M_Base!S34</f>
        <v>3081.3119999999976</v>
      </c>
      <c r="K32" s="41">
        <f>DSM_M_Base!T34</f>
        <v>2528.063999999998</v>
      </c>
      <c r="L32" s="41">
        <f>DSM_M_Base!U34</f>
        <v>0</v>
      </c>
      <c r="M32" s="41">
        <f>DSM_M_Base!V34</f>
        <v>1.5839999997119985</v>
      </c>
      <c r="N32" s="41">
        <f>DSM_M_Base!W34</f>
        <v>1.5839999997119985</v>
      </c>
    </row>
    <row r="33" spans="1:14" x14ac:dyDescent="0.55000000000000004">
      <c r="B33" t="s">
        <v>111</v>
      </c>
      <c r="C33" s="41">
        <f>DSM_M_SSB!L34</f>
        <v>12305.66399999999</v>
      </c>
      <c r="D33" s="41">
        <f>DSM_M_SSB!M34</f>
        <v>1538.2079999999987</v>
      </c>
      <c r="E33" s="41">
        <f>DSM_M_SSB!N34</f>
        <v>3806.2079999999969</v>
      </c>
      <c r="F33" s="41">
        <f>DSM_M_SSB!O34</f>
        <v>6479.9999999999936</v>
      </c>
      <c r="G33" s="41">
        <f>DSM_M_SSB!P34</f>
        <v>0</v>
      </c>
      <c r="H33" s="41">
        <f>DSM_M_SSB!Q34</f>
        <v>760.31999999999925</v>
      </c>
      <c r="I33" s="41">
        <f>DSM_M_SSB!R34</f>
        <v>0</v>
      </c>
      <c r="J33" s="41">
        <f>DSM_M_SSB!S34</f>
        <v>2595.1679999999978</v>
      </c>
      <c r="K33" s="41">
        <f>DSM_M_SSB!T34</f>
        <v>812.15999999999917</v>
      </c>
      <c r="L33" s="41">
        <f>DSM_M_SSB!U34</f>
        <v>0</v>
      </c>
      <c r="M33" s="41">
        <f>DSM_M_SSB!V34</f>
        <v>0</v>
      </c>
      <c r="N33" s="41">
        <f>DSM_M_SSB!W34</f>
        <v>0</v>
      </c>
    </row>
    <row r="34" spans="1:14" x14ac:dyDescent="0.55000000000000004">
      <c r="A34" t="s">
        <v>36</v>
      </c>
      <c r="B34" t="s">
        <v>6</v>
      </c>
      <c r="C34" s="41">
        <f>DSM_L_Base!L34</f>
        <v>1147.5520000000004</v>
      </c>
      <c r="D34" s="41">
        <f>DSM_L_Base!M34</f>
        <v>143.44400000000005</v>
      </c>
      <c r="E34" s="41">
        <f>DSM_L_Base!N34</f>
        <v>354.94400000000007</v>
      </c>
      <c r="F34" s="41">
        <f>DSM_L_Base!O34</f>
        <v>12164.540000000005</v>
      </c>
      <c r="G34" s="41">
        <f>DSM_L_Base!P34</f>
        <v>0</v>
      </c>
      <c r="H34" s="41">
        <f>DSM_L_Base!Q34</f>
        <v>1544.6080000000002</v>
      </c>
      <c r="I34" s="41">
        <f>DSM_L_Base!R34</f>
        <v>3.1960000001880005</v>
      </c>
      <c r="J34" s="41">
        <f>DSM_L_Base!S34</f>
        <v>2011.4120000000005</v>
      </c>
      <c r="K34" s="41">
        <f>DSM_L_Base!T34</f>
        <v>1650.2640000000004</v>
      </c>
      <c r="L34" s="41">
        <f>DSM_L_Base!U34</f>
        <v>0</v>
      </c>
      <c r="M34" s="41">
        <f>DSM_L_Base!V34</f>
        <v>1.033999999812</v>
      </c>
      <c r="N34" s="41">
        <f>DSM_L_Base!W34</f>
        <v>1.033999999812</v>
      </c>
    </row>
    <row r="35" spans="1:14" x14ac:dyDescent="0.55000000000000004">
      <c r="B35" t="s">
        <v>111</v>
      </c>
      <c r="C35" s="41">
        <f>DSM_L_SSB!L34</f>
        <v>8032.8640000000014</v>
      </c>
      <c r="D35" s="41">
        <f>DSM_L_SSB!M34</f>
        <v>1004.1080000000002</v>
      </c>
      <c r="E35" s="41">
        <f>DSM_L_SSB!N34</f>
        <v>2484.6080000000002</v>
      </c>
      <c r="F35" s="41">
        <f>DSM_L_SSB!O34</f>
        <v>4230.0000000000009</v>
      </c>
      <c r="G35" s="41">
        <f>DSM_L_SSB!P34</f>
        <v>0</v>
      </c>
      <c r="H35" s="41">
        <f>DSM_L_SSB!Q34</f>
        <v>496.32000000000011</v>
      </c>
      <c r="I35" s="41">
        <f>DSM_L_SSB!R34</f>
        <v>0</v>
      </c>
      <c r="J35" s="41">
        <f>DSM_L_SSB!S34</f>
        <v>1694.0680000000002</v>
      </c>
      <c r="K35" s="41">
        <f>DSM_L_SSB!T34</f>
        <v>530.1600000000002</v>
      </c>
      <c r="L35" s="41">
        <f>DSM_L_SSB!U34</f>
        <v>0</v>
      </c>
      <c r="M35" s="41">
        <f>DSM_L_SSB!V34</f>
        <v>0</v>
      </c>
      <c r="N35" s="41">
        <f>DSM_L_SSB!W34</f>
        <v>0</v>
      </c>
    </row>
  </sheetData>
  <mergeCells count="9">
    <mergeCell ref="A27:A29"/>
    <mergeCell ref="B27:B29"/>
    <mergeCell ref="C27:N27"/>
    <mergeCell ref="C1:N1"/>
    <mergeCell ref="B1:B3"/>
    <mergeCell ref="A1:A3"/>
    <mergeCell ref="A14:A16"/>
    <mergeCell ref="B14:B16"/>
    <mergeCell ref="C14:N14"/>
  </mergeCells>
  <conditionalFormatting sqref="C3:N3">
    <cfRule type="cellIs" dxfId="7" priority="10" operator="equal">
      <formula>0</formula>
    </cfRule>
  </conditionalFormatting>
  <conditionalFormatting sqref="F2:N2">
    <cfRule type="cellIs" dxfId="6" priority="11" operator="equal">
      <formula>0</formula>
    </cfRule>
  </conditionalFormatting>
  <conditionalFormatting sqref="C4:N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N16">
    <cfRule type="cellIs" dxfId="5" priority="7" operator="equal">
      <formula>0</formula>
    </cfRule>
  </conditionalFormatting>
  <conditionalFormatting sqref="C15:N15">
    <cfRule type="cellIs" dxfId="4" priority="8" operator="equal">
      <formula>0</formula>
    </cfRule>
  </conditionalFormatting>
  <conditionalFormatting sqref="C17:N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N29">
    <cfRule type="cellIs" dxfId="3" priority="4" operator="equal">
      <formula>0</formula>
    </cfRule>
  </conditionalFormatting>
  <conditionalFormatting sqref="F28:N28">
    <cfRule type="cellIs" dxfId="2" priority="5" operator="equal">
      <formula>0</formula>
    </cfRule>
  </conditionalFormatting>
  <conditionalFormatting sqref="C30:N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E2">
    <cfRule type="cellIs" dxfId="1" priority="2" operator="equal">
      <formula>0</formula>
    </cfRule>
  </conditionalFormatting>
  <conditionalFormatting sqref="C28:E28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F1D5-9A9D-48EE-A8B4-B779929796AB}">
  <sheetPr>
    <tabColor rgb="FF248B9C"/>
  </sheetPr>
  <dimension ref="A1:AD37"/>
  <sheetViews>
    <sheetView zoomScale="40" zoomScaleNormal="145" workbookViewId="0">
      <selection activeCell="AK8" sqref="AK8"/>
    </sheetView>
  </sheetViews>
  <sheetFormatPr defaultRowHeight="14.4" x14ac:dyDescent="0.55000000000000004"/>
  <cols>
    <col min="23" max="30" width="7.68359375" customWidth="1"/>
  </cols>
  <sheetData>
    <row r="1" spans="1:30" ht="14.7" thickBot="1" x14ac:dyDescent="0.6">
      <c r="V1" s="158" t="s">
        <v>120</v>
      </c>
      <c r="W1" s="159"/>
      <c r="X1" s="159"/>
      <c r="Y1" s="159"/>
      <c r="Z1" s="159"/>
      <c r="AA1" s="159"/>
      <c r="AB1" s="159"/>
      <c r="AC1" s="159"/>
      <c r="AD1" s="160"/>
    </row>
    <row r="2" spans="1:30" ht="14.4" customHeight="1" x14ac:dyDescent="0.55000000000000004">
      <c r="B2" t="s">
        <v>2</v>
      </c>
      <c r="C2" t="s">
        <v>2</v>
      </c>
      <c r="E2" t="s">
        <v>36</v>
      </c>
      <c r="F2" t="s">
        <v>36</v>
      </c>
      <c r="H2" t="s">
        <v>1</v>
      </c>
      <c r="I2" t="s">
        <v>1</v>
      </c>
      <c r="K2" s="172" t="s">
        <v>120</v>
      </c>
      <c r="L2" s="169">
        <v>2030</v>
      </c>
      <c r="M2" s="169"/>
      <c r="N2" s="169"/>
      <c r="O2" s="169"/>
      <c r="P2" t="s">
        <v>114</v>
      </c>
      <c r="Q2" s="169">
        <v>2050</v>
      </c>
      <c r="R2" s="169"/>
      <c r="S2" s="169"/>
      <c r="T2" s="169"/>
      <c r="V2" s="107" t="s">
        <v>43</v>
      </c>
      <c r="W2" s="161">
        <v>2030</v>
      </c>
      <c r="X2" s="162"/>
      <c r="Y2" s="162"/>
      <c r="Z2" s="163"/>
      <c r="AA2" s="162">
        <v>2050</v>
      </c>
      <c r="AB2" s="162"/>
      <c r="AC2" s="162"/>
      <c r="AD2" s="163"/>
    </row>
    <row r="3" spans="1:30" ht="14.4" customHeight="1" x14ac:dyDescent="0.55000000000000004">
      <c r="B3" t="s">
        <v>110</v>
      </c>
      <c r="C3" t="s">
        <v>110</v>
      </c>
      <c r="E3" t="s">
        <v>110</v>
      </c>
      <c r="F3" t="s">
        <v>110</v>
      </c>
      <c r="H3" t="s">
        <v>110</v>
      </c>
      <c r="I3" t="s">
        <v>110</v>
      </c>
      <c r="K3" s="173"/>
      <c r="L3" s="169" t="s">
        <v>6</v>
      </c>
      <c r="M3" s="169"/>
      <c r="N3" s="169" t="s">
        <v>111</v>
      </c>
      <c r="O3" s="169"/>
      <c r="Q3" s="169" t="s">
        <v>6</v>
      </c>
      <c r="R3" s="169"/>
      <c r="S3" s="169" t="s">
        <v>111</v>
      </c>
      <c r="T3" s="169"/>
      <c r="V3" s="108" t="s">
        <v>46</v>
      </c>
      <c r="W3" s="164" t="s">
        <v>6</v>
      </c>
      <c r="X3" s="165"/>
      <c r="Y3" s="165" t="s">
        <v>111</v>
      </c>
      <c r="Z3" s="166"/>
      <c r="AA3" s="165" t="s">
        <v>6</v>
      </c>
      <c r="AB3" s="165"/>
      <c r="AC3" s="165" t="s">
        <v>111</v>
      </c>
      <c r="AD3" s="166"/>
    </row>
    <row r="4" spans="1:30" ht="14.7" customHeight="1" thickBot="1" x14ac:dyDescent="0.6">
      <c r="B4" t="s">
        <v>6</v>
      </c>
      <c r="C4" t="s">
        <v>111</v>
      </c>
      <c r="E4" t="s">
        <v>6</v>
      </c>
      <c r="F4" t="s">
        <v>111</v>
      </c>
      <c r="H4" t="s">
        <v>6</v>
      </c>
      <c r="I4" t="s">
        <v>111</v>
      </c>
      <c r="K4" s="174"/>
      <c r="L4" s="91" t="s">
        <v>112</v>
      </c>
      <c r="M4" s="91" t="s">
        <v>113</v>
      </c>
      <c r="N4" s="91" t="s">
        <v>112</v>
      </c>
      <c r="O4" s="91" t="s">
        <v>113</v>
      </c>
      <c r="Q4" s="91" t="s">
        <v>112</v>
      </c>
      <c r="R4" s="91" t="s">
        <v>113</v>
      </c>
      <c r="S4" s="91" t="s">
        <v>112</v>
      </c>
      <c r="T4" s="91" t="s">
        <v>113</v>
      </c>
      <c r="V4" s="109" t="s">
        <v>125</v>
      </c>
      <c r="W4" s="124" t="s">
        <v>112</v>
      </c>
      <c r="X4" s="125" t="s">
        <v>113</v>
      </c>
      <c r="Y4" s="125" t="s">
        <v>112</v>
      </c>
      <c r="Z4" s="126" t="s">
        <v>113</v>
      </c>
      <c r="AA4" s="125" t="s">
        <v>112</v>
      </c>
      <c r="AB4" s="125" t="s">
        <v>113</v>
      </c>
      <c r="AC4" s="125" t="s">
        <v>112</v>
      </c>
      <c r="AD4" s="126" t="s">
        <v>113</v>
      </c>
    </row>
    <row r="5" spans="1:30" x14ac:dyDescent="0.55000000000000004">
      <c r="A5">
        <v>2018</v>
      </c>
      <c r="B5">
        <v>0</v>
      </c>
      <c r="C5">
        <v>0</v>
      </c>
      <c r="E5">
        <v>0</v>
      </c>
      <c r="F5">
        <v>0</v>
      </c>
      <c r="H5">
        <v>0</v>
      </c>
      <c r="I5">
        <v>0</v>
      </c>
      <c r="K5" s="89" t="s">
        <v>40</v>
      </c>
      <c r="L5" s="90">
        <f>DSM_M_Base!L14</f>
        <v>73.248000000000076</v>
      </c>
      <c r="M5" s="90">
        <f>DSM_M_Base!Y14</f>
        <v>0</v>
      </c>
      <c r="N5" s="90">
        <f>DSM_M_SSB!L14</f>
        <v>65.923200000000065</v>
      </c>
      <c r="O5" s="90">
        <f>DSM_M_SSB!Y14</f>
        <v>0</v>
      </c>
      <c r="P5" s="88"/>
      <c r="Q5" s="90">
        <f>DSM_M_Base!L34</f>
        <v>1757.9519999999986</v>
      </c>
      <c r="R5" s="90">
        <f>DSM_M_Base!Y34</f>
        <v>878.97600000000011</v>
      </c>
      <c r="S5" s="90">
        <f>DSM_M_SSB!L34</f>
        <v>12305.66399999999</v>
      </c>
      <c r="T5" s="90">
        <f>DSM_M_SSB!Y34</f>
        <v>1002.0326400000001</v>
      </c>
      <c r="V5" s="110" t="str">
        <f>K5</f>
        <v>Steel</v>
      </c>
      <c r="W5" s="111">
        <f>L5</f>
        <v>73.248000000000076</v>
      </c>
      <c r="X5" s="112">
        <f>M5</f>
        <v>0</v>
      </c>
      <c r="Y5" s="112">
        <f t="shared" ref="Y5:Z12" si="0">N5</f>
        <v>65.923200000000065</v>
      </c>
      <c r="Z5" s="113">
        <f t="shared" si="0"/>
        <v>0</v>
      </c>
      <c r="AA5" s="112">
        <f>Q5</f>
        <v>1757.9519999999986</v>
      </c>
      <c r="AB5" s="112">
        <f t="shared" ref="AB5:AD12" si="1">R5</f>
        <v>878.97600000000011</v>
      </c>
      <c r="AC5" s="112">
        <f t="shared" si="1"/>
        <v>12305.66399999999</v>
      </c>
      <c r="AD5" s="113">
        <f t="shared" si="1"/>
        <v>1002.0326400000001</v>
      </c>
    </row>
    <row r="6" spans="1:30" x14ac:dyDescent="0.55000000000000004">
      <c r="A6">
        <v>2019</v>
      </c>
      <c r="B6">
        <v>0</v>
      </c>
      <c r="C6">
        <v>0</v>
      </c>
      <c r="E6">
        <v>0</v>
      </c>
      <c r="F6">
        <v>0</v>
      </c>
      <c r="H6">
        <v>0</v>
      </c>
      <c r="I6">
        <v>0</v>
      </c>
      <c r="K6" s="89" t="s">
        <v>15</v>
      </c>
      <c r="L6" s="41">
        <f>DSM_M_Base!M14</f>
        <v>9.1560000000000095</v>
      </c>
      <c r="M6" s="41">
        <f>DSM_M_Base!Z14</f>
        <v>0</v>
      </c>
      <c r="N6" s="41">
        <f>DSM_M_SSB!M14</f>
        <v>8.2404000000000082</v>
      </c>
      <c r="O6" s="41">
        <f>DSM_M_SSB!Z14</f>
        <v>0</v>
      </c>
      <c r="Q6" s="41">
        <f>DSM_M_Base!M34</f>
        <v>219.74399999999983</v>
      </c>
      <c r="R6" s="41">
        <f>DSM_M_Base!Z34</f>
        <v>109.87200000000001</v>
      </c>
      <c r="S6" s="41">
        <f>DSM_M_SSB!M34</f>
        <v>1538.2079999999987</v>
      </c>
      <c r="T6" s="41">
        <f>DSM_M_SSB!Z34</f>
        <v>125.25408000000002</v>
      </c>
      <c r="V6" s="110" t="str">
        <f t="shared" ref="V6:V12" si="2">K6</f>
        <v>Al</v>
      </c>
      <c r="W6" s="114">
        <f t="shared" ref="W6:W11" si="3">L6</f>
        <v>9.1560000000000095</v>
      </c>
      <c r="X6" s="115">
        <f t="shared" ref="X6:X12" si="4">M6</f>
        <v>0</v>
      </c>
      <c r="Y6" s="115">
        <f t="shared" si="0"/>
        <v>8.2404000000000082</v>
      </c>
      <c r="Z6" s="116">
        <f t="shared" si="0"/>
        <v>0</v>
      </c>
      <c r="AA6" s="115">
        <f t="shared" ref="AA6:AA12" si="5">Q6</f>
        <v>219.74399999999983</v>
      </c>
      <c r="AB6" s="115">
        <f t="shared" si="1"/>
        <v>109.87200000000001</v>
      </c>
      <c r="AC6" s="115">
        <f t="shared" si="1"/>
        <v>1538.2079999999987</v>
      </c>
      <c r="AD6" s="116">
        <f t="shared" si="1"/>
        <v>125.25408000000002</v>
      </c>
    </row>
    <row r="7" spans="1:30" x14ac:dyDescent="0.55000000000000004">
      <c r="A7">
        <f>A6+1</f>
        <v>2020</v>
      </c>
      <c r="B7" s="41">
        <f>DSM_M_Base!AL4+DSM_M_Base!AM4+DSM_M_Base!AN4+DSM_M_Base!AR4+DSM_M_Base!AS4+DSM_M_Base!AT4+DSM_M_Base!AV4+DSM_M_Base!AW4</f>
        <v>0</v>
      </c>
      <c r="C7" s="41">
        <f>DSM_M_SSB!AL4+DSM_M_SSB!AM4+DSM_M_SSB!AN4+DSM_M_SSB!AR4+DSM_M_SSB!AS4+DSM_M_SSB!AT4+DSM_M_SSB!AV4+DSM_M_SSB!AW4</f>
        <v>0</v>
      </c>
      <c r="E7" s="41">
        <f>DSM_L_Base!AL4+DSM_L_Base!AM4+DSM_L_Base!AN4+DSM_L_Base!AR4+DSM_L_Base!AS4+DSM_L_Base!AT4+DSM_L_Base!AV4+DSM_L_Base!AW4</f>
        <v>0</v>
      </c>
      <c r="F7" s="41">
        <f>DSM_L_SSB!AL4+DSM_L_SSB!AM4+DSM_L_SSB!AN4+DSM_L_SSB!AR4+DSM_L_SSB!AS4+DSM_L_SSB!AT4+DSM_L_SSB!AV4+DSM_L_SSB!AW4</f>
        <v>0</v>
      </c>
      <c r="H7" s="41">
        <f>DSM_H_Base!AL4+DSM_H_Base!AM4+DSM_H_Base!AN4+DSM_H_Base!AR4+DSM_H_Base!AS4+DSM_H_Base!AT4+DSM_H_Base!AV4+DSM_H_Base!AW4</f>
        <v>0</v>
      </c>
      <c r="I7" s="41">
        <f>DSM_H_SSB!AL4+DSM_H_SSB!AM4+DSM_H_SSB!AN4+DSM_H_SSB!AR4+DSM_H_SSB!AS4+DSM_H_SSB!AT4+DSM_H_SSB!AV4+DSM_H_SSB!AW4</f>
        <v>0</v>
      </c>
      <c r="K7" s="89" t="s">
        <v>16</v>
      </c>
      <c r="L7" s="41">
        <f>DSM_M_Base!N14</f>
        <v>22.65600000000002</v>
      </c>
      <c r="M7" s="41">
        <f>DSM_M_Base!AA14</f>
        <v>0</v>
      </c>
      <c r="N7" s="41">
        <f>DSM_M_SSB!N14</f>
        <v>20.390400000000017</v>
      </c>
      <c r="O7" s="41">
        <f>DSM_M_SSB!AA14</f>
        <v>0</v>
      </c>
      <c r="Q7" s="41">
        <f>DSM_M_Base!N34</f>
        <v>543.74399999999957</v>
      </c>
      <c r="R7" s="41">
        <f>DSM_M_Base!AA34</f>
        <v>271.87200000000001</v>
      </c>
      <c r="S7" s="41">
        <f>DSM_M_SSB!N34</f>
        <v>3806.2079999999969</v>
      </c>
      <c r="T7" s="41">
        <f>DSM_M_SSB!AA34</f>
        <v>309.93407999999999</v>
      </c>
      <c r="V7" s="110" t="str">
        <f t="shared" si="2"/>
        <v>Cu</v>
      </c>
      <c r="W7" s="114">
        <f t="shared" si="3"/>
        <v>22.65600000000002</v>
      </c>
      <c r="X7" s="115">
        <f t="shared" si="4"/>
        <v>0</v>
      </c>
      <c r="Y7" s="115">
        <f t="shared" si="0"/>
        <v>20.390400000000017</v>
      </c>
      <c r="Z7" s="116">
        <f t="shared" si="0"/>
        <v>0</v>
      </c>
      <c r="AA7" s="115">
        <f t="shared" si="5"/>
        <v>543.74399999999957</v>
      </c>
      <c r="AB7" s="115">
        <f t="shared" si="1"/>
        <v>271.87200000000001</v>
      </c>
      <c r="AC7" s="115">
        <f t="shared" si="1"/>
        <v>3806.2079999999969</v>
      </c>
      <c r="AD7" s="116">
        <f t="shared" si="1"/>
        <v>309.93407999999999</v>
      </c>
    </row>
    <row r="8" spans="1:30" x14ac:dyDescent="0.55000000000000004">
      <c r="A8">
        <f t="shared" ref="A8:A37" si="6">A7+1</f>
        <v>2021</v>
      </c>
      <c r="B8" s="41">
        <f>DSM_M_Base!AL5+DSM_M_Base!AM5+DSM_M_Base!AN5+DSM_M_Base!AR5+DSM_M_Base!AS5+DSM_M_Base!AT5+DSM_M_Base!AV5+DSM_M_Base!AW5</f>
        <v>342.42343999984564</v>
      </c>
      <c r="C8" s="41">
        <f>DSM_M_SSB!AL5+DSM_M_SSB!AM5+DSM_M_SSB!AN5+DSM_M_SSB!AR5+DSM_M_SSB!AS5+DSM_M_SSB!AT5+DSM_M_SSB!AV5+DSM_M_SSB!AW5</f>
        <v>341.83967999984634</v>
      </c>
      <c r="E8" s="41">
        <f>DSM_L_Base!AL5+DSM_L_Base!AM5+DSM_L_Base!AN5+DSM_L_Base!AR5+DSM_L_Base!AS5+DSM_L_Base!AT5+DSM_L_Base!AV5+DSM_L_Base!AW5</f>
        <v>342.42343999984564</v>
      </c>
      <c r="F8" s="41">
        <f>DSM_L_SSB!AL5+DSM_L_SSB!AM5+DSM_L_SSB!AN5+DSM_L_SSB!AR5+DSM_L_SSB!AS5+DSM_L_SSB!AT5+DSM_L_SSB!AV5+DSM_L_SSB!AW5</f>
        <v>341.83967999984634</v>
      </c>
      <c r="H8" s="41">
        <f>DSM_H_Base!AL5+DSM_H_Base!AM5+DSM_H_Base!AN5+DSM_H_Base!AR5+DSM_H_Base!AS5+DSM_H_Base!AT5+DSM_H_Base!AV5+DSM_H_Base!AW5</f>
        <v>342.42343999984564</v>
      </c>
      <c r="I8" s="41">
        <f>DSM_H_SSB!AL5+DSM_H_SSB!AM5+DSM_H_SSB!AN5+DSM_H_SSB!AR5+DSM_H_SSB!AS5+DSM_H_SSB!AT5+DSM_H_SSB!AV5+DSM_H_SSB!AW5</f>
        <v>341.83967999984634</v>
      </c>
      <c r="K8" s="89" t="s">
        <v>20</v>
      </c>
      <c r="L8" s="41">
        <f>DSM_M_Base!R14</f>
        <v>1.1560000000680011</v>
      </c>
      <c r="M8" s="41">
        <f>DSM_M_Base!AE14</f>
        <v>0</v>
      </c>
      <c r="N8" s="41">
        <f>DSM_M_SSB!R14</f>
        <v>1.0200000000600009</v>
      </c>
      <c r="O8" s="41">
        <f>DSM_M_SSB!AE14</f>
        <v>0</v>
      </c>
      <c r="Q8" s="41">
        <f>DSM_M_Base!R34</f>
        <v>4.8960000002879953</v>
      </c>
      <c r="R8" s="41">
        <f>DSM_M_Base!AE34</f>
        <v>9.3024000005472001</v>
      </c>
      <c r="S8" s="41">
        <f>DSM_M_SSB!R34</f>
        <v>0</v>
      </c>
      <c r="T8" s="41">
        <f>DSM_M_SSB!AE34</f>
        <v>7.9968000004703983</v>
      </c>
      <c r="V8" s="110" t="str">
        <f t="shared" si="2"/>
        <v>Nd</v>
      </c>
      <c r="W8" s="114">
        <f t="shared" si="3"/>
        <v>1.1560000000680011</v>
      </c>
      <c r="X8" s="115">
        <f t="shared" si="4"/>
        <v>0</v>
      </c>
      <c r="Y8" s="115">
        <f t="shared" si="0"/>
        <v>1.0200000000600009</v>
      </c>
      <c r="Z8" s="116">
        <f t="shared" si="0"/>
        <v>0</v>
      </c>
      <c r="AA8" s="115">
        <f t="shared" si="5"/>
        <v>4.8960000002879953</v>
      </c>
      <c r="AB8" s="115">
        <f t="shared" si="1"/>
        <v>9.3024000005472001</v>
      </c>
      <c r="AC8" s="115">
        <f t="shared" si="1"/>
        <v>0</v>
      </c>
      <c r="AD8" s="116">
        <f t="shared" si="1"/>
        <v>7.9968000004703983</v>
      </c>
    </row>
    <row r="9" spans="1:30" x14ac:dyDescent="0.55000000000000004">
      <c r="A9">
        <f t="shared" si="6"/>
        <v>2022</v>
      </c>
      <c r="B9" s="41">
        <f>DSM_M_Base!AL6+DSM_M_Base!AM6+DSM_M_Base!AN6+DSM_M_Base!AR6+DSM_M_Base!AS6+DSM_M_Base!AT6+DSM_M_Base!AV6+DSM_M_Base!AW6</f>
        <v>682.28871999970079</v>
      </c>
      <c r="C9" s="41">
        <f>DSM_M_SSB!AL6+DSM_M_SSB!AM6+DSM_M_SSB!AN6+DSM_M_SSB!AR6+DSM_M_SSB!AS6+DSM_M_SSB!AT6+DSM_M_SSB!AV6+DSM_M_SSB!AW6</f>
        <v>680.53743999970334</v>
      </c>
      <c r="E9" s="41">
        <f>DSM_L_Base!AL6+DSM_L_Base!AM6+DSM_L_Base!AN6+DSM_L_Base!AR6+DSM_L_Base!AS6+DSM_L_Base!AT6+DSM_L_Base!AV6+DSM_L_Base!AW6</f>
        <v>682.28871999970079</v>
      </c>
      <c r="F9" s="41">
        <f>DSM_L_SSB!AL6+DSM_L_SSB!AM6+DSM_L_SSB!AN6+DSM_L_SSB!AR6+DSM_L_SSB!AS6+DSM_L_SSB!AT6+DSM_L_SSB!AV6+DSM_L_SSB!AW6</f>
        <v>680.53743999970334</v>
      </c>
      <c r="H9" s="41">
        <f>DSM_H_Base!AL6+DSM_H_Base!AM6+DSM_H_Base!AN6+DSM_H_Base!AR6+DSM_H_Base!AS6+DSM_H_Base!AT6+DSM_H_Base!AV6+DSM_H_Base!AW6</f>
        <v>682.28871999970079</v>
      </c>
      <c r="I9" s="41">
        <f>DSM_H_SSB!AL6+DSM_H_SSB!AM6+DSM_H_SSB!AN6+DSM_H_SSB!AR6+DSM_H_SSB!AS6+DSM_H_SSB!AT6+DSM_H_SSB!AV6+DSM_H_SSB!AW6</f>
        <v>680.53743999970334</v>
      </c>
      <c r="K9" s="89" t="s">
        <v>21</v>
      </c>
      <c r="L9" s="41">
        <f>DSM_M_Base!S14</f>
        <v>110.6520000000001</v>
      </c>
      <c r="M9" s="41">
        <f>DSM_M_Base!AF14</f>
        <v>0</v>
      </c>
      <c r="N9" s="41">
        <f>DSM_M_SSB!S14</f>
        <v>113.60040000000011</v>
      </c>
      <c r="O9" s="41">
        <f>DSM_M_SSB!AF14</f>
        <v>0</v>
      </c>
      <c r="Q9" s="41">
        <f>DSM_M_Base!S34</f>
        <v>3081.3119999999976</v>
      </c>
      <c r="R9" s="41">
        <f>DSM_M_Base!AF34</f>
        <v>1412.9567999999997</v>
      </c>
      <c r="S9" s="41">
        <f>DSM_M_SSB!S34</f>
        <v>2595.1679999999978</v>
      </c>
      <c r="T9" s="41">
        <f>DSM_M_SSB!AF34</f>
        <v>1429.0300799999998</v>
      </c>
      <c r="V9" s="110" t="str">
        <f t="shared" si="2"/>
        <v>Li</v>
      </c>
      <c r="W9" s="114">
        <f t="shared" si="3"/>
        <v>110.6520000000001</v>
      </c>
      <c r="X9" s="115">
        <f t="shared" si="4"/>
        <v>0</v>
      </c>
      <c r="Y9" s="115">
        <f t="shared" si="0"/>
        <v>113.60040000000011</v>
      </c>
      <c r="Z9" s="116">
        <f t="shared" si="0"/>
        <v>0</v>
      </c>
      <c r="AA9" s="115">
        <f t="shared" si="5"/>
        <v>3081.3119999999976</v>
      </c>
      <c r="AB9" s="115">
        <f t="shared" si="1"/>
        <v>1412.9567999999997</v>
      </c>
      <c r="AC9" s="115">
        <f t="shared" si="1"/>
        <v>2595.1679999999978</v>
      </c>
      <c r="AD9" s="116">
        <f t="shared" si="1"/>
        <v>1429.0300799999998</v>
      </c>
    </row>
    <row r="10" spans="1:30" x14ac:dyDescent="0.55000000000000004">
      <c r="A10">
        <f t="shared" si="6"/>
        <v>2023</v>
      </c>
      <c r="B10" s="41">
        <f>DSM_M_Base!AL7+DSM_M_Base!AM7+DSM_M_Base!AN7+DSM_M_Base!AR7+DSM_M_Base!AS7+DSM_M_Base!AT7+DSM_M_Base!AV7+DSM_M_Base!AW7</f>
        <v>1019.5958399995654</v>
      </c>
      <c r="C10" s="41">
        <f>DSM_M_SSB!AL7+DSM_M_SSB!AM7+DSM_M_SSB!AN7+DSM_M_SSB!AR7+DSM_M_SSB!AS7+DSM_M_SSB!AT7+DSM_M_SSB!AV7+DSM_M_SSB!AW7</f>
        <v>1016.0932799995703</v>
      </c>
      <c r="E10" s="41">
        <f>DSM_L_Base!AL7+DSM_L_Base!AM7+DSM_L_Base!AN7+DSM_L_Base!AR7+DSM_L_Base!AS7+DSM_L_Base!AT7+DSM_L_Base!AV7+DSM_L_Base!AW7</f>
        <v>1019.5958399995654</v>
      </c>
      <c r="F10" s="41">
        <f>DSM_L_SSB!AL7+DSM_L_SSB!AM7+DSM_L_SSB!AN7+DSM_L_SSB!AR7+DSM_L_SSB!AS7+DSM_L_SSB!AT7+DSM_L_SSB!AV7+DSM_L_SSB!AW7</f>
        <v>1016.0932799995703</v>
      </c>
      <c r="H10" s="41">
        <f>DSM_H_Base!AL7+DSM_H_Base!AM7+DSM_H_Base!AN7+DSM_H_Base!AR7+DSM_H_Base!AS7+DSM_H_Base!AT7+DSM_H_Base!AV7+DSM_H_Base!AW7</f>
        <v>1019.5958399995654</v>
      </c>
      <c r="I10" s="41">
        <f>DSM_H_SSB!AL7+DSM_H_SSB!AM7+DSM_H_SSB!AN7+DSM_H_SSB!AR7+DSM_H_SSB!AS7+DSM_H_SSB!AT7+DSM_H_SSB!AV7+DSM_H_SSB!AW7</f>
        <v>1016.0932799995703</v>
      </c>
      <c r="K10" s="89" t="s">
        <v>22</v>
      </c>
      <c r="L10" s="41">
        <f>DSM_M_Base!T14</f>
        <v>101.78400000000009</v>
      </c>
      <c r="M10" s="41">
        <f>DSM_M_Base!AG14</f>
        <v>0</v>
      </c>
      <c r="N10" s="41">
        <f>DSM_M_SSB!T14</f>
        <v>103.72800000000009</v>
      </c>
      <c r="O10" s="41">
        <f>DSM_M_SSB!AG14</f>
        <v>0</v>
      </c>
      <c r="Q10" s="41">
        <f>DSM_M_Base!T34</f>
        <v>2528.063999999998</v>
      </c>
      <c r="R10" s="41">
        <f>DSM_M_Base!AG34</f>
        <v>1238.4575999999997</v>
      </c>
      <c r="S10" s="41">
        <f>DSM_M_SSB!T34</f>
        <v>812.15999999999917</v>
      </c>
      <c r="T10" s="41">
        <f>DSM_M_SSB!AG34</f>
        <v>1210.0607999999997</v>
      </c>
      <c r="V10" s="110" t="str">
        <f t="shared" si="2"/>
        <v>Co</v>
      </c>
      <c r="W10" s="114">
        <f t="shared" si="3"/>
        <v>101.78400000000009</v>
      </c>
      <c r="X10" s="115">
        <f t="shared" si="4"/>
        <v>0</v>
      </c>
      <c r="Y10" s="115">
        <f t="shared" si="0"/>
        <v>103.72800000000009</v>
      </c>
      <c r="Z10" s="116">
        <f t="shared" si="0"/>
        <v>0</v>
      </c>
      <c r="AA10" s="115">
        <f t="shared" si="5"/>
        <v>2528.063999999998</v>
      </c>
      <c r="AB10" s="115">
        <f t="shared" si="1"/>
        <v>1238.4575999999997</v>
      </c>
      <c r="AC10" s="115">
        <f t="shared" si="1"/>
        <v>812.15999999999917</v>
      </c>
      <c r="AD10" s="116">
        <f t="shared" si="1"/>
        <v>1210.0607999999997</v>
      </c>
    </row>
    <row r="11" spans="1:30" x14ac:dyDescent="0.55000000000000004">
      <c r="A11">
        <f t="shared" si="6"/>
        <v>2024</v>
      </c>
      <c r="B11" s="41">
        <f>DSM_M_Base!AL8+DSM_M_Base!AM8+DSM_M_Base!AN8+DSM_M_Base!AR8+DSM_M_Base!AS8+DSM_M_Base!AT8+DSM_M_Base!AV8+DSM_M_Base!AW8</f>
        <v>1354.3447999994398</v>
      </c>
      <c r="C11" s="41">
        <f>DSM_M_SSB!AL8+DSM_M_SSB!AM8+DSM_M_SSB!AN8+DSM_M_SSB!AR8+DSM_M_SSB!AS8+DSM_M_SSB!AT8+DSM_M_SSB!AV8+DSM_M_SSB!AW8</f>
        <v>1348.5071999994482</v>
      </c>
      <c r="E11" s="41">
        <f>DSM_L_Base!AL8+DSM_L_Base!AM8+DSM_L_Base!AN8+DSM_L_Base!AR8+DSM_L_Base!AS8+DSM_L_Base!AT8+DSM_L_Base!AV8+DSM_L_Base!AW8</f>
        <v>1354.3447999994398</v>
      </c>
      <c r="F11" s="41">
        <f>DSM_L_SSB!AL8+DSM_L_SSB!AM8+DSM_L_SSB!AN8+DSM_L_SSB!AR8+DSM_L_SSB!AS8+DSM_L_SSB!AT8+DSM_L_SSB!AV8+DSM_L_SSB!AW8</f>
        <v>1348.5071999994482</v>
      </c>
      <c r="H11" s="41">
        <f>DSM_H_Base!AL8+DSM_H_Base!AM8+DSM_H_Base!AN8+DSM_H_Base!AR8+DSM_H_Base!AS8+DSM_H_Base!AT8+DSM_H_Base!AV8+DSM_H_Base!AW8</f>
        <v>1354.3447999994398</v>
      </c>
      <c r="I11" s="41">
        <f>DSM_H_SSB!AL8+DSM_H_SSB!AM8+DSM_H_SSB!AN8+DSM_H_SSB!AR8+DSM_H_SSB!AS8+DSM_H_SSB!AT8+DSM_H_SSB!AV8+DSM_H_SSB!AW8</f>
        <v>1348.5071999994482</v>
      </c>
      <c r="K11" s="89" t="s">
        <v>41</v>
      </c>
      <c r="L11" s="41">
        <f>DSM_M_Base!V14</f>
        <v>0.37399999993200034</v>
      </c>
      <c r="M11" s="41">
        <f>DSM_M_Base!AI14</f>
        <v>0</v>
      </c>
      <c r="N11" s="41">
        <f>DSM_M_SSB!V14</f>
        <v>0.32999999994000029</v>
      </c>
      <c r="O11" s="41">
        <f>DSM_M_SSB!AI14</f>
        <v>0</v>
      </c>
      <c r="Q11" s="41">
        <f>DSM_M_Base!V34</f>
        <v>1.5839999997119985</v>
      </c>
      <c r="R11" s="41">
        <f>DSM_M_Base!AI34</f>
        <v>3.0095999994527993</v>
      </c>
      <c r="S11" s="41">
        <f>DSM_M_SSB!V34</f>
        <v>0</v>
      </c>
      <c r="T11" s="41">
        <f>DSM_M_SSB!AI34</f>
        <v>2.5871999995295991</v>
      </c>
      <c r="V11" s="110" t="str">
        <f t="shared" si="2"/>
        <v>Dy</v>
      </c>
      <c r="W11" s="114">
        <f t="shared" si="3"/>
        <v>0.37399999993200034</v>
      </c>
      <c r="X11" s="115">
        <f t="shared" si="4"/>
        <v>0</v>
      </c>
      <c r="Y11" s="115">
        <f t="shared" si="0"/>
        <v>0.32999999994000029</v>
      </c>
      <c r="Z11" s="116">
        <f t="shared" si="0"/>
        <v>0</v>
      </c>
      <c r="AA11" s="115">
        <f t="shared" si="5"/>
        <v>1.5839999997119985</v>
      </c>
      <c r="AB11" s="115">
        <f t="shared" si="1"/>
        <v>3.0095999994527993</v>
      </c>
      <c r="AC11" s="115">
        <f t="shared" si="1"/>
        <v>0</v>
      </c>
      <c r="AD11" s="116">
        <f t="shared" si="1"/>
        <v>2.5871999995295991</v>
      </c>
    </row>
    <row r="12" spans="1:30" ht="14.7" thickBot="1" x14ac:dyDescent="0.6">
      <c r="A12">
        <f t="shared" si="6"/>
        <v>2025</v>
      </c>
      <c r="B12" s="41">
        <f>DSM_M_Base!AL9+DSM_M_Base!AM9+DSM_M_Base!AN9+DSM_M_Base!AR9+DSM_M_Base!AS9+DSM_M_Base!AT9+DSM_M_Base!AV9+DSM_M_Base!AW9</f>
        <v>1686.5355999993244</v>
      </c>
      <c r="C12" s="41">
        <f>DSM_M_SSB!AL9+DSM_M_SSB!AM9+DSM_M_SSB!AN9+DSM_M_SSB!AR9+DSM_M_SSB!AS9+DSM_M_SSB!AT9+DSM_M_SSB!AV9+DSM_M_SSB!AW9</f>
        <v>1677.7791999993365</v>
      </c>
      <c r="E12" s="41">
        <f>DSM_L_Base!AL9+DSM_L_Base!AM9+DSM_L_Base!AN9+DSM_L_Base!AR9+DSM_L_Base!AS9+DSM_L_Base!AT9+DSM_L_Base!AV9+DSM_L_Base!AW9</f>
        <v>1686.5355999993244</v>
      </c>
      <c r="F12" s="41">
        <f>DSM_L_SSB!AL9+DSM_L_SSB!AM9+DSM_L_SSB!AN9+DSM_L_SSB!AR9+DSM_L_SSB!AS9+DSM_L_SSB!AT9+DSM_L_SSB!AV9+DSM_L_SSB!AW9</f>
        <v>1677.7791999993365</v>
      </c>
      <c r="H12" s="41">
        <f>DSM_H_Base!AL9+DSM_H_Base!AM9+DSM_H_Base!AN9+DSM_H_Base!AR9+DSM_H_Base!AS9+DSM_H_Base!AT9+DSM_H_Base!AV9+DSM_H_Base!AW9</f>
        <v>1686.5355999993244</v>
      </c>
      <c r="I12" s="41">
        <f>DSM_H_SSB!AL9+DSM_H_SSB!AM9+DSM_H_SSB!AN9+DSM_H_SSB!AR9+DSM_H_SSB!AS9+DSM_H_SSB!AT9+DSM_H_SSB!AV9+DSM_H_SSB!AW9</f>
        <v>1677.7791999993365</v>
      </c>
      <c r="K12" s="89" t="s">
        <v>42</v>
      </c>
      <c r="L12" s="41">
        <f>DSM_M_Base!W14</f>
        <v>0.37399999993200034</v>
      </c>
      <c r="M12" s="41">
        <f>DSM_M_Base!AJ14</f>
        <v>0</v>
      </c>
      <c r="N12" s="41">
        <f>DSM_M_SSB!W14</f>
        <v>0.32999999994000029</v>
      </c>
      <c r="O12" s="41">
        <f>DSM_M_SSB!AJ14</f>
        <v>0</v>
      </c>
      <c r="Q12" s="41">
        <f>DSM_M_Base!W34</f>
        <v>1.5839999997119985</v>
      </c>
      <c r="R12" s="41">
        <f>DSM_M_Base!AJ34</f>
        <v>3.0095999994527993</v>
      </c>
      <c r="S12" s="41">
        <f>DSM_M_SSB!W34</f>
        <v>0</v>
      </c>
      <c r="T12" s="41">
        <f>DSM_M_SSB!AJ34</f>
        <v>2.5871999995295991</v>
      </c>
      <c r="V12" s="117" t="str">
        <f t="shared" si="2"/>
        <v>Pr</v>
      </c>
      <c r="W12" s="118">
        <f>L12</f>
        <v>0.37399999993200034</v>
      </c>
      <c r="X12" s="119">
        <f t="shared" si="4"/>
        <v>0</v>
      </c>
      <c r="Y12" s="119">
        <f t="shared" si="0"/>
        <v>0.32999999994000029</v>
      </c>
      <c r="Z12" s="120">
        <f t="shared" si="0"/>
        <v>0</v>
      </c>
      <c r="AA12" s="119">
        <f t="shared" si="5"/>
        <v>1.5839999997119985</v>
      </c>
      <c r="AB12" s="119">
        <f t="shared" si="1"/>
        <v>3.0095999994527993</v>
      </c>
      <c r="AC12" s="119">
        <f t="shared" si="1"/>
        <v>0</v>
      </c>
      <c r="AD12" s="120">
        <f t="shared" si="1"/>
        <v>2.5871999995295991</v>
      </c>
    </row>
    <row r="13" spans="1:30" ht="14.7" thickBot="1" x14ac:dyDescent="0.6">
      <c r="A13">
        <f t="shared" si="6"/>
        <v>2026</v>
      </c>
      <c r="B13" s="41">
        <f>DSM_M_Base!AL10+DSM_M_Base!AM10+DSM_M_Base!AN10+DSM_M_Base!AR10+DSM_M_Base!AS10+DSM_M_Base!AT10+DSM_M_Base!AV10+DSM_M_Base!AW10</f>
        <v>2016.1682399992178</v>
      </c>
      <c r="C13" s="41">
        <f>DSM_M_SSB!AL10+DSM_M_SSB!AM10+DSM_M_SSB!AN10+DSM_M_SSB!AR10+DSM_M_SSB!AS10+DSM_M_SSB!AT10+DSM_M_SSB!AV10+DSM_M_SSB!AW10</f>
        <v>2003.909279999235</v>
      </c>
      <c r="E13" s="41">
        <f>DSM_L_Base!AL10+DSM_L_Base!AM10+DSM_L_Base!AN10+DSM_L_Base!AR10+DSM_L_Base!AS10+DSM_L_Base!AT10+DSM_L_Base!AV10+DSM_L_Base!AW10</f>
        <v>2016.1682399992178</v>
      </c>
      <c r="F13" s="41">
        <f>DSM_L_SSB!AL10+DSM_L_SSB!AM10+DSM_L_SSB!AN10+DSM_L_SSB!AR10+DSM_L_SSB!AS10+DSM_L_SSB!AT10+DSM_L_SSB!AV10+DSM_L_SSB!AW10</f>
        <v>2003.909279999235</v>
      </c>
      <c r="H13" s="41">
        <f>DSM_H_Base!AL10+DSM_H_Base!AM10+DSM_H_Base!AN10+DSM_H_Base!AR10+DSM_H_Base!AS10+DSM_H_Base!AT10+DSM_H_Base!AV10+DSM_H_Base!AW10</f>
        <v>2016.1682399992178</v>
      </c>
      <c r="I13" s="41">
        <f>DSM_H_SSB!AL10+DSM_H_SSB!AM10+DSM_H_SSB!AN10+DSM_H_SSB!AR10+DSM_H_SSB!AS10+DSM_H_SSB!AT10+DSM_H_SSB!AV10+DSM_H_SSB!AW10</f>
        <v>2003.909279999235</v>
      </c>
      <c r="L13" s="41"/>
      <c r="P13" s="1" t="s">
        <v>2</v>
      </c>
      <c r="Q13" s="97">
        <f t="shared" ref="Q13:T13" si="7">SUM(Q5:Q12)</f>
        <v>8138.8799999997063</v>
      </c>
      <c r="R13" s="97">
        <f>SUM(R5:R12)</f>
        <v>3927.4559999994526</v>
      </c>
      <c r="S13" s="97">
        <f t="shared" si="7"/>
        <v>21057.407999999985</v>
      </c>
      <c r="T13" s="97">
        <f t="shared" si="7"/>
        <v>4089.4828799995294</v>
      </c>
      <c r="V13" s="167" t="s">
        <v>121</v>
      </c>
      <c r="W13" s="168"/>
      <c r="X13" s="168"/>
      <c r="Y13" s="168"/>
      <c r="Z13" s="168"/>
      <c r="AA13" s="159"/>
      <c r="AB13" s="159"/>
      <c r="AC13" s="159"/>
      <c r="AD13" s="160"/>
    </row>
    <row r="14" spans="1:30" ht="14.4" customHeight="1" thickBot="1" x14ac:dyDescent="0.6">
      <c r="A14">
        <f t="shared" si="6"/>
        <v>2027</v>
      </c>
      <c r="B14" s="41">
        <f>DSM_M_Base!AL11+DSM_M_Base!AM11+DSM_M_Base!AN11+DSM_M_Base!AR11+DSM_M_Base!AS11+DSM_M_Base!AT11+DSM_M_Base!AV11+DSM_M_Base!AW11</f>
        <v>2343.2427199991216</v>
      </c>
      <c r="C14" s="41">
        <f>DSM_M_SSB!AL11+DSM_M_SSB!AM11+DSM_M_SSB!AN11+DSM_M_SSB!AR11+DSM_M_SSB!AS11+DSM_M_SSB!AT11+DSM_M_SSB!AV11+DSM_M_SSB!AW11</f>
        <v>2326.8974399991434</v>
      </c>
      <c r="E14" s="41">
        <f>DSM_L_Base!AL11+DSM_L_Base!AM11+DSM_L_Base!AN11+DSM_L_Base!AR11+DSM_L_Base!AS11+DSM_L_Base!AT11+DSM_L_Base!AV11+DSM_L_Base!AW11</f>
        <v>2343.2427199991216</v>
      </c>
      <c r="F14" s="41">
        <f>DSM_L_SSB!AL11+DSM_L_SSB!AM11+DSM_L_SSB!AN11+DSM_L_SSB!AR11+DSM_L_SSB!AS11+DSM_L_SSB!AT11+DSM_L_SSB!AV11+DSM_L_SSB!AW11</f>
        <v>2326.8974399991434</v>
      </c>
      <c r="H14" s="41">
        <f>DSM_H_Base!AL11+DSM_H_Base!AM11+DSM_H_Base!AN11+DSM_H_Base!AR11+DSM_H_Base!AS11+DSM_H_Base!AT11+DSM_H_Base!AV11+DSM_H_Base!AW11</f>
        <v>2343.2427199991216</v>
      </c>
      <c r="I14" s="41">
        <f>DSM_H_SSB!AL11+DSM_H_SSB!AM11+DSM_H_SSB!AN11+DSM_H_SSB!AR11+DSM_H_SSB!AS11+DSM_H_SSB!AT11+DSM_H_SSB!AV11+DSM_H_SSB!AW11</f>
        <v>2326.8974399991434</v>
      </c>
      <c r="K14" s="170" t="s">
        <v>121</v>
      </c>
      <c r="P14" s="99" t="s">
        <v>115</v>
      </c>
      <c r="Q14" s="100">
        <f>SUM(Q8:Q12)</f>
        <v>5617.4399999997086</v>
      </c>
      <c r="R14" s="100">
        <f t="shared" ref="R14:T14" si="8">SUM(R8:R12)</f>
        <v>2666.7359999994524</v>
      </c>
      <c r="S14" s="100">
        <f t="shared" si="8"/>
        <v>3407.3279999999968</v>
      </c>
      <c r="T14" s="100">
        <f t="shared" si="8"/>
        <v>2652.2620799995293</v>
      </c>
      <c r="V14" s="117" t="s">
        <v>123</v>
      </c>
      <c r="W14" s="121">
        <f>L15</f>
        <v>319.39999999993228</v>
      </c>
      <c r="X14" s="122">
        <f t="shared" ref="X14:Z14" si="9">M15</f>
        <v>0</v>
      </c>
      <c r="Y14" s="122">
        <f t="shared" si="9"/>
        <v>313.56239999994034</v>
      </c>
      <c r="Z14" s="123">
        <f t="shared" si="9"/>
        <v>0</v>
      </c>
      <c r="AA14" s="121">
        <f>Q15</f>
        <v>10964.879999999608</v>
      </c>
      <c r="AB14" s="122">
        <f t="shared" ref="AB14:AD14" si="10">R15</f>
        <v>5291.1559999992642</v>
      </c>
      <c r="AC14" s="122">
        <f t="shared" si="10"/>
        <v>28369.007999999983</v>
      </c>
      <c r="AD14" s="123">
        <f t="shared" si="10"/>
        <v>5509.4422133327007</v>
      </c>
    </row>
    <row r="15" spans="1:30" ht="14.4" customHeight="1" thickBot="1" x14ac:dyDescent="0.6">
      <c r="A15">
        <f t="shared" si="6"/>
        <v>2028</v>
      </c>
      <c r="B15" s="41">
        <f>DSM_M_Base!AL12+DSM_M_Base!AM12+DSM_M_Base!AN12+DSM_M_Base!AR12+DSM_M_Base!AS12+DSM_M_Base!AT12+DSM_M_Base!AV12+DSM_M_Base!AW12</f>
        <v>2667.7590399990336</v>
      </c>
      <c r="C15" s="41">
        <f>DSM_M_SSB!AL12+DSM_M_SSB!AM12+DSM_M_SSB!AN12+DSM_M_SSB!AR12+DSM_M_SSB!AS12+DSM_M_SSB!AT12+DSM_M_SSB!AV12+DSM_M_SSB!AW12</f>
        <v>2646.7436799990628</v>
      </c>
      <c r="E15" s="41">
        <f>DSM_L_Base!AL12+DSM_L_Base!AM12+DSM_L_Base!AN12+DSM_L_Base!AR12+DSM_L_Base!AS12+DSM_L_Base!AT12+DSM_L_Base!AV12+DSM_L_Base!AW12</f>
        <v>2667.7590399990336</v>
      </c>
      <c r="F15" s="41">
        <f>DSM_L_SSB!AL12+DSM_L_SSB!AM12+DSM_L_SSB!AN12+DSM_L_SSB!AR12+DSM_L_SSB!AS12+DSM_L_SSB!AT12+DSM_L_SSB!AV12+DSM_L_SSB!AW12</f>
        <v>2646.7436799990628</v>
      </c>
      <c r="H15" s="41">
        <f>DSM_H_Base!AL12+DSM_H_Base!AM12+DSM_H_Base!AN12+DSM_H_Base!AR12+DSM_H_Base!AS12+DSM_H_Base!AT12+DSM_H_Base!AV12+DSM_H_Base!AW12</f>
        <v>2667.7590399990336</v>
      </c>
      <c r="I15" s="41">
        <f>DSM_H_SSB!AL12+DSM_H_SSB!AM12+DSM_H_SSB!AN12+DSM_H_SSB!AR12+DSM_H_SSB!AS12+DSM_H_SSB!AT12+DSM_H_SSB!AV12+DSM_H_SSB!AW12</f>
        <v>2646.7436799990628</v>
      </c>
      <c r="K15" s="171"/>
      <c r="L15" s="41">
        <f>DSM_H_Base!L14+DSM_H_Base!M14+DSM_H_Base!N14+DSM_H_Base!R14+DSM_H_Base!S14+DSM_H_Base!T14+DSM_H_Base!V14+DSM_H_Base!W14</f>
        <v>319.39999999993228</v>
      </c>
      <c r="M15">
        <f>DSM_H_Base!Y14+DSM_H_Base!Z14+DSM_H_Base!AA14+DSM_H_Base!AE14+DSM_H_Base!AF14+DSM_H_Base!AG14+DSM_H_Base!AI14+DSM_H_Base!AJ14</f>
        <v>0</v>
      </c>
      <c r="N15" s="41">
        <f>DSM_H_SSB!L14+DSM_H_SSB!M14+DSM_H_SSB!N14+DSM_H_SSB!R14+DSM_H_SSB!S14+DSM_H_SSB!T14+DSM_H_SSB!V14+DSM_H_SSB!W14</f>
        <v>313.56239999994034</v>
      </c>
      <c r="O15">
        <f>DSM_H_SSB!Y14+DSM_H_SSB!Z14+DSM_H_SSB!AA14+DSM_H_SSB!AE14+DSM_H_SSB!AF14+DSM_H_SSB!AG14+DSM_H_SSB!AI14+DSM_H_SSB!AJ14</f>
        <v>0</v>
      </c>
      <c r="P15" s="1" t="s">
        <v>1</v>
      </c>
      <c r="Q15" s="97">
        <f>DSM_H_Base!L34+DSM_H_Base!M34+DSM_H_Base!N34+DSM_H_Base!R34+DSM_H_Base!S34+DSM_H_Base!T34+DSM_H_Base!V34+DSM_H_Base!W34</f>
        <v>10964.879999999608</v>
      </c>
      <c r="R15" s="97">
        <f>DSM_H_Base!Y34+DSM_H_Base!Z34+DSM_H_Base!AA34+DSM_H_Base!AE34+DSM_H_Base!AF34+DSM_H_Base!AG34+DSM_H_Base!AI34+DSM_H_Base!AJ34</f>
        <v>5291.1559999992642</v>
      </c>
      <c r="S15" s="97">
        <f>DSM_H_SSB!L34+DSM_H_SSB!M34+DSM_H_SSB!N34+DSM_H_SSB!R34+DSM_H_SSB!S34+DSM_H_SSB!T34+DSM_H_SSB!V34+DSM_H_SSB!W34</f>
        <v>28369.007999999983</v>
      </c>
      <c r="T15" s="97">
        <f>DSM_H_SSB!Y34+DSM_H_SSB!Z34+DSM_H_SSB!AA34+DSM_H_SSB!AE34+DSM_H_SSB!AF34+DSM_H_SSB!AG34+DSM_H_SSB!AI34+DSM_H_SSB!AJ34</f>
        <v>5509.4422133327007</v>
      </c>
      <c r="V15" s="167" t="s">
        <v>122</v>
      </c>
      <c r="W15" s="159"/>
      <c r="X15" s="159"/>
      <c r="Y15" s="159"/>
      <c r="Z15" s="159"/>
      <c r="AA15" s="159"/>
      <c r="AB15" s="159"/>
      <c r="AC15" s="159"/>
      <c r="AD15" s="160"/>
    </row>
    <row r="16" spans="1:30" ht="14.7" customHeight="1" thickBot="1" x14ac:dyDescent="0.6">
      <c r="A16">
        <f t="shared" si="6"/>
        <v>2029</v>
      </c>
      <c r="B16" s="41">
        <f>DSM_M_Base!AL13+DSM_M_Base!AM13+DSM_M_Base!AN13+DSM_M_Base!AR13+DSM_M_Base!AS13+DSM_M_Base!AT13+DSM_M_Base!AV13+DSM_M_Base!AW13</f>
        <v>2989.7171999989559</v>
      </c>
      <c r="C16" s="41">
        <f>DSM_M_SSB!AL13+DSM_M_SSB!AM13+DSM_M_SSB!AN13+DSM_M_SSB!AR13+DSM_M_SSB!AS13+DSM_M_SSB!AT13+DSM_M_SSB!AV13+DSM_M_SSB!AW13</f>
        <v>2963.4479999989926</v>
      </c>
      <c r="E16" s="41">
        <f>DSM_L_Base!AL13+DSM_L_Base!AM13+DSM_L_Base!AN13+DSM_L_Base!AR13+DSM_L_Base!AS13+DSM_L_Base!AT13+DSM_L_Base!AV13+DSM_L_Base!AW13</f>
        <v>2989.7171999989559</v>
      </c>
      <c r="F16" s="41">
        <f>DSM_L_SSB!AL13+DSM_L_SSB!AM13+DSM_L_SSB!AN13+DSM_L_SSB!AR13+DSM_L_SSB!AS13+DSM_L_SSB!AT13+DSM_L_SSB!AV13+DSM_L_SSB!AW13</f>
        <v>2963.4479999989926</v>
      </c>
      <c r="H16" s="41">
        <f>DSM_H_Base!AL13+DSM_H_Base!AM13+DSM_H_Base!AN13+DSM_H_Base!AR13+DSM_H_Base!AS13+DSM_H_Base!AT13+DSM_H_Base!AV13+DSM_H_Base!AW13</f>
        <v>2989.7171999989559</v>
      </c>
      <c r="I16" s="41">
        <f>DSM_H_SSB!AL13+DSM_H_SSB!AM13+DSM_H_SSB!AN13+DSM_H_SSB!AR13+DSM_H_SSB!AS13+DSM_H_SSB!AT13+DSM_H_SSB!AV13+DSM_H_SSB!AW13</f>
        <v>2963.4479999989926</v>
      </c>
      <c r="K16" s="170" t="s">
        <v>122</v>
      </c>
      <c r="P16" s="99" t="s">
        <v>115</v>
      </c>
      <c r="Q16" s="101">
        <f>DSM_H_Base!R34+DSM_H_Base!S34+DSM_H_Base!T34+DSM_H_Base!V34+DSM_H_Base!W34</f>
        <v>7567.9399999996085</v>
      </c>
      <c r="R16" s="100">
        <f>DSM_H_Base!AE34+DSM_H_Base!AF34+DSM_H_Base!AG34+DSM_H_Base!AI34+DSM_H_Base!AJ34</f>
        <v>3592.685999999263</v>
      </c>
      <c r="S16" s="100">
        <f>DSM_H_SSB!R34+DSM_H_SSB!S34+DSM_H_SSB!T34+DSM_H_SSB!V34+DSM_H_SSB!W34</f>
        <v>4590.4279999999981</v>
      </c>
      <c r="T16" s="100">
        <f>DSM_H_SSB!AE34+DSM_H_SSB!AF34+DSM_H_SSB!AG34+DSM_H_SSB!AI34+DSM_H_SSB!AJ34</f>
        <v>3573.1864133326999</v>
      </c>
      <c r="V16" s="117" t="s">
        <v>124</v>
      </c>
      <c r="W16" s="121">
        <f>L17</f>
        <v>319.39999999993228</v>
      </c>
      <c r="X16" s="122">
        <f t="shared" ref="X16:Z16" si="11">M17</f>
        <v>0</v>
      </c>
      <c r="Y16" s="122">
        <f t="shared" si="11"/>
        <v>313.56239999994034</v>
      </c>
      <c r="Z16" s="123">
        <f t="shared" si="11"/>
        <v>0</v>
      </c>
      <c r="AA16" s="121">
        <f>Q17</f>
        <v>5312.8799999998137</v>
      </c>
      <c r="AB16" s="122">
        <f t="shared" ref="AB16:AD16" si="12">R17</f>
        <v>2563.7559999996424</v>
      </c>
      <c r="AC16" s="122">
        <f t="shared" si="12"/>
        <v>13745.808000000001</v>
      </c>
      <c r="AD16" s="123">
        <f t="shared" si="12"/>
        <v>2669.5235466663589</v>
      </c>
    </row>
    <row r="17" spans="1:20" ht="14.7" thickBot="1" x14ac:dyDescent="0.6">
      <c r="A17">
        <f t="shared" si="6"/>
        <v>2030</v>
      </c>
      <c r="B17" s="41">
        <f>DSM_M_Base!AL14+DSM_M_Base!AM14+DSM_M_Base!AN14+DSM_M_Base!AR14+DSM_M_Base!AS14+DSM_M_Base!AT14+DSM_M_Base!AV14+DSM_M_Base!AW14</f>
        <v>3309.1171999988887</v>
      </c>
      <c r="C17" s="41">
        <f>DSM_M_SSB!AL14+DSM_M_SSB!AM14+DSM_M_SSB!AN14+DSM_M_SSB!AR14+DSM_M_SSB!AS14+DSM_M_SSB!AT14+DSM_M_SSB!AV14+DSM_M_SSB!AW14</f>
        <v>3277.0103999989324</v>
      </c>
      <c r="E17" s="41">
        <f>DSM_L_Base!AL14+DSM_L_Base!AM14+DSM_L_Base!AN14+DSM_L_Base!AR14+DSM_L_Base!AS14+DSM_L_Base!AT14+DSM_L_Base!AV14+DSM_L_Base!AW14</f>
        <v>3309.1171999988887</v>
      </c>
      <c r="F17" s="41">
        <f>DSM_L_SSB!AL14+DSM_L_SSB!AM14+DSM_L_SSB!AN14+DSM_L_SSB!AR14+DSM_L_SSB!AS14+DSM_L_SSB!AT14+DSM_L_SSB!AV14+DSM_L_SSB!AW14</f>
        <v>3277.0103999989324</v>
      </c>
      <c r="H17" s="41">
        <f>DSM_H_Base!AL14+DSM_H_Base!AM14+DSM_H_Base!AN14+DSM_H_Base!AR14+DSM_H_Base!AS14+DSM_H_Base!AT14+DSM_H_Base!AV14+DSM_H_Base!AW14</f>
        <v>3309.1171999988887</v>
      </c>
      <c r="I17" s="41">
        <f>DSM_H_SSB!AL14+DSM_H_SSB!AM14+DSM_H_SSB!AN14+DSM_H_SSB!AR14+DSM_H_SSB!AS14+DSM_H_SSB!AT14+DSM_H_SSB!AV14+DSM_H_SSB!AW14</f>
        <v>3277.0103999989324</v>
      </c>
      <c r="K17" s="171"/>
      <c r="L17" s="41">
        <f>DSM_L_Base!L14+DSM_L_Base!M14+DSM_L_Base!N14+DSM_L_Base!R14+DSM_L_Base!S14+DSM_L_Base!T14+DSM_L_Base!V14+DSM_L_Base!W14</f>
        <v>319.39999999993228</v>
      </c>
      <c r="M17">
        <f>DSM_L_Base!Y14+DSM_L_Base!Z14+DSM_L_Base!AA14+DSM_L_Base!AE14+DSM_L_Base!AF14+DSM_L_Base!AG14+DSM_L_Base!AI14+DSM_L_Base!AJ14</f>
        <v>0</v>
      </c>
      <c r="N17" s="41">
        <f>DSM_L_SSB!L14+DSM_L_SSB!M14+DSM_L_SSB!N14+DSM_L_SSB!R14+DSM_L_SSB!S14+DSM_L_SSB!T14+DSM_L_SSB!V14+DSM_L_SSB!W14</f>
        <v>313.56239999994034</v>
      </c>
      <c r="O17">
        <f>DSM_L_SSB!Y14+DSM_L_SSB!Z14+DSM_L_SSB!AA14+DSM_L_SSB!AE14+DSM_L_SSB!AF14+DSM_L_SSB!AG14+DSM_L_SSB!AI14+DSM_L_SSB!AJ14</f>
        <v>0</v>
      </c>
      <c r="P17" s="1" t="s">
        <v>36</v>
      </c>
      <c r="Q17" s="97">
        <f>DSM_L_Base!L34+DSM_L_Base!M34+DSM_L_Base!N34+DSM_L_Base!R34+DSM_L_Base!S34+DSM_L_Base!T34+DSM_L_Base!V34+DSM_L_Base!W34</f>
        <v>5312.8799999998137</v>
      </c>
      <c r="R17" s="97">
        <f>DSM_L_Base!Y34+DSM_L_Base!Z34+DSM_L_Base!AA34+DSM_L_Base!AE34+DSM_L_Base!AF34+DSM_L_Base!AG34+DSM_L_Base!AI34+DSM_L_Base!AJ34</f>
        <v>2563.7559999996424</v>
      </c>
      <c r="S17" s="97">
        <f>DSM_L_SSB!L34+DSM_L_SSB!M34+DSM_L_SSB!N34+DSM_L_SSB!R34+DSM_L_SSB!S34+DSM_L_SSB!T34+DSM_L_SSB!V34+DSM_L_SSB!W34</f>
        <v>13745.808000000001</v>
      </c>
      <c r="T17" s="97">
        <f>DSM_L_SSB!Y34+DSM_L_SSB!Z34+DSM_L_SSB!AA34+DSM_L_SSB!AE34+DSM_L_SSB!AF34+DSM_L_SSB!AG34+DSM_L_SSB!AI34+DSM_L_SSB!AJ34</f>
        <v>2669.5235466663589</v>
      </c>
    </row>
    <row r="18" spans="1:20" x14ac:dyDescent="0.55000000000000004">
      <c r="A18">
        <f t="shared" si="6"/>
        <v>2031</v>
      </c>
      <c r="B18" s="41">
        <f>DSM_M_Base!AL15+DSM_M_Base!AM15+DSM_M_Base!AN15+DSM_M_Base!AR15+DSM_M_Base!AS15+DSM_M_Base!AT15+DSM_M_Base!AV15+DSM_M_Base!AW15</f>
        <v>7165.5811999981397</v>
      </c>
      <c r="C18" s="41">
        <f>DSM_M_SSB!AL15+DSM_M_SSB!AM15+DSM_M_SSB!AN15+DSM_M_SSB!AR15+DSM_M_SSB!AS15+DSM_M_SSB!AT15+DSM_M_SSB!AV15+DSM_M_SSB!AW15</f>
        <v>7121.4427199982747</v>
      </c>
      <c r="E18" s="41">
        <f>DSM_L_Base!AL15+DSM_L_Base!AM15+DSM_L_Base!AN15+DSM_L_Base!AR15+DSM_L_Base!AS15+DSM_L_Base!AT15+DSM_L_Base!AV15+DSM_L_Base!AW15</f>
        <v>5826.5311999983987</v>
      </c>
      <c r="F18" s="41">
        <f>DSM_L_SSB!AL15+DSM_L_SSB!AM15+DSM_L_SSB!AN15+DSM_L_SSB!AR15+DSM_L_SSB!AS15+DSM_L_SSB!AT15+DSM_L_SSB!AV15+DSM_L_SSB!AW15</f>
        <v>5786.5703866651711</v>
      </c>
      <c r="H18" s="41">
        <f>DSM_H_Base!AL15+DSM_H_Base!AM15+DSM_H_Base!AN15+DSM_H_Base!AR15+DSM_H_Base!AS15+DSM_H_Base!AT15+DSM_H_Base!AV15+DSM_H_Base!AW15</f>
        <v>8504.631199997877</v>
      </c>
      <c r="I18" s="41">
        <f>DSM_H_SSB!AL15+DSM_H_SSB!AM15+DSM_H_SSB!AN15+DSM_H_SSB!AR15+DSM_H_SSB!AS15+DSM_H_SSB!AT15+DSM_H_SSB!AV15+DSM_H_SSB!AW15</f>
        <v>8456.3150533313783</v>
      </c>
      <c r="P18" s="99" t="s">
        <v>115</v>
      </c>
      <c r="Q18" s="100">
        <f>DSM_L_Base!R34+DSM_L_Base!S34+DSM_L_Base!T34+DSM_L_Base!V34+DSM_L_Base!W34</f>
        <v>3666.9399999998122</v>
      </c>
      <c r="R18" s="100">
        <f>DSM_L_Base!AE34+DSM_L_Base!AF34+DSM_L_Base!AG34+DSM_L_Base!AI34+DSM_L_Base!AJ34</f>
        <v>1740.7859999996426</v>
      </c>
      <c r="S18" s="100">
        <f>DSM_L_SSB!R34+DSM_L_SSB!S34+DSM_L_SSB!T34+DSM_L_SSB!V34+DSM_L_SSB!W34</f>
        <v>2224.2280000000005</v>
      </c>
      <c r="T18" s="100">
        <f>DSM_L_SSB!AE34+DSM_L_SSB!AF34+DSM_L_SSB!AG34+DSM_L_SSB!AI34+DSM_L_SSB!AJ34</f>
        <v>1731.3377466663592</v>
      </c>
    </row>
    <row r="19" spans="1:20" x14ac:dyDescent="0.55000000000000004">
      <c r="A19">
        <f t="shared" si="6"/>
        <v>2032</v>
      </c>
      <c r="B19" s="41">
        <f>DSM_M_Base!AL16+DSM_M_Base!AM16+DSM_M_Base!AN16+DSM_M_Base!AR16+DSM_M_Base!AS16+DSM_M_Base!AT16+DSM_M_Base!AV16+DSM_M_Base!AW16</f>
        <v>11045.709199997458</v>
      </c>
      <c r="C19" s="41">
        <f>DSM_M_SSB!AL16+DSM_M_SSB!AM16+DSM_M_SSB!AN16+DSM_M_SSB!AR16+DSM_M_SSB!AS16+DSM_M_SSB!AT16+DSM_M_SSB!AV16+DSM_M_SSB!AW16</f>
        <v>11047.55855999768</v>
      </c>
      <c r="E19" s="41">
        <f>DSM_L_Base!AL16+DSM_L_Base!AM16+DSM_L_Base!AN16+DSM_L_Base!AR16+DSM_L_Base!AS16+DSM_L_Base!AT16+DSM_L_Base!AV16+DSM_L_Base!AW16</f>
        <v>8359.3925333312873</v>
      </c>
      <c r="F19" s="41">
        <f>DSM_L_SSB!AL16+DSM_L_SSB!AM16+DSM_L_SSB!AN16+DSM_L_SSB!AR16+DSM_L_SSB!AS16+DSM_L_SSB!AT16+DSM_L_SSB!AV16+DSM_L_SSB!AW16</f>
        <v>8349.4515599981132</v>
      </c>
      <c r="H19" s="41">
        <f>DSM_H_Base!AL16+DSM_H_Base!AM16+DSM_H_Base!AN16+DSM_H_Base!AR16+DSM_H_Base!AS16+DSM_H_Base!AT16+DSM_H_Base!AV16+DSM_H_Base!AW16</f>
        <v>13732.025866663627</v>
      </c>
      <c r="I19" s="41">
        <f>DSM_H_SSB!AL16+DSM_H_SSB!AM16+DSM_H_SSB!AN16+DSM_H_SSB!AR16+DSM_H_SSB!AS16+DSM_H_SSB!AT16+DSM_H_SSB!AV16+DSM_H_SSB!AW16</f>
        <v>13745.665559997246</v>
      </c>
      <c r="O19" s="99"/>
      <c r="P19" s="99"/>
      <c r="Q19" s="99" t="s">
        <v>117</v>
      </c>
      <c r="R19" s="99" t="s">
        <v>113</v>
      </c>
      <c r="S19" s="99"/>
    </row>
    <row r="20" spans="1:20" x14ac:dyDescent="0.55000000000000004">
      <c r="A20">
        <f t="shared" si="6"/>
        <v>2033</v>
      </c>
      <c r="B20" s="41">
        <f>DSM_M_Base!AL17+DSM_M_Base!AM17+DSM_M_Base!AN17+DSM_M_Base!AR17+DSM_M_Base!AS17+DSM_M_Base!AT17+DSM_M_Base!AV17+DSM_M_Base!AW17</f>
        <v>14949.501199996845</v>
      </c>
      <c r="C20" s="41">
        <f>DSM_M_SSB!AL17+DSM_M_SSB!AM17+DSM_M_SSB!AN17+DSM_M_SSB!AR17+DSM_M_SSB!AS17+DSM_M_SSB!AT17+DSM_M_SSB!AV17+DSM_M_SSB!AW17</f>
        <v>15055.357919997148</v>
      </c>
      <c r="E20" s="41">
        <f>DSM_L_Base!AL17+DSM_L_Base!AM17+DSM_L_Base!AN17+DSM_L_Base!AR17+DSM_L_Base!AS17+DSM_L_Base!AT17+DSM_L_Base!AV17+DSM_L_Base!AW17</f>
        <v>10907.701199997551</v>
      </c>
      <c r="F20" s="41">
        <f>DSM_L_SSB!AL17+DSM_L_SSB!AM17+DSM_L_SSB!AN17+DSM_L_SSB!AR17+DSM_L_SSB!AS17+DSM_L_SSB!AT17+DSM_L_SSB!AV17+DSM_L_SSB!AW17</f>
        <v>10965.653919997765</v>
      </c>
      <c r="H20" s="41">
        <f>DSM_H_Base!AL17+DSM_H_Base!AM17+DSM_H_Base!AN17+DSM_H_Base!AR17+DSM_H_Base!AS17+DSM_H_Base!AT17+DSM_H_Base!AV17+DSM_H_Base!AW17</f>
        <v>18991.301199996131</v>
      </c>
      <c r="I20" s="41">
        <f>DSM_H_SSB!AL17+DSM_H_SSB!AM17+DSM_H_SSB!AN17+DSM_H_SSB!AR17+DSM_H_SSB!AS17+DSM_H_SSB!AT17+DSM_H_SSB!AV17+DSM_H_SSB!AW17</f>
        <v>19145.061919996522</v>
      </c>
      <c r="L20" t="s">
        <v>1</v>
      </c>
      <c r="N20" s="99"/>
      <c r="O20" s="99" t="s">
        <v>116</v>
      </c>
      <c r="P20" s="99"/>
      <c r="Q20" s="102">
        <f>(1-S18/Q18)*100</f>
        <v>39.343758010763352</v>
      </c>
      <c r="R20" s="102">
        <f>(1-T14/R15)*100</f>
        <v>49.873674486257855</v>
      </c>
      <c r="S20" s="102"/>
    </row>
    <row r="21" spans="1:20" x14ac:dyDescent="0.55000000000000004">
      <c r="A21">
        <f t="shared" si="6"/>
        <v>2034</v>
      </c>
      <c r="B21" s="41">
        <f>DSM_M_Base!AL18+DSM_M_Base!AM18+DSM_M_Base!AN18+DSM_M_Base!AR18+DSM_M_Base!AS18+DSM_M_Base!AT18+DSM_M_Base!AV18+DSM_M_Base!AW18</f>
        <v>18876.957199996297</v>
      </c>
      <c r="C21" s="41">
        <f>DSM_M_SSB!AL18+DSM_M_SSB!AM18+DSM_M_SSB!AN18+DSM_M_SSB!AR18+DSM_M_SSB!AS18+DSM_M_SSB!AT18+DSM_M_SSB!AV18+DSM_M_SSB!AW18</f>
        <v>19144.84079999668</v>
      </c>
      <c r="E21" s="41">
        <f>DSM_L_Base!AL18+DSM_L_Base!AM18+DSM_L_Base!AN18+DSM_L_Base!AR18+DSM_L_Base!AS18+DSM_L_Base!AT18+DSM_L_Base!AV18+DSM_L_Base!AW18</f>
        <v>13471.457199997194</v>
      </c>
      <c r="F21" s="41">
        <f>DSM_L_SSB!AL18+DSM_L_SSB!AM18+DSM_L_SSB!AN18+DSM_L_SSB!AR18+DSM_L_SSB!AS18+DSM_L_SSB!AT18+DSM_L_SSB!AV18+DSM_L_SSB!AW18</f>
        <v>13635.177466664125</v>
      </c>
      <c r="H21" s="41">
        <f>DSM_H_Base!AL18+DSM_H_Base!AM18+DSM_H_Base!AN18+DSM_H_Base!AR18+DSM_H_Base!AS18+DSM_H_Base!AT18+DSM_H_Base!AV18+DSM_H_Base!AW18</f>
        <v>24282.457199995391</v>
      </c>
      <c r="I21" s="41">
        <f>DSM_H_SSB!AL18+DSM_H_SSB!AM18+DSM_H_SSB!AN18+DSM_H_SSB!AR18+DSM_H_SSB!AS18+DSM_H_SSB!AT18+DSM_H_SSB!AV18+DSM_H_SSB!AW18</f>
        <v>24654.504133329228</v>
      </c>
      <c r="L21" s="41">
        <f>L15-SUM(L5:L12)</f>
        <v>0</v>
      </c>
      <c r="M21" s="41">
        <f t="shared" ref="M21:T21" si="13">M15-SUM(M5:M12)</f>
        <v>0</v>
      </c>
      <c r="N21" s="41">
        <f t="shared" si="13"/>
        <v>0</v>
      </c>
      <c r="O21" s="41">
        <f t="shared" si="13"/>
        <v>0</v>
      </c>
      <c r="P21" s="41"/>
      <c r="Q21" s="41">
        <f t="shared" si="13"/>
        <v>2825.9999999999018</v>
      </c>
      <c r="R21" s="41">
        <f t="shared" si="13"/>
        <v>1363.6999999998116</v>
      </c>
      <c r="S21" s="41">
        <f t="shared" si="13"/>
        <v>7311.5999999999985</v>
      </c>
      <c r="T21" s="41">
        <f t="shared" si="13"/>
        <v>1419.9593333331713</v>
      </c>
    </row>
    <row r="22" spans="1:20" x14ac:dyDescent="0.55000000000000004">
      <c r="A22">
        <f t="shared" si="6"/>
        <v>2035</v>
      </c>
      <c r="B22" s="41">
        <f>DSM_M_Base!AL19+DSM_M_Base!AM19+DSM_M_Base!AN19+DSM_M_Base!AR19+DSM_M_Base!AS19+DSM_M_Base!AT19+DSM_M_Base!AV19+DSM_M_Base!AW19</f>
        <v>22828.077199995816</v>
      </c>
      <c r="C22" s="41">
        <f>DSM_M_SSB!AL19+DSM_M_SSB!AM19+DSM_M_SSB!AN19+DSM_M_SSB!AR19+DSM_M_SSB!AS19+DSM_M_SSB!AT19+DSM_M_SSB!AV19+DSM_M_SSB!AW19</f>
        <v>23316.007199996267</v>
      </c>
      <c r="E22" s="41">
        <f>DSM_L_Base!AL19+DSM_L_Base!AM19+DSM_L_Base!AN19+DSM_L_Base!AR19+DSM_L_Base!AS19+DSM_L_Base!AT19+DSM_L_Base!AV19+DSM_L_Base!AW19</f>
        <v>16050.660533330214</v>
      </c>
      <c r="F22" s="41">
        <f>DSM_L_SSB!AL19+DSM_L_SSB!AM19+DSM_L_SSB!AN19+DSM_L_SSB!AR19+DSM_L_SSB!AS19+DSM_L_SSB!AT19+DSM_L_SSB!AV19+DSM_L_SSB!AW19</f>
        <v>16358.022199997191</v>
      </c>
      <c r="H22" s="41">
        <f>DSM_H_Base!AL19+DSM_H_Base!AM19+DSM_H_Base!AN19+DSM_H_Base!AR19+DSM_H_Base!AS19+DSM_H_Base!AT19+DSM_H_Base!AV19+DSM_H_Base!AW19</f>
        <v>29605.493866661418</v>
      </c>
      <c r="I22" s="41">
        <f>DSM_H_SSB!AL19+DSM_H_SSB!AM19+DSM_H_SSB!AN19+DSM_H_SSB!AR19+DSM_H_SSB!AS19+DSM_H_SSB!AT19+DSM_H_SSB!AV19+DSM_H_SSB!AW19</f>
        <v>30273.992199995344</v>
      </c>
      <c r="L22" t="s">
        <v>109</v>
      </c>
    </row>
    <row r="23" spans="1:20" x14ac:dyDescent="0.55000000000000004">
      <c r="A23">
        <f t="shared" si="6"/>
        <v>2036</v>
      </c>
      <c r="B23" s="41">
        <f>DSM_M_Base!AL20+DSM_M_Base!AM20+DSM_M_Base!AN20+DSM_M_Base!AR20+DSM_M_Base!AS20+DSM_M_Base!AT20+DSM_M_Base!AV20+DSM_M_Base!AW20</f>
        <v>26802.861199995405</v>
      </c>
      <c r="C23" s="41">
        <f>DSM_M_SSB!AL20+DSM_M_SSB!AM20+DSM_M_SSB!AN20+DSM_M_SSB!AR20+DSM_M_SSB!AS20+DSM_M_SSB!AT20+DSM_M_SSB!AV20+DSM_M_SSB!AW20</f>
        <v>27568.857119995926</v>
      </c>
      <c r="E23" s="41">
        <f>DSM_L_Base!AL20+DSM_L_Base!AM20+DSM_L_Base!AN20+DSM_L_Base!AR20+DSM_L_Base!AS20+DSM_L_Base!AT20+DSM_L_Base!AV20+DSM_L_Base!AW20</f>
        <v>18645.311199996613</v>
      </c>
      <c r="F23" s="41">
        <f>DSM_L_SSB!AL20+DSM_L_SSB!AM20+DSM_L_SSB!AN20+DSM_L_SSB!AR20+DSM_L_SSB!AS20+DSM_L_SSB!AT20+DSM_L_SSB!AV20+DSM_L_SSB!AW20</f>
        <v>19134.188119996965</v>
      </c>
      <c r="H23" s="41">
        <f>DSM_H_Base!AL20+DSM_H_Base!AM20+DSM_H_Base!AN20+DSM_H_Base!AR20+DSM_H_Base!AS20+DSM_H_Base!AT20+DSM_H_Base!AV20+DSM_H_Base!AW20</f>
        <v>34960.411199994196</v>
      </c>
      <c r="I23" s="41">
        <f>DSM_H_SSB!AL20+DSM_H_SSB!AM20+DSM_H_SSB!AN20+DSM_H_SSB!AR20+DSM_H_SSB!AS20+DSM_H_SSB!AT20+DSM_H_SSB!AV20+DSM_H_SSB!AW20</f>
        <v>36003.526119994873</v>
      </c>
      <c r="L23" s="41">
        <f>SUM(L5:L12)-L17</f>
        <v>0</v>
      </c>
      <c r="M23" s="41">
        <f t="shared" ref="M23:T23" si="14">SUM(M5:M12)-M17</f>
        <v>0</v>
      </c>
      <c r="N23" s="41">
        <f t="shared" si="14"/>
        <v>0</v>
      </c>
      <c r="O23" s="41">
        <f t="shared" si="14"/>
        <v>0</v>
      </c>
      <c r="P23" s="41"/>
      <c r="Q23" s="41">
        <f t="shared" si="14"/>
        <v>2825.9999999998927</v>
      </c>
      <c r="R23" s="41">
        <f t="shared" si="14"/>
        <v>1363.6999999998102</v>
      </c>
      <c r="S23" s="41">
        <f t="shared" si="14"/>
        <v>7311.599999999984</v>
      </c>
      <c r="T23" s="41">
        <f t="shared" si="14"/>
        <v>1419.9593333331704</v>
      </c>
    </row>
    <row r="24" spans="1:20" x14ac:dyDescent="0.55000000000000004">
      <c r="A24">
        <f t="shared" si="6"/>
        <v>2037</v>
      </c>
      <c r="B24" s="41">
        <f>DSM_M_Base!AL21+DSM_M_Base!AM21+DSM_M_Base!AN21+DSM_M_Base!AR21+DSM_M_Base!AS21+DSM_M_Base!AT21+DSM_M_Base!AV21+DSM_M_Base!AW21</f>
        <v>30792.089759995186</v>
      </c>
      <c r="C24" s="41">
        <f>DSM_M_SSB!AL21+DSM_M_SSB!AM21+DSM_M_SSB!AN21+DSM_M_SSB!AR21+DSM_M_SSB!AS21+DSM_M_SSB!AT21+DSM_M_SSB!AV21+DSM_M_SSB!AW21</f>
        <v>31922.761999995771</v>
      </c>
      <c r="E24" s="41">
        <f>DSM_L_Base!AL21+DSM_L_Base!AM21+DSM_L_Base!AN21+DSM_L_Base!AR21+DSM_L_Base!AS21+DSM_L_Base!AT21+DSM_L_Base!AV21+DSM_L_Base!AW21</f>
        <v>21246.189759996509</v>
      </c>
      <c r="F24" s="41">
        <f>DSM_L_SSB!AL21+DSM_L_SSB!AM21+DSM_L_SSB!AN21+DSM_L_SSB!AR21+DSM_L_SSB!AS21+DSM_L_SSB!AT21+DSM_L_SSB!AV21+DSM_L_SSB!AW21</f>
        <v>21983.046666663577</v>
      </c>
      <c r="H24" s="41">
        <f>DSM_H_Base!AL21+DSM_H_Base!AM21+DSM_H_Base!AN21+DSM_H_Base!AR21+DSM_H_Base!AS21+DSM_H_Base!AT21+DSM_H_Base!AV21+DSM_H_Base!AW21</f>
        <v>40337.989759993841</v>
      </c>
      <c r="I24" s="41">
        <f>DSM_H_SSB!AL21+DSM_H_SSB!AM21+DSM_H_SSB!AN21+DSM_H_SSB!AR21+DSM_H_SSB!AS21+DSM_H_SSB!AT21+DSM_H_SSB!AV21+DSM_H_SSB!AW21</f>
        <v>41862.477333327959</v>
      </c>
    </row>
    <row r="25" spans="1:20" ht="14.7" thickBot="1" x14ac:dyDescent="0.6">
      <c r="A25">
        <f t="shared" si="6"/>
        <v>2038</v>
      </c>
      <c r="B25" s="41">
        <f>DSM_M_Base!AL22+DSM_M_Base!AM22+DSM_M_Base!AN22+DSM_M_Base!AR22+DSM_M_Base!AS22+DSM_M_Base!AT22+DSM_M_Base!AV22+DSM_M_Base!AW22</f>
        <v>34809.512479995028</v>
      </c>
      <c r="C25" s="41">
        <f>DSM_M_SSB!AL22+DSM_M_SSB!AM22+DSM_M_SSB!AN22+DSM_M_SSB!AR22+DSM_M_SSB!AS22+DSM_M_SSB!AT22+DSM_M_SSB!AV22+DSM_M_SSB!AW22</f>
        <v>36368.299279995677</v>
      </c>
      <c r="E25" s="41">
        <f>DSM_L_Base!AL22+DSM_L_Base!AM22+DSM_L_Base!AN22+DSM_L_Base!AR22+DSM_L_Base!AS22+DSM_L_Base!AT22+DSM_L_Base!AV22+DSM_L_Base!AW22</f>
        <v>23867.045813329787</v>
      </c>
      <c r="F25" s="41">
        <f>DSM_L_SSB!AL22+DSM_L_SSB!AM22+DSM_L_SSB!AN22+DSM_L_SSB!AR22+DSM_L_SSB!AS22+DSM_L_SSB!AT22+DSM_L_SSB!AV22+DSM_L_SSB!AW22</f>
        <v>24895.175279996893</v>
      </c>
      <c r="H25" s="41">
        <f>DSM_H_Base!AL22+DSM_H_Base!AM22+DSM_H_Base!AN22+DSM_H_Base!AR22+DSM_H_Base!AS22+DSM_H_Base!AT22+DSM_H_Base!AV22+DSM_H_Base!AW22</f>
        <v>45751.979146660269</v>
      </c>
      <c r="I25" s="41">
        <f>DSM_H_SSB!AL22+DSM_H_SSB!AM22+DSM_H_SSB!AN22+DSM_H_SSB!AR22+DSM_H_SSB!AS22+DSM_H_SSB!AT22+DSM_H_SSB!AV22+DSM_H_SSB!AW22</f>
        <v>47841.423279994444</v>
      </c>
      <c r="K25" s="99" t="s">
        <v>139</v>
      </c>
    </row>
    <row r="26" spans="1:20" x14ac:dyDescent="0.55000000000000004">
      <c r="A26">
        <f t="shared" si="6"/>
        <v>2039</v>
      </c>
      <c r="B26" s="41">
        <f>DSM_M_Base!AL23+DSM_M_Base!AM23+DSM_M_Base!AN23+DSM_M_Base!AR23+DSM_M_Base!AS23+DSM_M_Base!AT23+DSM_M_Base!AV23+DSM_M_Base!AW23</f>
        <v>38855.129359994942</v>
      </c>
      <c r="C26" s="41">
        <f>DSM_M_SSB!AL23+DSM_M_SSB!AM23+DSM_M_SSB!AN23+DSM_M_SSB!AR23+DSM_M_SSB!AS23+DSM_M_SSB!AT23+DSM_M_SSB!AV23+DSM_M_SSB!AW23</f>
        <v>40905.468959995633</v>
      </c>
      <c r="E26" s="41">
        <f>DSM_L_Base!AL23+DSM_L_Base!AM23+DSM_L_Base!AN23+DSM_L_Base!AR23+DSM_L_Base!AS23+DSM_L_Base!AT23+DSM_L_Base!AV23+DSM_L_Base!AW23</f>
        <v>26507.879359996437</v>
      </c>
      <c r="F26" s="41">
        <f>DSM_L_SSB!AL23+DSM_L_SSB!AM23+DSM_L_SSB!AN23+DSM_L_SSB!AR23+DSM_L_SSB!AS23+DSM_L_SSB!AT23+DSM_L_SSB!AV23+DSM_L_SSB!AW23</f>
        <v>27870.573959996909</v>
      </c>
      <c r="H26" s="41">
        <f>DSM_H_Base!AL23+DSM_H_Base!AM23+DSM_H_Base!AN23+DSM_H_Base!AR23+DSM_H_Base!AS23+DSM_H_Base!AT23+DSM_H_Base!AV23+DSM_H_Base!AW23</f>
        <v>51202.379359993443</v>
      </c>
      <c r="I26" s="41">
        <f>DSM_H_SSB!AL23+DSM_H_SSB!AM23+DSM_H_SSB!AN23+DSM_H_SSB!AR23+DSM_H_SSB!AS23+DSM_H_SSB!AT23+DSM_H_SSB!AV23+DSM_H_SSB!AW23</f>
        <v>53940.363959994364</v>
      </c>
      <c r="K26" s="170" t="s">
        <v>121</v>
      </c>
    </row>
    <row r="27" spans="1:20" ht="14.7" thickBot="1" x14ac:dyDescent="0.6">
      <c r="A27">
        <f t="shared" si="6"/>
        <v>2040</v>
      </c>
      <c r="B27" s="41">
        <f>DSM_M_Base!AL24+DSM_M_Base!AM24+DSM_M_Base!AN24+DSM_M_Base!AR24+DSM_M_Base!AS24+DSM_M_Base!AT24+DSM_M_Base!AV24+DSM_M_Base!AW24</f>
        <v>42928.940399994906</v>
      </c>
      <c r="C27" s="41">
        <f>DSM_M_SSB!AL24+DSM_M_SSB!AM24+DSM_M_SSB!AN24+DSM_M_SSB!AR24+DSM_M_SSB!AS24+DSM_M_SSB!AT24+DSM_M_SSB!AV24+DSM_M_SSB!AW24</f>
        <v>45534.27103999567</v>
      </c>
      <c r="E27" s="41">
        <f>DSM_L_Base!AL24+DSM_L_Base!AM24+DSM_L_Base!AN24+DSM_L_Base!AR24+DSM_L_Base!AS24+DSM_L_Base!AT24+DSM_L_Base!AV24+DSM_L_Base!AW24</f>
        <v>29168.690399996456</v>
      </c>
      <c r="F27" s="41">
        <f>DSM_L_SSB!AL24+DSM_L_SSB!AM24+DSM_L_SSB!AN24+DSM_L_SSB!AR24+DSM_L_SSB!AS24+DSM_L_SSB!AT24+DSM_L_SSB!AV24+DSM_L_SSB!AW24</f>
        <v>30909.24270666363</v>
      </c>
      <c r="H27" s="41">
        <f>DSM_H_Base!AL24+DSM_H_Base!AM24+DSM_H_Base!AN24+DSM_H_Base!AR24+DSM_H_Base!AS24+DSM_H_Base!AT24+DSM_H_Base!AV24+DSM_H_Base!AW24</f>
        <v>56689.190399993357</v>
      </c>
      <c r="I27" s="41">
        <f>DSM_H_SSB!AL24+DSM_H_SSB!AM24+DSM_H_SSB!AN24+DSM_H_SSB!AR24+DSM_H_SSB!AS24+DSM_H_SSB!AT24+DSM_H_SSB!AV24+DSM_H_SSB!AW24</f>
        <v>60159.299373327682</v>
      </c>
      <c r="K27" s="171"/>
      <c r="L27" s="41">
        <f>DSM_H_Base!R14+DSM_H_Base!S14+DSM_H_Base!T14+DSM_H_Base!V14+DSM_H_Base!W14</f>
        <v>214.33999999993222</v>
      </c>
      <c r="M27">
        <v>0</v>
      </c>
      <c r="N27" s="41">
        <f>DSM_H_SSB!R14+DSM_H_SSB!S14+DSM_H_SSB!T14+DSM_H_SSB!V14+DSM_H_SSB!W14</f>
        <v>219.00839999994022</v>
      </c>
      <c r="O27">
        <v>0</v>
      </c>
      <c r="Q27" s="41">
        <f>DSM_H_Base!R34+DSM_H_Base!S34+DSM_H_Base!T34+DSM_H_Base!V34+DSM_H_Base!W34</f>
        <v>7567.9399999996085</v>
      </c>
      <c r="R27" s="41">
        <f>DSM_H_Base!AE34+DSM_H_Base!AF34+DSM_H_Base!AG34+DSM_H_Base!AI34+DSM_H_Base!AJ34</f>
        <v>3592.685999999263</v>
      </c>
      <c r="S27" s="41">
        <f>DSM_H_SSB!R34+DSM_H_SSB!S34+DSM_H_SSB!T34+DSM_H_SSB!V34+DSM_H_SSB!W34</f>
        <v>4590.4279999999981</v>
      </c>
      <c r="T27" s="41">
        <f>DSM_H_SSB!AE34+DSM_H_SSB!AF34+DSM_H_SSB!AG34+DSM_H_SSB!AI34+DSM_H_SSB!AJ34</f>
        <v>3573.1864133326999</v>
      </c>
    </row>
    <row r="28" spans="1:20" x14ac:dyDescent="0.55000000000000004">
      <c r="A28">
        <f t="shared" si="6"/>
        <v>2041</v>
      </c>
      <c r="B28" s="41">
        <f>DSM_M_Base!AL25+DSM_M_Base!AM25+DSM_M_Base!AN25+DSM_M_Base!AR25+DSM_M_Base!AS25+DSM_M_Base!AT25+DSM_M_Base!AV25+DSM_M_Base!AW25</f>
        <v>47005.309599994878</v>
      </c>
      <c r="C28" s="41">
        <f>DSM_M_SSB!AL25+DSM_M_SSB!AM25+DSM_M_SSB!AN25+DSM_M_SSB!AR25+DSM_M_SSB!AS25+DSM_M_SSB!AT25+DSM_M_SSB!AV25+DSM_M_SSB!AW25</f>
        <v>50810.703039995686</v>
      </c>
      <c r="E28" s="41">
        <f>DSM_L_Base!AL25+DSM_L_Base!AM25+DSM_L_Base!AN25+DSM_L_Base!AR25+DSM_L_Base!AS25+DSM_L_Base!AT25+DSM_L_Base!AV25+DSM_L_Base!AW25</f>
        <v>31832.059599996472</v>
      </c>
      <c r="F28" s="41">
        <f>DSM_L_SSB!AL25+DSM_L_SSB!AM25+DSM_L_SSB!AN25+DSM_L_SSB!AR25+DSM_L_SSB!AS25+DSM_L_SSB!AT25+DSM_L_SSB!AV25+DSM_L_SSB!AW25</f>
        <v>34388.974706663685</v>
      </c>
      <c r="H28" s="41">
        <f>DSM_H_Base!AL25+DSM_H_Base!AM25+DSM_H_Base!AN25+DSM_H_Base!AR25+DSM_H_Base!AS25+DSM_H_Base!AT25+DSM_H_Base!AV25+DSM_H_Base!AW25</f>
        <v>62178.559599993263</v>
      </c>
      <c r="I28" s="41">
        <f>DSM_H_SSB!AL25+DSM_H_SSB!AM25+DSM_H_SSB!AN25+DSM_H_SSB!AR25+DSM_H_SSB!AS25+DSM_H_SSB!AT25+DSM_H_SSB!AV25+DSM_H_SSB!AW25</f>
        <v>67232.431373327694</v>
      </c>
      <c r="K28" s="170" t="s">
        <v>122</v>
      </c>
    </row>
    <row r="29" spans="1:20" ht="14.7" thickBot="1" x14ac:dyDescent="0.6">
      <c r="A29">
        <f t="shared" si="6"/>
        <v>2042</v>
      </c>
      <c r="B29" s="41">
        <f>DSM_M_Base!AL26+DSM_M_Base!AM26+DSM_M_Base!AN26+DSM_M_Base!AR26+DSM_M_Base!AS26+DSM_M_Base!AT26+DSM_M_Base!AV26+DSM_M_Base!AW26</f>
        <v>51084.236959994829</v>
      </c>
      <c r="C29" s="41">
        <f>DSM_M_SSB!AL26+DSM_M_SSB!AM26+DSM_M_SSB!AN26+DSM_M_SSB!AR26+DSM_M_SSB!AS26+DSM_M_SSB!AT26+DSM_M_SSB!AV26+DSM_M_SSB!AW26</f>
        <v>56734.764959995693</v>
      </c>
      <c r="E29" s="41">
        <f>DSM_L_Base!AL26+DSM_L_Base!AM26+DSM_L_Base!AN26+DSM_L_Base!AR26+DSM_L_Base!AS26+DSM_L_Base!AT26+DSM_L_Base!AV26+DSM_L_Base!AW26</f>
        <v>34497.986959996466</v>
      </c>
      <c r="F29" s="41">
        <f>DSM_L_SSB!AL26+DSM_L_SSB!AM26+DSM_L_SSB!AN26+DSM_L_SSB!AR26+DSM_L_SSB!AS26+DSM_L_SSB!AT26+DSM_L_SSB!AV26+DSM_L_SSB!AW26</f>
        <v>38309.769959997066</v>
      </c>
      <c r="H29" s="41">
        <f>DSM_H_Base!AL26+DSM_H_Base!AM26+DSM_H_Base!AN26+DSM_H_Base!AR26+DSM_H_Base!AS26+DSM_H_Base!AT26+DSM_H_Base!AV26+DSM_H_Base!AW26</f>
        <v>67670.48695999317</v>
      </c>
      <c r="I29" s="41">
        <f>DSM_H_SSB!AL26+DSM_H_SSB!AM26+DSM_H_SSB!AN26+DSM_H_SSB!AR26+DSM_H_SSB!AS26+DSM_H_SSB!AT26+DSM_H_SSB!AV26+DSM_H_SSB!AW26</f>
        <v>75159.759959994335</v>
      </c>
      <c r="K29" s="171"/>
      <c r="L29" s="41">
        <f>DSM_L_Base!R14+DSM_L_Base!S14+DSM_L_Base!T14+DSM_L_Base!V14+DSM_L_Base!W14</f>
        <v>214.33999999993222</v>
      </c>
      <c r="M29">
        <v>0</v>
      </c>
      <c r="N29" s="41">
        <f>DSM_L_SSB!R14+DSM_L_SSB!S14+DSM_L_SSB!T14+DSM_L_SSB!V14+DSM_L_SSB!W14</f>
        <v>219.00839999994022</v>
      </c>
      <c r="O29">
        <v>0</v>
      </c>
      <c r="Q29" s="41">
        <f>DSM_L_Base!R34+DSM_L_Base!S34+DSM_L_Base!T34+DSM_L_Base!V34+DSM_L_Base!W34</f>
        <v>3666.9399999998122</v>
      </c>
      <c r="R29" s="41">
        <f>DSM_L_Base!AE34+DSM_L_Base!AF34+DSM_L_Base!AG34+DSM_L_Base!AI34+DSM_L_Base!AJ34</f>
        <v>1740.7859999996426</v>
      </c>
      <c r="S29" s="41">
        <f>DSM_L_SSB!R34+DSM_L_SSB!S34+DSM_L_SSB!T34+DSM_L_SSB!V34+DSM_L_SSB!W34</f>
        <v>2224.2280000000005</v>
      </c>
      <c r="T29" s="41">
        <f>DSM_L_SSB!AE34+DSM_L_SSB!AF34+DSM_L_SSB!AG34+DSM_L_SSB!AI34+DSM_L_SSB!AJ34</f>
        <v>1731.3377466663592</v>
      </c>
    </row>
    <row r="30" spans="1:20" x14ac:dyDescent="0.55000000000000004">
      <c r="A30">
        <f t="shared" si="6"/>
        <v>2043</v>
      </c>
      <c r="B30" s="41">
        <f>DSM_M_Base!AL27+DSM_M_Base!AM27+DSM_M_Base!AN27+DSM_M_Base!AR27+DSM_M_Base!AS27+DSM_M_Base!AT27+DSM_M_Base!AV27+DSM_M_Base!AW27</f>
        <v>55165.722479994758</v>
      </c>
      <c r="C30" s="41">
        <f>DSM_M_SSB!AL27+DSM_M_SSB!AM27+DSM_M_SSB!AN27+DSM_M_SSB!AR27+DSM_M_SSB!AS27+DSM_M_SSB!AT27+DSM_M_SSB!AV27+DSM_M_SSB!AW27</f>
        <v>63306.456799995707</v>
      </c>
      <c r="E30" s="41">
        <f>DSM_L_Base!AL27+DSM_L_Base!AM27+DSM_L_Base!AN27+DSM_L_Base!AR27+DSM_L_Base!AS27+DSM_L_Base!AT27+DSM_L_Base!AV27+DSM_L_Base!AW27</f>
        <v>37166.472479996461</v>
      </c>
      <c r="F30" s="41">
        <f>DSM_L_SSB!AL27+DSM_L_SSB!AM27+DSM_L_SSB!AN27+DSM_L_SSB!AR27+DSM_L_SSB!AS27+DSM_L_SSB!AT27+DSM_L_SSB!AV27+DSM_L_SSB!AW27</f>
        <v>42671.628466663766</v>
      </c>
      <c r="H30" s="41">
        <f>DSM_H_Base!AL27+DSM_H_Base!AM27+DSM_H_Base!AN27+DSM_H_Base!AR27+DSM_H_Base!AS27+DSM_H_Base!AT27+DSM_H_Base!AV27+DSM_H_Base!AW27</f>
        <v>73164.97247999307</v>
      </c>
      <c r="I30" s="41">
        <f>DSM_H_SSB!AL27+DSM_H_SSB!AM27+DSM_H_SSB!AN27+DSM_H_SSB!AR27+DSM_H_SSB!AS27+DSM_H_SSB!AT27+DSM_H_SSB!AV27+DSM_H_SSB!AW27</f>
        <v>83941.285133327678</v>
      </c>
    </row>
    <row r="31" spans="1:20" x14ac:dyDescent="0.55000000000000004">
      <c r="A31">
        <f t="shared" si="6"/>
        <v>2044</v>
      </c>
      <c r="B31" s="41">
        <f>DSM_M_Base!AL28+DSM_M_Base!AM28+DSM_M_Base!AN28+DSM_M_Base!AR28+DSM_M_Base!AS28+DSM_M_Base!AT28+DSM_M_Base!AV28+DSM_M_Base!AW28</f>
        <v>59249.766159994702</v>
      </c>
      <c r="C31" s="41">
        <f>DSM_M_SSB!AL28+DSM_M_SSB!AM28+DSM_M_SSB!AN28+DSM_M_SSB!AR28+DSM_M_SSB!AS28+DSM_M_SSB!AT28+DSM_M_SSB!AV28+DSM_M_SSB!AW28</f>
        <v>70525.778559995742</v>
      </c>
      <c r="E31" s="41">
        <f>DSM_L_Base!AL28+DSM_L_Base!AM28+DSM_L_Base!AN28+DSM_L_Base!AR28+DSM_L_Base!AS28+DSM_L_Base!AT28+DSM_L_Base!AV28+DSM_L_Base!AW28</f>
        <v>39837.516159996449</v>
      </c>
      <c r="F31" s="41">
        <f>DSM_L_SSB!AL28+DSM_L_SSB!AM28+DSM_L_SSB!AN28+DSM_L_SSB!AR28+DSM_L_SSB!AS28+DSM_L_SSB!AT28+DSM_L_SSB!AV28+DSM_L_SSB!AW28</f>
        <v>47474.5502266638</v>
      </c>
      <c r="H31" s="41">
        <f>DSM_H_Base!AL28+DSM_H_Base!AM28+DSM_H_Base!AN28+DSM_H_Base!AR28+DSM_H_Base!AS28+DSM_H_Base!AT28+DSM_H_Base!AV28+DSM_H_Base!AW28</f>
        <v>78662.016159992927</v>
      </c>
      <c r="I31" s="41">
        <f>DSM_H_SSB!AL28+DSM_H_SSB!AM28+DSM_H_SSB!AN28+DSM_H_SSB!AR28+DSM_H_SSB!AS28+DSM_H_SSB!AT28+DSM_H_SSB!AV28+DSM_H_SSB!AW28</f>
        <v>93577.006893327663</v>
      </c>
    </row>
    <row r="32" spans="1:20" x14ac:dyDescent="0.55000000000000004">
      <c r="A32">
        <f t="shared" si="6"/>
        <v>2045</v>
      </c>
      <c r="B32" s="41">
        <f>DSM_M_Base!AL29+DSM_M_Base!AM29+DSM_M_Base!AN29+DSM_M_Base!AR29+DSM_M_Base!AS29+DSM_M_Base!AT29+DSM_M_Base!AV29+DSM_M_Base!AW29</f>
        <v>63336.367999994625</v>
      </c>
      <c r="C32" s="41">
        <f>DSM_M_SSB!AL29+DSM_M_SSB!AM29+DSM_M_SSB!AN29+DSM_M_SSB!AR29+DSM_M_SSB!AS29+DSM_M_SSB!AT29+DSM_M_SSB!AV29+DSM_M_SSB!AW29</f>
        <v>78392.730239995755</v>
      </c>
      <c r="E32" s="41">
        <f>DSM_L_Base!AL29+DSM_L_Base!AM29+DSM_L_Base!AN29+DSM_L_Base!AR29+DSM_L_Base!AS29+DSM_L_Base!AT29+DSM_L_Base!AV29+DSM_L_Base!AW29</f>
        <v>42511.117999996408</v>
      </c>
      <c r="F32" s="41">
        <f>DSM_L_SSB!AL29+DSM_L_SSB!AM29+DSM_L_SSB!AN29+DSM_L_SSB!AR29+DSM_L_SSB!AS29+DSM_L_SSB!AT29+DSM_L_SSB!AV29+DSM_L_SSB!AW29</f>
        <v>52718.535239997189</v>
      </c>
      <c r="H32" s="41">
        <f>DSM_H_Base!AL29+DSM_H_Base!AM29+DSM_H_Base!AN29+DSM_H_Base!AR29+DSM_H_Base!AS29+DSM_H_Base!AT29+DSM_H_Base!AV29+DSM_H_Base!AW29</f>
        <v>84161.617999992799</v>
      </c>
      <c r="I32" s="41">
        <f>DSM_H_SSB!AL29+DSM_H_SSB!AM29+DSM_H_SSB!AN29+DSM_H_SSB!AR29+DSM_H_SSB!AS29+DSM_H_SSB!AT29+DSM_H_SSB!AV29+DSM_H_SSB!AW29</f>
        <v>104066.92523999431</v>
      </c>
    </row>
    <row r="33" spans="1:9" x14ac:dyDescent="0.55000000000000004">
      <c r="A33">
        <f t="shared" si="6"/>
        <v>2046</v>
      </c>
      <c r="B33" s="41">
        <f>DSM_M_Base!AL30+DSM_M_Base!AM30+DSM_M_Base!AN30+DSM_M_Base!AR30+DSM_M_Base!AS30+DSM_M_Base!AT30+DSM_M_Base!AV30+DSM_M_Base!AW30</f>
        <v>67425.527999994549</v>
      </c>
      <c r="C33" s="41">
        <f>DSM_M_SSB!AL30+DSM_M_SSB!AM30+DSM_M_SSB!AN30+DSM_M_SSB!AR30+DSM_M_SSB!AS30+DSM_M_SSB!AT30+DSM_M_SSB!AV30+DSM_M_SSB!AW30</f>
        <v>86907.311839995789</v>
      </c>
      <c r="E33" s="41">
        <f>DSM_L_Base!AL30+DSM_L_Base!AM30+DSM_L_Base!AN30+DSM_L_Base!AR30+DSM_L_Base!AS30+DSM_L_Base!AT30+DSM_L_Base!AV30+DSM_L_Base!AW30</f>
        <v>45187.277999996382</v>
      </c>
      <c r="F33" s="41">
        <f>DSM_L_SSB!AL30+DSM_L_SSB!AM30+DSM_L_SSB!AN30+DSM_L_SSB!AR30+DSM_L_SSB!AS30+DSM_L_SSB!AT30+DSM_L_SSB!AV30+DSM_L_SSB!AW30</f>
        <v>58403.583506663876</v>
      </c>
      <c r="H33" s="41">
        <f>DSM_H_Base!AL30+DSM_H_Base!AM30+DSM_H_Base!AN30+DSM_H_Base!AR30+DSM_H_Base!AS30+DSM_H_Base!AT30+DSM_H_Base!AV30+DSM_H_Base!AW30</f>
        <v>89663.777999992642</v>
      </c>
      <c r="I33" s="41">
        <f>DSM_H_SSB!AL30+DSM_H_SSB!AM30+DSM_H_SSB!AN30+DSM_H_SSB!AR30+DSM_H_SSB!AS30+DSM_H_SSB!AT30+DSM_H_SSB!AV30+DSM_H_SSB!AW30</f>
        <v>115411.04017332764</v>
      </c>
    </row>
    <row r="34" spans="1:9" x14ac:dyDescent="0.55000000000000004">
      <c r="A34">
        <f>A33+1</f>
        <v>2047</v>
      </c>
      <c r="B34" s="41">
        <f>DSM_M_Base!AL31+DSM_M_Base!AM31+DSM_M_Base!AN31+DSM_M_Base!AR31+DSM_M_Base!AS31+DSM_M_Base!AT31+DSM_M_Base!AV31+DSM_M_Base!AW31</f>
        <v>71707.943999995012</v>
      </c>
      <c r="C34" s="41">
        <f>DSM_M_SSB!AL31+DSM_M_SSB!AM31+DSM_M_SSB!AN31+DSM_M_SSB!AR31+DSM_M_SSB!AS31+DSM_M_SSB!AT31+DSM_M_SSB!AV31+DSM_M_SSB!AW31</f>
        <v>100550.81551999637</v>
      </c>
      <c r="E34" s="41">
        <f>DSM_L_Base!AL31+DSM_L_Base!AM31+DSM_L_Base!AN31+DSM_L_Base!AR31+DSM_L_Base!AS31+DSM_L_Base!AT31+DSM_L_Base!AV31+DSM_L_Base!AW31</f>
        <v>47982.743999996688</v>
      </c>
      <c r="F34" s="41">
        <f>DSM_L_SSB!AL31+DSM_L_SSB!AM31+DSM_L_SSB!AN31+DSM_L_SSB!AR31+DSM_L_SSB!AS31+DSM_L_SSB!AT31+DSM_L_SSB!AV31+DSM_L_SSB!AW31</f>
        <v>67309.75951999762</v>
      </c>
      <c r="H34" s="41">
        <f>DSM_H_Base!AL31+DSM_H_Base!AM31+DSM_H_Base!AN31+DSM_H_Base!AR31+DSM_H_Base!AS31+DSM_H_Base!AT31+DSM_H_Base!AV31+DSM_H_Base!AW31</f>
        <v>95433.143999993292</v>
      </c>
      <c r="I34" s="41">
        <f>DSM_H_SSB!AL31+DSM_H_SSB!AM31+DSM_H_SSB!AN31+DSM_H_SSB!AR31+DSM_H_SSB!AS31+DSM_H_SSB!AT31+DSM_H_SSB!AV31+DSM_H_SSB!AW31</f>
        <v>133791.87151999507</v>
      </c>
    </row>
    <row r="35" spans="1:9" x14ac:dyDescent="0.55000000000000004">
      <c r="A35">
        <f t="shared" si="6"/>
        <v>2048</v>
      </c>
      <c r="B35" s="41">
        <f>DSM_M_Base!AL32+DSM_M_Base!AM32+DSM_M_Base!AN32+DSM_M_Base!AR32+DSM_M_Base!AS32+DSM_M_Base!AT32+DSM_M_Base!AV32+DSM_M_Base!AW32</f>
        <v>75966.695999995398</v>
      </c>
      <c r="C35" s="41">
        <f>DSM_M_SSB!AL32+DSM_M_SSB!AM32+DSM_M_SSB!AN32+DSM_M_SSB!AR32+DSM_M_SSB!AS32+DSM_M_SSB!AT32+DSM_M_SSB!AV32+DSM_M_SSB!AW32</f>
        <v>115302.45967999691</v>
      </c>
      <c r="E35" s="41">
        <f>DSM_L_Base!AL32+DSM_L_Base!AM32+DSM_L_Base!AN32+DSM_L_Base!AR32+DSM_L_Base!AS32+DSM_L_Base!AT32+DSM_L_Base!AV32+DSM_L_Base!AW32</f>
        <v>50762.762666663613</v>
      </c>
      <c r="F35" s="41">
        <f>DSM_L_SSB!AL32+DSM_L_SSB!AM32+DSM_L_SSB!AN32+DSM_L_SSB!AR32+DSM_L_SSB!AS32+DSM_L_SSB!AT32+DSM_L_SSB!AV32+DSM_L_SSB!AW32</f>
        <v>76939.305013331294</v>
      </c>
      <c r="H35" s="41">
        <f>DSM_H_Base!AL32+DSM_H_Base!AM32+DSM_H_Base!AN32+DSM_H_Base!AR32+DSM_H_Base!AS32+DSM_H_Base!AT32+DSM_H_Base!AV32+DSM_H_Base!AW32</f>
        <v>101170.62933332713</v>
      </c>
      <c r="I35" s="41">
        <f>DSM_H_SSB!AL32+DSM_H_SSB!AM32+DSM_H_SSB!AN32+DSM_H_SSB!AR32+DSM_H_SSB!AS32+DSM_H_SSB!AT32+DSM_H_SSB!AV32+DSM_H_SSB!AW32</f>
        <v>153665.61434666251</v>
      </c>
    </row>
    <row r="36" spans="1:9" x14ac:dyDescent="0.55000000000000004">
      <c r="A36">
        <f t="shared" si="6"/>
        <v>2049</v>
      </c>
      <c r="B36" s="41">
        <f>DSM_M_Base!AL33+DSM_M_Base!AM33+DSM_M_Base!AN33+DSM_M_Base!AR33+DSM_M_Base!AS33+DSM_M_Base!AT33+DSM_M_Base!AV33+DSM_M_Base!AW33</f>
        <v>80201.783999995707</v>
      </c>
      <c r="C36" s="41">
        <f>DSM_M_SSB!AL33+DSM_M_SSB!AM33+DSM_M_SSB!AN33+DSM_M_SSB!AR33+DSM_M_SSB!AS33+DSM_M_SSB!AT33+DSM_M_SSB!AV33+DSM_M_SSB!AW33</f>
        <v>131162.24431999744</v>
      </c>
      <c r="E36" s="41">
        <f>DSM_L_Base!AL33+DSM_L_Base!AM33+DSM_L_Base!AN33+DSM_L_Base!AR33+DSM_L_Base!AS33+DSM_L_Base!AT33+DSM_L_Base!AV33+DSM_L_Base!AW33</f>
        <v>53527.333999997165</v>
      </c>
      <c r="F36" s="41">
        <f>DSM_L_SSB!AL33+DSM_L_SSB!AM33+DSM_L_SSB!AN33+DSM_L_SSB!AR33+DSM_L_SSB!AS33+DSM_L_SSB!AT33+DSM_L_SSB!AV33+DSM_L_SSB!AW33</f>
        <v>87292.219986664961</v>
      </c>
      <c r="H36" s="41">
        <f>DSM_H_Base!AL33+DSM_H_Base!AM33+DSM_H_Base!AN33+DSM_H_Base!AR33+DSM_H_Base!AS33+DSM_H_Base!AT33+DSM_H_Base!AV33+DSM_H_Base!AW33</f>
        <v>106876.23399999423</v>
      </c>
      <c r="I36" s="41">
        <f>DSM_H_SSB!AL33+DSM_H_SSB!AM33+DSM_H_SSB!AN33+DSM_H_SSB!AR33+DSM_H_SSB!AS33+DSM_H_SSB!AT33+DSM_H_SSB!AV33+DSM_H_SSB!AW33</f>
        <v>175032.26865332981</v>
      </c>
    </row>
    <row r="37" spans="1:9" x14ac:dyDescent="0.55000000000000004">
      <c r="A37">
        <f t="shared" si="6"/>
        <v>2050</v>
      </c>
      <c r="B37" s="41">
        <f>DSM_M_Base!AL34+DSM_M_Base!AM34+DSM_M_Base!AN34+DSM_M_Base!AR34+DSM_M_Base!AS34+DSM_M_Base!AT34+DSM_M_Base!AV34+DSM_M_Base!AW34</f>
        <v>84413.207999995968</v>
      </c>
      <c r="C37" s="41">
        <f>DSM_M_SSB!AL34+DSM_M_SSB!AM34+DSM_M_SSB!AN34+DSM_M_SSB!AR34+DSM_M_SSB!AS34+DSM_M_SSB!AT34+DSM_M_SSB!AV34+DSM_M_SSB!AW34</f>
        <v>148130.16943999784</v>
      </c>
      <c r="E37" s="41">
        <f>DSM_L_Base!AL34+DSM_L_Base!AM34+DSM_L_Base!AN34+DSM_L_Base!AR34+DSM_L_Base!AS34+DSM_L_Base!AT34+DSM_L_Base!AV34+DSM_L_Base!AW34</f>
        <v>56276.457999997336</v>
      </c>
      <c r="F37" s="41">
        <f>DSM_L_SSB!AL34+DSM_L_SSB!AM34+DSM_L_SSB!AN34+DSM_L_SSB!AR34+DSM_L_SSB!AS34+DSM_L_SSB!AT34+DSM_L_SSB!AV34+DSM_L_SSB!AW34</f>
        <v>98368.504439998622</v>
      </c>
      <c r="H37" s="41">
        <f>DSM_H_Base!AL34+DSM_H_Base!AM34+DSM_H_Base!AN34+DSM_H_Base!AR34+DSM_H_Base!AS34+DSM_H_Base!AT34+DSM_H_Base!AV34+DSM_H_Base!AW34</f>
        <v>112549.95799999457</v>
      </c>
      <c r="I37" s="41">
        <f>DSM_H_SSB!AL34+DSM_H_SSB!AM34+DSM_H_SSB!AN34+DSM_H_SSB!AR34+DSM_H_SSB!AS34+DSM_H_SSB!AT34+DSM_H_SSB!AV34+DSM_H_SSB!AW34</f>
        <v>197891.83443999707</v>
      </c>
    </row>
  </sheetData>
  <mergeCells count="20">
    <mergeCell ref="K26:K27"/>
    <mergeCell ref="K28:K29"/>
    <mergeCell ref="K2:K4"/>
    <mergeCell ref="K14:K15"/>
    <mergeCell ref="K16:K17"/>
    <mergeCell ref="V13:AD13"/>
    <mergeCell ref="V15:AD15"/>
    <mergeCell ref="L2:O2"/>
    <mergeCell ref="Q2:T2"/>
    <mergeCell ref="L3:M3"/>
    <mergeCell ref="N3:O3"/>
    <mergeCell ref="Q3:R3"/>
    <mergeCell ref="S3:T3"/>
    <mergeCell ref="V1:AD1"/>
    <mergeCell ref="W2:Z2"/>
    <mergeCell ref="AA2:AD2"/>
    <mergeCell ref="W3:X3"/>
    <mergeCell ref="Y3:Z3"/>
    <mergeCell ref="AA3:AB3"/>
    <mergeCell ref="AC3:AD3"/>
  </mergeCells>
  <conditionalFormatting sqref="H5:I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BC97-E8AB-4F2D-91C5-FB62311AC8B3}">
  <sheetPr>
    <tabColor rgb="FF248B9C"/>
  </sheetPr>
  <dimension ref="A1:H42"/>
  <sheetViews>
    <sheetView zoomScale="32" workbookViewId="0">
      <selection activeCell="M49" sqref="M49"/>
    </sheetView>
  </sheetViews>
  <sheetFormatPr defaultRowHeight="14.4" x14ac:dyDescent="0.55000000000000004"/>
  <cols>
    <col min="1" max="1" width="8.83984375" style="76"/>
    <col min="2" max="2" width="8.83984375" style="5"/>
    <col min="3" max="4" width="8.83984375" style="3"/>
  </cols>
  <sheetData>
    <row r="1" spans="1:8" ht="14.7" thickBot="1" x14ac:dyDescent="0.6">
      <c r="A1" s="128" t="s">
        <v>0</v>
      </c>
      <c r="B1" s="131" t="s">
        <v>37</v>
      </c>
      <c r="C1" s="132"/>
      <c r="D1" s="133"/>
    </row>
    <row r="2" spans="1:8" x14ac:dyDescent="0.55000000000000004">
      <c r="A2" s="129"/>
      <c r="B2" s="27" t="s">
        <v>1</v>
      </c>
      <c r="C2" s="28" t="s">
        <v>2</v>
      </c>
      <c r="D2" s="28" t="s">
        <v>36</v>
      </c>
    </row>
    <row r="3" spans="1:8" ht="15" customHeight="1" thickBot="1" x14ac:dyDescent="0.6">
      <c r="A3" s="130"/>
      <c r="B3" s="75" t="s">
        <v>3</v>
      </c>
      <c r="C3" s="9" t="s">
        <v>3</v>
      </c>
      <c r="D3" s="9" t="s">
        <v>3</v>
      </c>
      <c r="H3" t="s">
        <v>3</v>
      </c>
    </row>
    <row r="4" spans="1:8" ht="15" customHeight="1" x14ac:dyDescent="0.55000000000000004">
      <c r="A4" s="74">
        <v>2018</v>
      </c>
      <c r="B4" s="94">
        <v>0</v>
      </c>
      <c r="C4" s="95">
        <v>0</v>
      </c>
      <c r="D4" s="95">
        <v>0</v>
      </c>
      <c r="F4" s="175">
        <v>2030</v>
      </c>
      <c r="G4" t="s">
        <v>36</v>
      </c>
      <c r="H4" s="96">
        <f>D16</f>
        <v>12</v>
      </c>
    </row>
    <row r="5" spans="1:8" ht="15" customHeight="1" x14ac:dyDescent="0.55000000000000004">
      <c r="A5" s="74">
        <v>2019</v>
      </c>
      <c r="B5" s="94">
        <v>0</v>
      </c>
      <c r="C5" s="95">
        <v>0</v>
      </c>
      <c r="D5" s="95">
        <v>0</v>
      </c>
      <c r="F5" s="175"/>
      <c r="G5" t="s">
        <v>2</v>
      </c>
      <c r="H5" s="96">
        <f>C16</f>
        <v>12</v>
      </c>
    </row>
    <row r="6" spans="1:8" x14ac:dyDescent="0.55000000000000004">
      <c r="A6" s="92">
        <v>2020</v>
      </c>
      <c r="B6" s="5">
        <v>0</v>
      </c>
      <c r="C6" s="3">
        <v>0</v>
      </c>
      <c r="D6" s="3">
        <v>0</v>
      </c>
      <c r="F6" s="175"/>
      <c r="G6" t="s">
        <v>1</v>
      </c>
      <c r="H6" s="96">
        <f>B16</f>
        <v>12</v>
      </c>
    </row>
    <row r="7" spans="1:8" x14ac:dyDescent="0.55000000000000004">
      <c r="A7" s="92">
        <f>A6+1</f>
        <v>2021</v>
      </c>
      <c r="B7" s="7">
        <f>12/10+B6</f>
        <v>1.2</v>
      </c>
      <c r="C7" s="4">
        <f>12/10+C6</f>
        <v>1.2</v>
      </c>
      <c r="D7" s="4">
        <f>12/10+D6</f>
        <v>1.2</v>
      </c>
      <c r="F7" s="169">
        <v>2050</v>
      </c>
      <c r="G7" t="s">
        <v>36</v>
      </c>
      <c r="H7" s="96">
        <f>D36</f>
        <v>200.00000000000006</v>
      </c>
    </row>
    <row r="8" spans="1:8" x14ac:dyDescent="0.55000000000000004">
      <c r="A8" s="92">
        <f t="shared" ref="A8:A35" si="0">A7+1</f>
        <v>2022</v>
      </c>
      <c r="B8" s="7">
        <f t="shared" ref="B8:D15" si="1">12/10+B7</f>
        <v>2.4</v>
      </c>
      <c r="C8" s="4">
        <f t="shared" si="1"/>
        <v>2.4</v>
      </c>
      <c r="D8" s="4">
        <f t="shared" si="1"/>
        <v>2.4</v>
      </c>
      <c r="F8" s="169"/>
      <c r="G8" t="s">
        <v>2</v>
      </c>
      <c r="H8" s="96">
        <f>C36</f>
        <v>300</v>
      </c>
    </row>
    <row r="9" spans="1:8" x14ac:dyDescent="0.55000000000000004">
      <c r="A9" s="92">
        <f t="shared" si="0"/>
        <v>2023</v>
      </c>
      <c r="B9" s="7">
        <f t="shared" si="1"/>
        <v>3.5999999999999996</v>
      </c>
      <c r="C9" s="4">
        <f t="shared" si="1"/>
        <v>3.5999999999999996</v>
      </c>
      <c r="D9" s="4">
        <f t="shared" si="1"/>
        <v>3.5999999999999996</v>
      </c>
      <c r="F9" s="169"/>
      <c r="G9" t="s">
        <v>1</v>
      </c>
      <c r="H9" s="96">
        <f>B36</f>
        <v>399.99999999999989</v>
      </c>
    </row>
    <row r="10" spans="1:8" x14ac:dyDescent="0.55000000000000004">
      <c r="A10" s="92">
        <f t="shared" si="0"/>
        <v>2024</v>
      </c>
      <c r="B10" s="7">
        <f t="shared" si="1"/>
        <v>4.8</v>
      </c>
      <c r="C10" s="4">
        <f t="shared" si="1"/>
        <v>4.8</v>
      </c>
      <c r="D10" s="4">
        <f t="shared" si="1"/>
        <v>4.8</v>
      </c>
    </row>
    <row r="11" spans="1:8" x14ac:dyDescent="0.55000000000000004">
      <c r="A11" s="92">
        <f t="shared" si="0"/>
        <v>2025</v>
      </c>
      <c r="B11" s="7">
        <f t="shared" si="1"/>
        <v>6</v>
      </c>
      <c r="C11" s="4">
        <f t="shared" si="1"/>
        <v>6</v>
      </c>
      <c r="D11" s="4">
        <f t="shared" si="1"/>
        <v>6</v>
      </c>
    </row>
    <row r="12" spans="1:8" x14ac:dyDescent="0.55000000000000004">
      <c r="A12" s="92">
        <f t="shared" si="0"/>
        <v>2026</v>
      </c>
      <c r="B12" s="7">
        <f t="shared" si="1"/>
        <v>7.2</v>
      </c>
      <c r="C12" s="4">
        <f t="shared" si="1"/>
        <v>7.2</v>
      </c>
      <c r="D12" s="4">
        <f t="shared" si="1"/>
        <v>7.2</v>
      </c>
    </row>
    <row r="13" spans="1:8" x14ac:dyDescent="0.55000000000000004">
      <c r="A13" s="92">
        <f t="shared" si="0"/>
        <v>2027</v>
      </c>
      <c r="B13" s="7">
        <f t="shared" si="1"/>
        <v>8.4</v>
      </c>
      <c r="C13" s="4">
        <f t="shared" si="1"/>
        <v>8.4</v>
      </c>
      <c r="D13" s="4">
        <f t="shared" si="1"/>
        <v>8.4</v>
      </c>
    </row>
    <row r="14" spans="1:8" x14ac:dyDescent="0.55000000000000004">
      <c r="A14" s="92">
        <f t="shared" si="0"/>
        <v>2028</v>
      </c>
      <c r="B14" s="7">
        <f t="shared" si="1"/>
        <v>9.6</v>
      </c>
      <c r="C14" s="4">
        <f t="shared" si="1"/>
        <v>9.6</v>
      </c>
      <c r="D14" s="4">
        <f t="shared" si="1"/>
        <v>9.6</v>
      </c>
    </row>
    <row r="15" spans="1:8" x14ac:dyDescent="0.55000000000000004">
      <c r="A15" s="92">
        <f t="shared" si="0"/>
        <v>2029</v>
      </c>
      <c r="B15" s="7">
        <f t="shared" si="1"/>
        <v>10.799999999999999</v>
      </c>
      <c r="C15" s="4">
        <f t="shared" si="1"/>
        <v>10.799999999999999</v>
      </c>
      <c r="D15" s="4">
        <f t="shared" si="1"/>
        <v>10.799999999999999</v>
      </c>
    </row>
    <row r="16" spans="1:8" x14ac:dyDescent="0.55000000000000004">
      <c r="A16" s="92">
        <f t="shared" si="0"/>
        <v>2030</v>
      </c>
      <c r="B16" s="7">
        <v>12</v>
      </c>
      <c r="C16" s="4">
        <v>12</v>
      </c>
      <c r="D16" s="4">
        <v>12</v>
      </c>
    </row>
    <row r="17" spans="1:4" x14ac:dyDescent="0.55000000000000004">
      <c r="A17" s="92">
        <f t="shared" si="0"/>
        <v>2031</v>
      </c>
      <c r="B17" s="7">
        <f>(400-12)/20+B16</f>
        <v>31.4</v>
      </c>
      <c r="C17" s="4">
        <f>C16+(300-12)/20</f>
        <v>26.4</v>
      </c>
      <c r="D17" s="4">
        <f>D16+(200-12)/20</f>
        <v>21.4</v>
      </c>
    </row>
    <row r="18" spans="1:4" x14ac:dyDescent="0.55000000000000004">
      <c r="A18" s="92">
        <f t="shared" si="0"/>
        <v>2032</v>
      </c>
      <c r="B18" s="7">
        <f t="shared" ref="B18:B36" si="2">(400-12)/20+B17</f>
        <v>50.8</v>
      </c>
      <c r="C18" s="4">
        <f t="shared" ref="C18:C36" si="3">C17+(300-12)/20</f>
        <v>40.799999999999997</v>
      </c>
      <c r="D18" s="4">
        <f t="shared" ref="D18:D36" si="4">D17+(200-12)/20</f>
        <v>30.799999999999997</v>
      </c>
    </row>
    <row r="19" spans="1:4" x14ac:dyDescent="0.55000000000000004">
      <c r="A19" s="92">
        <f t="shared" si="0"/>
        <v>2033</v>
      </c>
      <c r="B19" s="7">
        <f t="shared" si="2"/>
        <v>70.199999999999989</v>
      </c>
      <c r="C19" s="4">
        <f t="shared" si="3"/>
        <v>55.199999999999996</v>
      </c>
      <c r="D19" s="4">
        <f t="shared" si="4"/>
        <v>40.199999999999996</v>
      </c>
    </row>
    <row r="20" spans="1:4" x14ac:dyDescent="0.55000000000000004">
      <c r="A20" s="92">
        <f t="shared" si="0"/>
        <v>2034</v>
      </c>
      <c r="B20" s="7">
        <f t="shared" si="2"/>
        <v>89.6</v>
      </c>
      <c r="C20" s="4">
        <f t="shared" si="3"/>
        <v>69.599999999999994</v>
      </c>
      <c r="D20" s="4">
        <f t="shared" si="4"/>
        <v>49.599999999999994</v>
      </c>
    </row>
    <row r="21" spans="1:4" x14ac:dyDescent="0.55000000000000004">
      <c r="A21" s="92">
        <f t="shared" si="0"/>
        <v>2035</v>
      </c>
      <c r="B21" s="7">
        <f t="shared" si="2"/>
        <v>109</v>
      </c>
      <c r="C21" s="4">
        <f t="shared" si="3"/>
        <v>84</v>
      </c>
      <c r="D21" s="4">
        <f t="shared" si="4"/>
        <v>58.999999999999993</v>
      </c>
    </row>
    <row r="22" spans="1:4" x14ac:dyDescent="0.55000000000000004">
      <c r="A22" s="92">
        <f t="shared" si="0"/>
        <v>2036</v>
      </c>
      <c r="B22" s="7">
        <f t="shared" si="2"/>
        <v>128.4</v>
      </c>
      <c r="C22" s="4">
        <f t="shared" si="3"/>
        <v>98.4</v>
      </c>
      <c r="D22" s="4">
        <f t="shared" si="4"/>
        <v>68.399999999999991</v>
      </c>
    </row>
    <row r="23" spans="1:4" x14ac:dyDescent="0.55000000000000004">
      <c r="A23" s="92">
        <f t="shared" si="0"/>
        <v>2037</v>
      </c>
      <c r="B23" s="7">
        <f t="shared" si="2"/>
        <v>147.80000000000001</v>
      </c>
      <c r="C23" s="4">
        <f t="shared" si="3"/>
        <v>112.80000000000001</v>
      </c>
      <c r="D23" s="4">
        <f t="shared" si="4"/>
        <v>77.8</v>
      </c>
    </row>
    <row r="24" spans="1:4" x14ac:dyDescent="0.55000000000000004">
      <c r="A24" s="92">
        <f t="shared" si="0"/>
        <v>2038</v>
      </c>
      <c r="B24" s="7">
        <f t="shared" si="2"/>
        <v>167.20000000000002</v>
      </c>
      <c r="C24" s="4">
        <f t="shared" si="3"/>
        <v>127.20000000000002</v>
      </c>
      <c r="D24" s="4">
        <f t="shared" si="4"/>
        <v>87.2</v>
      </c>
    </row>
    <row r="25" spans="1:4" x14ac:dyDescent="0.55000000000000004">
      <c r="A25" s="92">
        <f t="shared" si="0"/>
        <v>2039</v>
      </c>
      <c r="B25" s="7">
        <f t="shared" si="2"/>
        <v>186.60000000000002</v>
      </c>
      <c r="C25" s="4">
        <f t="shared" si="3"/>
        <v>141.60000000000002</v>
      </c>
      <c r="D25" s="4">
        <f t="shared" si="4"/>
        <v>96.600000000000009</v>
      </c>
    </row>
    <row r="26" spans="1:4" x14ac:dyDescent="0.55000000000000004">
      <c r="A26" s="92">
        <f t="shared" si="0"/>
        <v>2040</v>
      </c>
      <c r="B26" s="7">
        <f t="shared" si="2"/>
        <v>206.00000000000003</v>
      </c>
      <c r="C26" s="4">
        <f t="shared" si="3"/>
        <v>156.00000000000003</v>
      </c>
      <c r="D26" s="4">
        <f t="shared" si="4"/>
        <v>106.00000000000001</v>
      </c>
    </row>
    <row r="27" spans="1:4" x14ac:dyDescent="0.55000000000000004">
      <c r="A27" s="92">
        <f t="shared" si="0"/>
        <v>2041</v>
      </c>
      <c r="B27" s="7">
        <f t="shared" si="2"/>
        <v>225.40000000000003</v>
      </c>
      <c r="C27" s="4">
        <f t="shared" si="3"/>
        <v>170.40000000000003</v>
      </c>
      <c r="D27" s="4">
        <f t="shared" si="4"/>
        <v>115.40000000000002</v>
      </c>
    </row>
    <row r="28" spans="1:4" x14ac:dyDescent="0.55000000000000004">
      <c r="A28" s="92">
        <f t="shared" si="0"/>
        <v>2042</v>
      </c>
      <c r="B28" s="7">
        <f t="shared" si="2"/>
        <v>244.80000000000004</v>
      </c>
      <c r="C28" s="4">
        <f t="shared" si="3"/>
        <v>184.80000000000004</v>
      </c>
      <c r="D28" s="4">
        <f t="shared" si="4"/>
        <v>124.80000000000003</v>
      </c>
    </row>
    <row r="29" spans="1:4" x14ac:dyDescent="0.55000000000000004">
      <c r="A29" s="92">
        <f t="shared" si="0"/>
        <v>2043</v>
      </c>
      <c r="B29" s="7">
        <f t="shared" si="2"/>
        <v>264.20000000000005</v>
      </c>
      <c r="C29" s="4">
        <f t="shared" si="3"/>
        <v>199.20000000000005</v>
      </c>
      <c r="D29" s="4">
        <f t="shared" si="4"/>
        <v>134.20000000000002</v>
      </c>
    </row>
    <row r="30" spans="1:4" x14ac:dyDescent="0.55000000000000004">
      <c r="A30" s="92">
        <f t="shared" si="0"/>
        <v>2044</v>
      </c>
      <c r="B30" s="7">
        <f t="shared" si="2"/>
        <v>283.60000000000002</v>
      </c>
      <c r="C30" s="4">
        <f t="shared" si="3"/>
        <v>213.60000000000005</v>
      </c>
      <c r="D30" s="4">
        <f t="shared" si="4"/>
        <v>143.60000000000002</v>
      </c>
    </row>
    <row r="31" spans="1:4" x14ac:dyDescent="0.55000000000000004">
      <c r="A31" s="92">
        <f t="shared" si="0"/>
        <v>2045</v>
      </c>
      <c r="B31" s="7">
        <f t="shared" si="2"/>
        <v>303</v>
      </c>
      <c r="C31" s="4">
        <f t="shared" si="3"/>
        <v>228.00000000000006</v>
      </c>
      <c r="D31" s="4">
        <f t="shared" si="4"/>
        <v>153.00000000000003</v>
      </c>
    </row>
    <row r="32" spans="1:4" x14ac:dyDescent="0.55000000000000004">
      <c r="A32" s="92">
        <f t="shared" si="0"/>
        <v>2046</v>
      </c>
      <c r="B32" s="7">
        <f t="shared" si="2"/>
        <v>322.39999999999998</v>
      </c>
      <c r="C32" s="4">
        <f t="shared" si="3"/>
        <v>242.40000000000006</v>
      </c>
      <c r="D32" s="4">
        <f t="shared" si="4"/>
        <v>162.40000000000003</v>
      </c>
    </row>
    <row r="33" spans="1:4" x14ac:dyDescent="0.55000000000000004">
      <c r="A33" s="92">
        <f t="shared" si="0"/>
        <v>2047</v>
      </c>
      <c r="B33" s="7">
        <f t="shared" si="2"/>
        <v>341.79999999999995</v>
      </c>
      <c r="C33" s="4">
        <f t="shared" si="3"/>
        <v>256.80000000000007</v>
      </c>
      <c r="D33" s="4">
        <f t="shared" si="4"/>
        <v>171.80000000000004</v>
      </c>
    </row>
    <row r="34" spans="1:4" x14ac:dyDescent="0.55000000000000004">
      <c r="A34" s="92">
        <f t="shared" si="0"/>
        <v>2048</v>
      </c>
      <c r="B34" s="7">
        <f t="shared" si="2"/>
        <v>361.19999999999993</v>
      </c>
      <c r="C34" s="4">
        <f t="shared" si="3"/>
        <v>271.20000000000005</v>
      </c>
      <c r="D34" s="4">
        <f t="shared" si="4"/>
        <v>181.20000000000005</v>
      </c>
    </row>
    <row r="35" spans="1:4" x14ac:dyDescent="0.55000000000000004">
      <c r="A35" s="92">
        <f t="shared" si="0"/>
        <v>2049</v>
      </c>
      <c r="B35" s="7">
        <f t="shared" si="2"/>
        <v>380.59999999999991</v>
      </c>
      <c r="C35" s="4">
        <f t="shared" si="3"/>
        <v>285.60000000000002</v>
      </c>
      <c r="D35" s="4">
        <f t="shared" si="4"/>
        <v>190.60000000000005</v>
      </c>
    </row>
    <row r="36" spans="1:4" ht="14.7" thickBot="1" x14ac:dyDescent="0.6">
      <c r="A36" s="93">
        <f>A35+1</f>
        <v>2050</v>
      </c>
      <c r="B36" s="78">
        <f t="shared" si="2"/>
        <v>399.99999999999989</v>
      </c>
      <c r="C36" s="79">
        <f t="shared" si="3"/>
        <v>300</v>
      </c>
      <c r="D36" s="79">
        <f t="shared" si="4"/>
        <v>200.00000000000006</v>
      </c>
    </row>
    <row r="37" spans="1:4" x14ac:dyDescent="0.55000000000000004">
      <c r="C37" s="4"/>
    </row>
    <row r="38" spans="1:4" x14ac:dyDescent="0.55000000000000004">
      <c r="C38" s="4"/>
    </row>
    <row r="39" spans="1:4" x14ac:dyDescent="0.55000000000000004">
      <c r="C39" s="4"/>
    </row>
    <row r="40" spans="1:4" x14ac:dyDescent="0.55000000000000004">
      <c r="C40" s="4"/>
    </row>
    <row r="41" spans="1:4" x14ac:dyDescent="0.55000000000000004">
      <c r="C41" s="4"/>
    </row>
    <row r="42" spans="1:4" x14ac:dyDescent="0.55000000000000004">
      <c r="C42" s="4"/>
    </row>
  </sheetData>
  <mergeCells count="4">
    <mergeCell ref="A1:A3"/>
    <mergeCell ref="B1:D1"/>
    <mergeCell ref="F4:F6"/>
    <mergeCell ref="F7:F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64BC-B726-47E2-A966-461D123B09F3}">
  <sheetPr>
    <tabColor theme="9" tint="0.79998168889431442"/>
  </sheetPr>
  <dimension ref="A1:AW32"/>
  <sheetViews>
    <sheetView workbookViewId="0">
      <selection activeCell="K26" sqref="K26"/>
    </sheetView>
  </sheetViews>
  <sheetFormatPr defaultRowHeight="14.4" x14ac:dyDescent="0.55000000000000004"/>
  <cols>
    <col min="1" max="1" width="60.41796875" customWidth="1"/>
  </cols>
  <sheetData>
    <row r="1" spans="1:49" x14ac:dyDescent="0.55000000000000004">
      <c r="A1" s="1" t="s">
        <v>104</v>
      </c>
      <c r="D1" t="s">
        <v>40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41</v>
      </c>
      <c r="Q1" t="s">
        <v>65</v>
      </c>
      <c r="R1" t="s">
        <v>66</v>
      </c>
      <c r="S1" t="s">
        <v>51</v>
      </c>
      <c r="T1" t="s">
        <v>52</v>
      </c>
      <c r="U1" t="s">
        <v>67</v>
      </c>
      <c r="V1" t="s">
        <v>68</v>
      </c>
      <c r="W1" t="s">
        <v>53</v>
      </c>
      <c r="X1" t="s">
        <v>54</v>
      </c>
      <c r="Y1" t="s">
        <v>42</v>
      </c>
      <c r="Z1" t="s">
        <v>69</v>
      </c>
      <c r="AA1" t="s">
        <v>56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22</v>
      </c>
      <c r="AK1" t="s">
        <v>78</v>
      </c>
      <c r="AL1" t="s">
        <v>26</v>
      </c>
      <c r="AM1" t="s">
        <v>79</v>
      </c>
      <c r="AN1" t="s">
        <v>80</v>
      </c>
      <c r="AO1" t="s">
        <v>55</v>
      </c>
      <c r="AP1" t="s">
        <v>69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</row>
    <row r="2" spans="1:49" x14ac:dyDescent="0.55000000000000004">
      <c r="A2" t="s">
        <v>57</v>
      </c>
      <c r="B2" t="s">
        <v>39</v>
      </c>
      <c r="C2">
        <v>16</v>
      </c>
      <c r="G2">
        <v>0.75</v>
      </c>
      <c r="I2">
        <v>8.7999999999999995E-2</v>
      </c>
      <c r="J2">
        <v>5.6666666670000003E-3</v>
      </c>
      <c r="K2">
        <v>0.113</v>
      </c>
      <c r="L2">
        <v>9.4E-2</v>
      </c>
      <c r="P2">
        <v>1.8333333329999999E-3</v>
      </c>
      <c r="Y2">
        <v>1.8333333329999999E-3</v>
      </c>
    </row>
    <row r="3" spans="1:49" x14ac:dyDescent="0.55000000000000004">
      <c r="A3" t="s">
        <v>58</v>
      </c>
      <c r="B3" t="s">
        <v>39</v>
      </c>
      <c r="C3">
        <v>16</v>
      </c>
      <c r="D3">
        <v>1.72</v>
      </c>
      <c r="E3">
        <v>0.29599999999999999</v>
      </c>
      <c r="F3">
        <v>0.8</v>
      </c>
      <c r="G3">
        <v>0</v>
      </c>
      <c r="H3">
        <v>0</v>
      </c>
      <c r="I3">
        <v>0.14399999999999999</v>
      </c>
      <c r="J3">
        <v>5.6666666670000003E-3</v>
      </c>
      <c r="K3">
        <v>0.248</v>
      </c>
      <c r="L3">
        <v>0</v>
      </c>
      <c r="M3">
        <v>0</v>
      </c>
      <c r="N3">
        <v>0</v>
      </c>
      <c r="O3">
        <v>0</v>
      </c>
      <c r="P3">
        <v>1.8333333329999999E-3</v>
      </c>
      <c r="Q3">
        <v>0</v>
      </c>
      <c r="Y3">
        <v>1.8333333329999999E-3</v>
      </c>
    </row>
    <row r="4" spans="1:49" x14ac:dyDescent="0.55000000000000004">
      <c r="A4" t="s">
        <v>59</v>
      </c>
      <c r="B4" t="s">
        <v>39</v>
      </c>
      <c r="C4">
        <v>16</v>
      </c>
      <c r="D4">
        <v>0.61040000000000005</v>
      </c>
      <c r="E4">
        <v>7.6300000000000007E-2</v>
      </c>
      <c r="F4">
        <v>0.1888</v>
      </c>
      <c r="G4">
        <v>0</v>
      </c>
      <c r="H4">
        <v>0</v>
      </c>
      <c r="I4">
        <v>0</v>
      </c>
      <c r="J4">
        <v>5.6666666670000003E-3</v>
      </c>
      <c r="K4">
        <v>8.0299999999999996E-2</v>
      </c>
      <c r="L4">
        <v>0</v>
      </c>
      <c r="M4">
        <v>0</v>
      </c>
      <c r="N4">
        <v>0</v>
      </c>
      <c r="O4">
        <v>0</v>
      </c>
      <c r="P4">
        <v>1.8333333329999999E-3</v>
      </c>
      <c r="Q4">
        <v>0</v>
      </c>
      <c r="Y4">
        <v>1.8333333329999999E-3</v>
      </c>
    </row>
    <row r="5" spans="1:49" x14ac:dyDescent="0.55000000000000004">
      <c r="A5" t="s">
        <v>60</v>
      </c>
      <c r="B5" t="s">
        <v>39</v>
      </c>
      <c r="C5">
        <v>16</v>
      </c>
      <c r="G5">
        <v>0.75</v>
      </c>
      <c r="I5">
        <v>8.7999999999999995E-2</v>
      </c>
      <c r="J5">
        <v>5.6666666670000003E-3</v>
      </c>
      <c r="K5">
        <v>0.113</v>
      </c>
      <c r="L5">
        <v>9.4E-2</v>
      </c>
      <c r="P5">
        <v>1.8333333329999999E-3</v>
      </c>
      <c r="Y5">
        <v>1.8333333329999999E-3</v>
      </c>
    </row>
    <row r="6" spans="1:49" x14ac:dyDescent="0.55000000000000004">
      <c r="A6" t="s">
        <v>61</v>
      </c>
      <c r="B6" t="s">
        <v>39</v>
      </c>
      <c r="C6">
        <v>16</v>
      </c>
      <c r="G6">
        <v>0.64100000000000001</v>
      </c>
      <c r="I6">
        <v>0.2</v>
      </c>
      <c r="J6">
        <v>5.6666666670000003E-3</v>
      </c>
      <c r="K6">
        <v>0.126</v>
      </c>
      <c r="L6">
        <v>0.214</v>
      </c>
      <c r="P6">
        <v>1.8333333329999999E-3</v>
      </c>
      <c r="Y6">
        <v>1.8333333329999999E-3</v>
      </c>
    </row>
    <row r="7" spans="1:49" x14ac:dyDescent="0.55000000000000004">
      <c r="A7" t="s">
        <v>62</v>
      </c>
      <c r="B7" t="s">
        <v>39</v>
      </c>
      <c r="C7">
        <v>16</v>
      </c>
      <c r="J7">
        <v>5.6666666670000003E-3</v>
      </c>
      <c r="P7">
        <v>1.8333333329999999E-3</v>
      </c>
      <c r="Y7">
        <v>1.8333333329999999E-3</v>
      </c>
    </row>
    <row r="8" spans="1:49" x14ac:dyDescent="0.55000000000000004">
      <c r="A8" t="s">
        <v>63</v>
      </c>
      <c r="B8" t="s">
        <v>39</v>
      </c>
      <c r="C8">
        <v>16</v>
      </c>
      <c r="G8">
        <v>0.39200000000000002</v>
      </c>
      <c r="I8">
        <v>0.36699999999999999</v>
      </c>
      <c r="J8">
        <v>5.6666666670000003E-3</v>
      </c>
      <c r="K8">
        <v>0.13900000000000001</v>
      </c>
      <c r="L8">
        <v>0.39400000000000002</v>
      </c>
      <c r="P8">
        <v>1.8333333329999999E-3</v>
      </c>
      <c r="Y8">
        <v>1.8333333329999999E-3</v>
      </c>
    </row>
    <row r="9" spans="1:49" x14ac:dyDescent="0.55000000000000004">
      <c r="A9" t="s">
        <v>64</v>
      </c>
      <c r="B9" t="s">
        <v>39</v>
      </c>
      <c r="C9">
        <v>16</v>
      </c>
      <c r="J9">
        <v>5.6666666670000003E-3</v>
      </c>
      <c r="P9">
        <v>1.8333333329999999E-3</v>
      </c>
      <c r="Y9">
        <v>1.8333333329999999E-3</v>
      </c>
    </row>
    <row r="12" spans="1:49" x14ac:dyDescent="0.55000000000000004">
      <c r="O12" t="s">
        <v>131</v>
      </c>
    </row>
    <row r="13" spans="1:49" ht="14.7" thickBot="1" x14ac:dyDescent="0.6">
      <c r="J13" s="1" t="s">
        <v>108</v>
      </c>
      <c r="M13" t="s">
        <v>126</v>
      </c>
      <c r="O13" t="s">
        <v>129</v>
      </c>
    </row>
    <row r="14" spans="1:49" x14ac:dyDescent="0.55000000000000004">
      <c r="A14" s="1" t="s">
        <v>105</v>
      </c>
      <c r="E14" s="1">
        <v>2020</v>
      </c>
      <c r="F14" s="1">
        <v>2030</v>
      </c>
      <c r="G14" s="1">
        <v>2040</v>
      </c>
      <c r="H14" s="1">
        <v>2050</v>
      </c>
      <c r="J14" s="68" t="s">
        <v>3</v>
      </c>
      <c r="K14" s="69" t="s">
        <v>46</v>
      </c>
      <c r="M14" t="s">
        <v>127</v>
      </c>
      <c r="O14" t="s">
        <v>130</v>
      </c>
      <c r="P14" t="s">
        <v>133</v>
      </c>
      <c r="Q14" t="s">
        <v>134</v>
      </c>
    </row>
    <row r="15" spans="1:49" x14ac:dyDescent="0.55000000000000004">
      <c r="A15" s="67" t="s">
        <v>106</v>
      </c>
      <c r="E15" s="1"/>
      <c r="F15" s="1"/>
      <c r="G15" s="1"/>
      <c r="H15" s="1"/>
      <c r="J15" s="70"/>
      <c r="K15" s="71"/>
      <c r="M15" t="s">
        <v>132</v>
      </c>
      <c r="N15" s="127">
        <v>6383266</v>
      </c>
      <c r="O15">
        <f>23.6/1000</f>
        <v>2.3600000000000003E-2</v>
      </c>
      <c r="P15" s="65">
        <f>N15*O15</f>
        <v>150645.07760000002</v>
      </c>
      <c r="Q15" s="65">
        <f>DSM_H_Base!AT34</f>
        <v>35023.732799999991</v>
      </c>
      <c r="R15" s="96">
        <f>P15/Q15</f>
        <v>4.3012284972662895</v>
      </c>
    </row>
    <row r="16" spans="1:49" x14ac:dyDescent="0.55000000000000004">
      <c r="A16" t="s">
        <v>88</v>
      </c>
      <c r="B16" t="s">
        <v>4</v>
      </c>
      <c r="C16" t="s">
        <v>57</v>
      </c>
      <c r="D16" t="s">
        <v>6</v>
      </c>
      <c r="E16">
        <v>0</v>
      </c>
      <c r="F16">
        <v>0.01</v>
      </c>
      <c r="G16">
        <v>0.3</v>
      </c>
      <c r="H16">
        <v>0.5</v>
      </c>
      <c r="J16" s="70">
        <v>444</v>
      </c>
      <c r="K16" s="71" t="s">
        <v>1</v>
      </c>
      <c r="M16" t="s">
        <v>128</v>
      </c>
      <c r="N16" s="127">
        <v>3989541</v>
      </c>
      <c r="O16">
        <f>0.0236</f>
        <v>2.3599999999999999E-2</v>
      </c>
      <c r="P16" s="65">
        <f>N16*O16</f>
        <v>94153.167600000001</v>
      </c>
      <c r="Q16" s="65">
        <f>DSM_L_SSB!AT34</f>
        <v>11672.896799999999</v>
      </c>
      <c r="R16" s="96">
        <f>P16/Q16</f>
        <v>8.0659641915107141</v>
      </c>
      <c r="S16" s="65"/>
    </row>
    <row r="17" spans="1:11" x14ac:dyDescent="0.55000000000000004">
      <c r="A17" t="s">
        <v>89</v>
      </c>
      <c r="B17" t="s">
        <v>4</v>
      </c>
      <c r="C17" t="s">
        <v>58</v>
      </c>
      <c r="D17" t="s">
        <v>6</v>
      </c>
      <c r="E17">
        <v>0.02</v>
      </c>
      <c r="F17">
        <v>0</v>
      </c>
      <c r="G17">
        <v>0</v>
      </c>
      <c r="H17">
        <v>0</v>
      </c>
      <c r="J17" s="70">
        <f>(J16+J18)/2</f>
        <v>322</v>
      </c>
      <c r="K17" s="71" t="s">
        <v>2</v>
      </c>
    </row>
    <row r="18" spans="1:11" ht="14.7" thickBot="1" x14ac:dyDescent="0.6">
      <c r="A18" t="s">
        <v>90</v>
      </c>
      <c r="B18" t="s">
        <v>4</v>
      </c>
      <c r="C18" t="s">
        <v>59</v>
      </c>
      <c r="D18" t="s">
        <v>6</v>
      </c>
      <c r="E18">
        <v>0.06</v>
      </c>
      <c r="F18">
        <v>0.1</v>
      </c>
      <c r="G18">
        <v>0.1</v>
      </c>
      <c r="H18">
        <v>0.1</v>
      </c>
      <c r="J18" s="72">
        <v>200</v>
      </c>
      <c r="K18" s="73" t="s">
        <v>36</v>
      </c>
    </row>
    <row r="19" spans="1:11" x14ac:dyDescent="0.55000000000000004">
      <c r="A19" t="s">
        <v>91</v>
      </c>
      <c r="B19" t="s">
        <v>4</v>
      </c>
      <c r="C19" t="s">
        <v>60</v>
      </c>
      <c r="D19" t="s">
        <v>6</v>
      </c>
      <c r="E19">
        <v>0.15</v>
      </c>
      <c r="F19">
        <v>0.6</v>
      </c>
      <c r="G19">
        <v>0.52</v>
      </c>
      <c r="H19">
        <v>0.32</v>
      </c>
    </row>
    <row r="20" spans="1:11" x14ac:dyDescent="0.55000000000000004">
      <c r="A20" t="s">
        <v>92</v>
      </c>
      <c r="B20" t="s">
        <v>4</v>
      </c>
      <c r="C20" t="s">
        <v>61</v>
      </c>
      <c r="D20" t="s">
        <v>6</v>
      </c>
      <c r="E20">
        <v>0.3</v>
      </c>
      <c r="F20">
        <v>0.11</v>
      </c>
      <c r="G20">
        <v>0.05</v>
      </c>
      <c r="H20">
        <v>0.05</v>
      </c>
    </row>
    <row r="21" spans="1:11" x14ac:dyDescent="0.55000000000000004">
      <c r="A21" t="s">
        <v>93</v>
      </c>
      <c r="B21" t="s">
        <v>4</v>
      </c>
      <c r="C21" t="s">
        <v>62</v>
      </c>
      <c r="D21" t="s">
        <v>6</v>
      </c>
      <c r="E21">
        <v>0.21</v>
      </c>
      <c r="F21">
        <v>7.0000000000000007E-2</v>
      </c>
      <c r="G21">
        <v>0</v>
      </c>
      <c r="H21">
        <v>0</v>
      </c>
    </row>
    <row r="22" spans="1:11" x14ac:dyDescent="0.55000000000000004">
      <c r="A22" t="s">
        <v>94</v>
      </c>
      <c r="B22" t="s">
        <v>4</v>
      </c>
      <c r="C22" t="s">
        <v>63</v>
      </c>
      <c r="D22" t="s">
        <v>6</v>
      </c>
      <c r="E22">
        <v>0.06</v>
      </c>
      <c r="F22">
        <v>0.01</v>
      </c>
      <c r="G22">
        <v>0</v>
      </c>
      <c r="H22">
        <v>0</v>
      </c>
    </row>
    <row r="23" spans="1:11" x14ac:dyDescent="0.55000000000000004">
      <c r="A23" t="s">
        <v>95</v>
      </c>
      <c r="B23" t="s">
        <v>4</v>
      </c>
      <c r="C23" t="s">
        <v>64</v>
      </c>
      <c r="D23" t="s">
        <v>6</v>
      </c>
      <c r="E23">
        <v>0.2</v>
      </c>
      <c r="F23">
        <v>0.1</v>
      </c>
      <c r="G23">
        <v>0.03</v>
      </c>
      <c r="H23">
        <v>0.03</v>
      </c>
    </row>
    <row r="24" spans="1:11" x14ac:dyDescent="0.55000000000000004">
      <c r="A24" s="67" t="s">
        <v>107</v>
      </c>
    </row>
    <row r="25" spans="1:11" x14ac:dyDescent="0.55000000000000004">
      <c r="A25" t="s">
        <v>96</v>
      </c>
      <c r="B25" t="s">
        <v>4</v>
      </c>
      <c r="C25" t="s">
        <v>57</v>
      </c>
      <c r="D25" t="s">
        <v>45</v>
      </c>
      <c r="E25">
        <v>0</v>
      </c>
      <c r="F25">
        <v>0.1</v>
      </c>
      <c r="G25">
        <v>0.6</v>
      </c>
      <c r="H25">
        <v>0.3</v>
      </c>
    </row>
    <row r="26" spans="1:11" x14ac:dyDescent="0.55000000000000004">
      <c r="A26" t="s">
        <v>97</v>
      </c>
      <c r="B26" t="s">
        <v>4</v>
      </c>
      <c r="C26" t="s">
        <v>58</v>
      </c>
      <c r="D26" t="s">
        <v>45</v>
      </c>
      <c r="E26">
        <v>0.02</v>
      </c>
      <c r="F26">
        <v>0</v>
      </c>
      <c r="G26">
        <v>0</v>
      </c>
      <c r="H26">
        <v>0</v>
      </c>
    </row>
    <row r="27" spans="1:11" x14ac:dyDescent="0.55000000000000004">
      <c r="A27" t="s">
        <v>98</v>
      </c>
      <c r="B27" t="s">
        <v>4</v>
      </c>
      <c r="C27" t="s">
        <v>59</v>
      </c>
      <c r="D27" t="s">
        <v>45</v>
      </c>
      <c r="E27">
        <v>0.06</v>
      </c>
      <c r="F27">
        <v>0.09</v>
      </c>
      <c r="G27">
        <v>0.15</v>
      </c>
      <c r="H27">
        <v>0.7</v>
      </c>
    </row>
    <row r="28" spans="1:11" x14ac:dyDescent="0.55000000000000004">
      <c r="A28" t="s">
        <v>99</v>
      </c>
      <c r="B28" t="s">
        <v>4</v>
      </c>
      <c r="C28" t="s">
        <v>60</v>
      </c>
      <c r="D28" t="s">
        <v>45</v>
      </c>
      <c r="E28">
        <v>0.15</v>
      </c>
      <c r="F28">
        <v>0.55000000000000004</v>
      </c>
      <c r="G28">
        <v>0.21</v>
      </c>
      <c r="H28">
        <v>0</v>
      </c>
    </row>
    <row r="29" spans="1:11" x14ac:dyDescent="0.55000000000000004">
      <c r="A29" t="s">
        <v>100</v>
      </c>
      <c r="B29" t="s">
        <v>4</v>
      </c>
      <c r="C29" t="s">
        <v>61</v>
      </c>
      <c r="D29" t="s">
        <v>45</v>
      </c>
      <c r="E29">
        <v>0.3</v>
      </c>
      <c r="F29">
        <v>0.1</v>
      </c>
      <c r="G29">
        <v>0.02</v>
      </c>
      <c r="H29">
        <v>0</v>
      </c>
    </row>
    <row r="30" spans="1:11" x14ac:dyDescent="0.55000000000000004">
      <c r="A30" t="s">
        <v>101</v>
      </c>
      <c r="B30" t="s">
        <v>4</v>
      </c>
      <c r="C30" t="s">
        <v>62</v>
      </c>
      <c r="D30" t="s">
        <v>45</v>
      </c>
      <c r="E30">
        <v>0.21</v>
      </c>
      <c r="F30">
        <v>0.06</v>
      </c>
      <c r="G30">
        <v>0</v>
      </c>
      <c r="H30">
        <v>0</v>
      </c>
    </row>
    <row r="31" spans="1:11" x14ac:dyDescent="0.55000000000000004">
      <c r="A31" t="s">
        <v>102</v>
      </c>
      <c r="B31" t="s">
        <v>4</v>
      </c>
      <c r="C31" t="s">
        <v>63</v>
      </c>
      <c r="D31" t="s">
        <v>45</v>
      </c>
      <c r="E31">
        <v>0.06</v>
      </c>
      <c r="F31">
        <v>0.01</v>
      </c>
      <c r="G31">
        <v>0</v>
      </c>
      <c r="H31">
        <v>0</v>
      </c>
    </row>
    <row r="32" spans="1:11" x14ac:dyDescent="0.55000000000000004">
      <c r="A32" t="s">
        <v>103</v>
      </c>
      <c r="B32" t="s">
        <v>4</v>
      </c>
      <c r="C32" t="s">
        <v>64</v>
      </c>
      <c r="D32" t="s">
        <v>45</v>
      </c>
      <c r="E32">
        <v>0.2</v>
      </c>
      <c r="F32">
        <v>0.09</v>
      </c>
      <c r="G32">
        <v>0.02</v>
      </c>
      <c r="H32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2F48-A041-45E0-B958-B338944A20E2}">
  <sheetPr>
    <tabColor theme="5" tint="-0.249977111117893"/>
  </sheetPr>
  <dimension ref="A1:AW40"/>
  <sheetViews>
    <sheetView zoomScale="70" workbookViewId="0">
      <selection activeCell="A4" sqref="A4"/>
    </sheetView>
  </sheetViews>
  <sheetFormatPr defaultRowHeight="14.4" x14ac:dyDescent="0.55000000000000004"/>
  <cols>
    <col min="2" max="2" width="8.83984375" style="5"/>
    <col min="3" max="4" width="8.83984375" style="3"/>
    <col min="5" max="5" width="8.83984375" style="5"/>
    <col min="6" max="6" width="8.83984375" style="3"/>
    <col min="7" max="7" width="8.83984375" style="6"/>
    <col min="8" max="8" width="8.83984375" style="5"/>
    <col min="9" max="9" width="8.83984375" style="3"/>
    <col min="10" max="10" width="8.83984375" style="6"/>
    <col min="11" max="11" width="8.83984375" style="3"/>
    <col min="12" max="12" width="9.15625" style="3" bestFit="1" customWidth="1"/>
    <col min="13" max="14" width="8.89453125" style="3" bestFit="1" customWidth="1"/>
    <col min="15" max="15" width="10.15625" bestFit="1" customWidth="1"/>
    <col min="16" max="16" width="8.89453125" bestFit="1" customWidth="1"/>
    <col min="17" max="17" width="9.15625" bestFit="1" customWidth="1"/>
    <col min="18" max="18" width="8.89453125" bestFit="1" customWidth="1"/>
    <col min="19" max="20" width="9.15625" bestFit="1" customWidth="1"/>
    <col min="21" max="23" width="8.89453125" bestFit="1" customWidth="1"/>
  </cols>
  <sheetData>
    <row r="1" spans="1:49" ht="14.7" thickBot="1" x14ac:dyDescent="0.6">
      <c r="A1" s="128" t="s">
        <v>43</v>
      </c>
      <c r="B1" s="131" t="s">
        <v>37</v>
      </c>
      <c r="C1" s="132"/>
      <c r="D1" s="133"/>
      <c r="E1" s="131" t="s">
        <v>38</v>
      </c>
      <c r="F1" s="132"/>
      <c r="G1" s="133"/>
      <c r="H1" s="131" t="s">
        <v>47</v>
      </c>
      <c r="I1" s="132"/>
      <c r="J1" s="133"/>
      <c r="K1" s="24"/>
      <c r="L1" s="131" t="s">
        <v>38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Y1" s="131" t="s">
        <v>47</v>
      </c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3"/>
      <c r="AL1" s="131" t="s">
        <v>37</v>
      </c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3"/>
    </row>
    <row r="2" spans="1:49" x14ac:dyDescent="0.55000000000000004">
      <c r="A2" s="129"/>
      <c r="B2" s="27" t="s">
        <v>1</v>
      </c>
      <c r="C2" s="28" t="s">
        <v>2</v>
      </c>
      <c r="D2" s="28" t="s">
        <v>36</v>
      </c>
      <c r="E2" s="27" t="s">
        <v>1</v>
      </c>
      <c r="F2" s="28" t="s">
        <v>2</v>
      </c>
      <c r="G2" s="29" t="s">
        <v>36</v>
      </c>
      <c r="H2" s="27" t="s">
        <v>1</v>
      </c>
      <c r="I2" s="28" t="s">
        <v>2</v>
      </c>
      <c r="J2" s="29" t="s">
        <v>36</v>
      </c>
      <c r="K2" s="30"/>
      <c r="L2" s="42" t="s">
        <v>40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T2" s="16" t="s">
        <v>22</v>
      </c>
      <c r="U2" s="16" t="s">
        <v>23</v>
      </c>
      <c r="V2" s="16" t="s">
        <v>41</v>
      </c>
      <c r="W2" s="17" t="s">
        <v>42</v>
      </c>
      <c r="X2" s="31"/>
      <c r="Y2" s="42" t="s">
        <v>40</v>
      </c>
      <c r="Z2" s="16" t="s">
        <v>15</v>
      </c>
      <c r="AA2" s="16" t="s">
        <v>16</v>
      </c>
      <c r="AB2" s="16" t="s">
        <v>17</v>
      </c>
      <c r="AC2" s="16" t="s">
        <v>18</v>
      </c>
      <c r="AD2" s="16" t="s">
        <v>19</v>
      </c>
      <c r="AE2" s="16" t="s">
        <v>20</v>
      </c>
      <c r="AF2" s="16" t="s">
        <v>21</v>
      </c>
      <c r="AG2" s="16" t="s">
        <v>22</v>
      </c>
      <c r="AH2" s="16" t="s">
        <v>23</v>
      </c>
      <c r="AI2" s="16" t="s">
        <v>41</v>
      </c>
      <c r="AJ2" s="17" t="s">
        <v>42</v>
      </c>
      <c r="AL2" s="42" t="s">
        <v>40</v>
      </c>
      <c r="AM2" s="16" t="s">
        <v>15</v>
      </c>
      <c r="AN2" s="16" t="s">
        <v>16</v>
      </c>
      <c r="AO2" s="16" t="s">
        <v>17</v>
      </c>
      <c r="AP2" s="16" t="s">
        <v>18</v>
      </c>
      <c r="AQ2" s="16" t="s">
        <v>19</v>
      </c>
      <c r="AR2" s="16" t="s">
        <v>20</v>
      </c>
      <c r="AS2" s="16" t="s">
        <v>21</v>
      </c>
      <c r="AT2" s="16" t="s">
        <v>22</v>
      </c>
      <c r="AU2" s="16" t="s">
        <v>23</v>
      </c>
      <c r="AV2" s="16" t="s">
        <v>41</v>
      </c>
      <c r="AW2" s="17" t="s">
        <v>42</v>
      </c>
    </row>
    <row r="3" spans="1:49" ht="14.7" thickBot="1" x14ac:dyDescent="0.6">
      <c r="A3" s="130"/>
      <c r="B3" s="66" t="s">
        <v>3</v>
      </c>
      <c r="C3" s="9" t="s">
        <v>3</v>
      </c>
      <c r="D3" s="9" t="s">
        <v>3</v>
      </c>
      <c r="E3" s="18" t="s">
        <v>3</v>
      </c>
      <c r="F3" s="9" t="s">
        <v>3</v>
      </c>
      <c r="G3" s="10" t="s">
        <v>3</v>
      </c>
      <c r="H3" s="18" t="s">
        <v>3</v>
      </c>
      <c r="I3" s="9" t="s">
        <v>3</v>
      </c>
      <c r="J3" s="10" t="s">
        <v>3</v>
      </c>
      <c r="K3" s="30"/>
      <c r="L3" s="62" t="s">
        <v>48</v>
      </c>
      <c r="M3" s="63" t="s">
        <v>48</v>
      </c>
      <c r="N3" s="63" t="s">
        <v>48</v>
      </c>
      <c r="O3" s="63" t="s">
        <v>48</v>
      </c>
      <c r="P3" s="63" t="s">
        <v>48</v>
      </c>
      <c r="Q3" s="63" t="s">
        <v>48</v>
      </c>
      <c r="R3" s="63" t="s">
        <v>48</v>
      </c>
      <c r="S3" s="63" t="s">
        <v>48</v>
      </c>
      <c r="T3" s="63" t="s">
        <v>48</v>
      </c>
      <c r="U3" s="63" t="s">
        <v>48</v>
      </c>
      <c r="V3" s="63" t="s">
        <v>48</v>
      </c>
      <c r="W3" s="64" t="s">
        <v>48</v>
      </c>
      <c r="X3" s="31"/>
      <c r="Y3" s="43" t="s">
        <v>48</v>
      </c>
      <c r="Z3" s="21" t="s">
        <v>48</v>
      </c>
      <c r="AA3" s="21" t="s">
        <v>48</v>
      </c>
      <c r="AB3" s="21" t="s">
        <v>48</v>
      </c>
      <c r="AC3" s="21" t="s">
        <v>48</v>
      </c>
      <c r="AD3" s="21" t="s">
        <v>48</v>
      </c>
      <c r="AE3" s="21" t="s">
        <v>48</v>
      </c>
      <c r="AF3" s="21" t="s">
        <v>48</v>
      </c>
      <c r="AG3" s="21" t="s">
        <v>48</v>
      </c>
      <c r="AH3" s="21" t="s">
        <v>48</v>
      </c>
      <c r="AI3" s="21" t="s">
        <v>48</v>
      </c>
      <c r="AJ3" s="22" t="s">
        <v>48</v>
      </c>
      <c r="AL3" s="43" t="s">
        <v>48</v>
      </c>
      <c r="AM3" s="21" t="s">
        <v>48</v>
      </c>
      <c r="AN3" s="21" t="s">
        <v>48</v>
      </c>
      <c r="AO3" s="21" t="s">
        <v>48</v>
      </c>
      <c r="AP3" s="21" t="s">
        <v>48</v>
      </c>
      <c r="AQ3" s="21" t="s">
        <v>48</v>
      </c>
      <c r="AR3" s="21" t="s">
        <v>48</v>
      </c>
      <c r="AS3" s="21" t="s">
        <v>48</v>
      </c>
      <c r="AT3" s="21" t="s">
        <v>48</v>
      </c>
      <c r="AU3" s="21" t="s">
        <v>48</v>
      </c>
      <c r="AV3" s="21" t="s">
        <v>48</v>
      </c>
      <c r="AW3" s="22" t="s">
        <v>48</v>
      </c>
    </row>
    <row r="4" spans="1:49" x14ac:dyDescent="0.55000000000000004">
      <c r="A4" s="25">
        <v>2020</v>
      </c>
      <c r="B4" s="5">
        <v>0</v>
      </c>
      <c r="C4" s="3">
        <v>0</v>
      </c>
      <c r="D4" s="3">
        <v>0</v>
      </c>
      <c r="E4" s="5">
        <f>0</f>
        <v>0</v>
      </c>
      <c r="F4" s="3">
        <f>0</f>
        <v>0</v>
      </c>
      <c r="G4" s="6">
        <f>0</f>
        <v>0</v>
      </c>
      <c r="H4" s="5">
        <f>0</f>
        <v>0</v>
      </c>
      <c r="I4" s="2">
        <f>0</f>
        <v>0</v>
      </c>
      <c r="J4" s="23">
        <f>0</f>
        <v>0</v>
      </c>
      <c r="K4" s="2"/>
      <c r="L4" s="44">
        <f>$E4*Marketshare_SSB!$B4*MI!D$3*1000+$E4*Marketshare_SSB!$C4*MI!D$4*1000+$E4*Marketshare_SSB!$D4*MI!D$5*1000+$E4*Marketshare_SSB!$E4*MI!D$6*1000+$E4*Marketshare_SSB!$F4*MI!D$7*1000+$E4*Marketshare_SSB!$G4*MI!D$8*1000+$E4*Marketshare_SSB!$H4*MI!D$9*1000+$E4*Marketshare_SSB!$I4*MI!D$10*1000</f>
        <v>0</v>
      </c>
      <c r="M4" s="45">
        <f>$E4*Marketshare_SSB!$B4*MI!E$3*1000+$E4*Marketshare_SSB!$C4*MI!E$4*1000+$E4*Marketshare_SSB!$D4*MI!E$5*1000+$E4*Marketshare_SSB!$E4*MI!E$6*1000+$E4*Marketshare_SSB!$F4*MI!E$7*1000+$E4*Marketshare_SSB!$G4*MI!E$8*1000+$E4*Marketshare_SSB!$H4*MI!E$9*1000+$E4*Marketshare_SSB!$I4*MI!E$10*1000</f>
        <v>0</v>
      </c>
      <c r="N4" s="45">
        <f>$E4*Marketshare_SSB!$B4*MI!F$3*1000+$E4*Marketshare_SSB!$C4*MI!F$4*1000+$E4*Marketshare_SSB!$D4*MI!F$5*1000+$E4*Marketshare_SSB!$E4*MI!F$6*1000+$E4*Marketshare_SSB!$F4*MI!F$7*1000+$E4*Marketshare_SSB!$G4*MI!F$8*1000+$E4*Marketshare_SSB!$H4*MI!F$9*1000+$E4*Marketshare_SSB!$I4*MI!F$10*1000</f>
        <v>0</v>
      </c>
      <c r="O4" s="45">
        <f>$E4*Marketshare_SSB!$B4*MI!G$3*1000+$E4*Marketshare_SSB!$C4*MI!G$4*1000+$E4*Marketshare_SSB!$D4*MI!G$5*1000+$E4*Marketshare_SSB!$E4*MI!G$6*1000+$E4*Marketshare_SSB!$F4*MI!G$7*1000+$E4*Marketshare_SSB!$G4*MI!G$8*1000+$E4*Marketshare_SSB!$H4*MI!G$9*1000+$E4*Marketshare_SSB!$I4*MI!G$10*1000</f>
        <v>0</v>
      </c>
      <c r="P4" s="45">
        <f>$E4*Marketshare_SSB!$B4*MI!H$3*1000+$E4*Marketshare_SSB!$C4*MI!H$4*1000+$E4*Marketshare_SSB!$D4*MI!H$5*1000+$E4*Marketshare_SSB!$E4*MI!H$6*1000+$E4*Marketshare_SSB!$F4*MI!H$7*1000+$E4*Marketshare_SSB!$G4*MI!H$8*1000+$E4*Marketshare_SSB!$H4*MI!H$9*1000+$E4*Marketshare_SSB!$I4*MI!H$10*1000</f>
        <v>0</v>
      </c>
      <c r="Q4" s="45">
        <f>$E4*Marketshare_SSB!$B4*MI!I$3*1000+$E4*Marketshare_SSB!$C4*MI!I$4*1000+$E4*Marketshare_SSB!$D4*MI!I$5*1000+$E4*Marketshare_SSB!$E4*MI!I$6*1000+$E4*Marketshare_SSB!$F4*MI!I$7*1000+$E4*Marketshare_SSB!$G4*MI!I$8*1000+$E4*Marketshare_SSB!$H4*MI!I$9*1000+$E4*Marketshare_SSB!$I4*MI!I$10*1000</f>
        <v>0</v>
      </c>
      <c r="R4" s="45">
        <f>$E4*Marketshare_SSB!$B4*MI!J$3*1000+$E4*Marketshare_SSB!$C4*MI!J$4*1000+$E4*Marketshare_SSB!$D4*MI!J$5*1000+$E4*Marketshare_SSB!$E4*MI!J$6*1000+$E4*Marketshare_SSB!$F4*MI!J$7*1000+$E4*Marketshare_SSB!$G4*MI!J$8*1000+$E4*Marketshare_SSB!$H4*MI!J$9*1000+$E4*Marketshare_SSB!$I4*MI!J$10*1000</f>
        <v>0</v>
      </c>
      <c r="S4" s="45">
        <f>$E4*Marketshare_SSB!$B4*MI!K$3*1000+$E4*Marketshare_SSB!$C4*MI!K$4*1000+$E4*Marketshare_SSB!$D4*MI!K$5*1000+$E4*Marketshare_SSB!$E4*MI!K$6*1000+$E4*Marketshare_SSB!$F4*MI!K$7*1000+$E4*Marketshare_SSB!$G4*MI!K$8*1000+$E4*Marketshare_SSB!$H4*MI!K$9*1000+$E4*Marketshare_SSB!$I4*MI!K$10*1000</f>
        <v>0</v>
      </c>
      <c r="T4" s="45">
        <f>$E4*Marketshare_SSB!$B4*MI!L$3*1000+$E4*Marketshare_SSB!$C4*MI!L$4*1000+$E4*Marketshare_SSB!$D4*MI!L$5*1000+$E4*Marketshare_SSB!$E4*MI!L$6*1000+$E4*Marketshare_SSB!$F4*MI!L$7*1000+$E4*Marketshare_SSB!$G4*MI!L$8*1000+$E4*Marketshare_SSB!$H4*MI!L$9*1000+$E4*Marketshare_SSB!$I4*MI!L$10*1000</f>
        <v>0</v>
      </c>
      <c r="U4" s="45">
        <f>$E4*Marketshare_SSB!$B4*MI!M$3*1000+$E4*Marketshare_SSB!$C4*MI!M$4*1000+$E4*Marketshare_SSB!$D4*MI!M$5*1000+$E4*Marketshare_SSB!$E4*MI!M$6*1000+$E4*Marketshare_SSB!$F4*MI!M$7*1000+$E4*Marketshare_SSB!$G4*MI!M$8*1000+$E4*Marketshare_SSB!$H4*MI!M$9*1000+$E4*Marketshare_SSB!$I4*MI!M$10*1000</f>
        <v>0</v>
      </c>
      <c r="V4" s="45">
        <f>$E4*Marketshare_SSB!$B4*MI!N$3*1000+$E4*Marketshare_SSB!$C4*MI!N$4*1000+$E4*Marketshare_SSB!$D4*MI!N$5*1000+$E4*Marketshare_SSB!$E4*MI!N$6*1000+$E4*Marketshare_SSB!$F4*MI!N$7*1000+$E4*Marketshare_SSB!$G4*MI!N$8*1000+$E4*Marketshare_SSB!$H4*MI!N$9*1000+$E4*Marketshare_SSB!$I4*MI!N$10*1000</f>
        <v>0</v>
      </c>
      <c r="W4" s="46">
        <f>$E4*Marketshare_SSB!$B4*MI!O$3*1000+$E4*Marketshare_SSB!$C4*MI!O$4*1000+$E4*Marketshare_SSB!$D4*MI!O$5*1000+$E4*Marketshare_SSB!$E4*MI!O$6*1000+$E4*Marketshare_SSB!$F4*MI!O$7*1000+$E4*Marketshare_SSB!$G4*MI!O$8*1000+$E4*Marketshare_SSB!$H4*MI!O$9*1000+$E4*Marketshare_SSB!$I4*MI!O$10*1000</f>
        <v>0</v>
      </c>
      <c r="Y4" s="52">
        <f>0</f>
        <v>0</v>
      </c>
      <c r="Z4" s="35">
        <f>0</f>
        <v>0</v>
      </c>
      <c r="AA4" s="35">
        <f>0</f>
        <v>0</v>
      </c>
      <c r="AB4" s="35">
        <f>0</f>
        <v>0</v>
      </c>
      <c r="AC4" s="35">
        <f>0</f>
        <v>0</v>
      </c>
      <c r="AD4" s="35">
        <f>0</f>
        <v>0</v>
      </c>
      <c r="AE4" s="35">
        <f>0</f>
        <v>0</v>
      </c>
      <c r="AF4" s="35">
        <f>0</f>
        <v>0</v>
      </c>
      <c r="AG4" s="35">
        <f>0</f>
        <v>0</v>
      </c>
      <c r="AH4" s="35">
        <f>0</f>
        <v>0</v>
      </c>
      <c r="AI4" s="35">
        <f>0</f>
        <v>0</v>
      </c>
      <c r="AJ4" s="36">
        <f>0</f>
        <v>0</v>
      </c>
      <c r="AL4" s="59">
        <f>L4</f>
        <v>0</v>
      </c>
      <c r="AM4" s="60">
        <f t="shared" ref="AM4:AW4" si="0">M4</f>
        <v>0</v>
      </c>
      <c r="AN4" s="60">
        <f t="shared" si="0"/>
        <v>0</v>
      </c>
      <c r="AO4" s="60">
        <f t="shared" si="0"/>
        <v>0</v>
      </c>
      <c r="AP4" s="60">
        <f t="shared" si="0"/>
        <v>0</v>
      </c>
      <c r="AQ4" s="60">
        <f t="shared" si="0"/>
        <v>0</v>
      </c>
      <c r="AR4" s="60">
        <f t="shared" si="0"/>
        <v>0</v>
      </c>
      <c r="AS4" s="60">
        <f t="shared" si="0"/>
        <v>0</v>
      </c>
      <c r="AT4" s="60">
        <f t="shared" si="0"/>
        <v>0</v>
      </c>
      <c r="AU4" s="60">
        <f t="shared" si="0"/>
        <v>0</v>
      </c>
      <c r="AV4" s="60">
        <f t="shared" si="0"/>
        <v>0</v>
      </c>
      <c r="AW4" s="61">
        <f t="shared" si="0"/>
        <v>0</v>
      </c>
    </row>
    <row r="5" spans="1:49" x14ac:dyDescent="0.55000000000000004">
      <c r="A5" s="25">
        <f>A4+1</f>
        <v>2021</v>
      </c>
      <c r="B5" s="7">
        <f>12/10+B4</f>
        <v>1.2</v>
      </c>
      <c r="C5" s="4">
        <f>12/10+C4</f>
        <v>1.2</v>
      </c>
      <c r="D5" s="4">
        <f>12/10+D4</f>
        <v>1.2</v>
      </c>
      <c r="E5" s="7">
        <f>B5-B4+H5</f>
        <v>1.2</v>
      </c>
      <c r="F5" s="4">
        <f t="shared" ref="F5:G20" si="1">C5-C4+I5</f>
        <v>1.2</v>
      </c>
      <c r="G5" s="8">
        <f t="shared" si="1"/>
        <v>1.2</v>
      </c>
      <c r="H5" s="5">
        <f>0</f>
        <v>0</v>
      </c>
      <c r="I5" s="2">
        <f>0</f>
        <v>0</v>
      </c>
      <c r="J5" s="23">
        <f>0</f>
        <v>0</v>
      </c>
      <c r="K5" s="2"/>
      <c r="L5" s="47">
        <f>$E5*Marketshare_SSB!$B5*MI!D$3*1000+$E5*Marketshare_SSB!$C5*MI!D$4*1000+$E5*Marketshare_SSB!$D5*MI!D$5*1000+$E5*Marketshare_SSB!$E5*MI!D$6*1000+$E5*Marketshare_SSB!$F5*MI!D$7*1000+$E5*Marketshare_SSB!$G5*MI!D$8*1000+$E5*Marketshare_SSB!$H5*MI!D$9*1000+$E5*Marketshare_SSB!$I5*MI!D$10*1000</f>
        <v>83.298240000000007</v>
      </c>
      <c r="M5" s="40">
        <f>$E5*Marketshare_SSB!$B5*MI!E$3*1000+$E5*Marketshare_SSB!$C5*MI!E$4*1000+$E5*Marketshare_SSB!$D5*MI!E$5*1000+$E5*Marketshare_SSB!$E5*MI!E$6*1000+$E5*Marketshare_SSB!$F5*MI!E$7*1000+$E5*Marketshare_SSB!$G5*MI!E$8*1000+$E5*Marketshare_SSB!$H5*MI!E$9*1000+$E5*Marketshare_SSB!$I5*MI!E$10*1000</f>
        <v>12.16188</v>
      </c>
      <c r="N5" s="40">
        <f>$E5*Marketshare_SSB!$B5*MI!F$3*1000+$E5*Marketshare_SSB!$C5*MI!F$4*1000+$E5*Marketshare_SSB!$D5*MI!F$5*1000+$E5*Marketshare_SSB!$E5*MI!F$6*1000+$E5*Marketshare_SSB!$F5*MI!F$7*1000+$E5*Marketshare_SSB!$G5*MI!F$8*1000+$E5*Marketshare_SSB!$H5*MI!F$9*1000+$E5*Marketshare_SSB!$I5*MI!F$10*1000</f>
        <v>31.553280000000001</v>
      </c>
      <c r="O5" s="40">
        <f>$E5*Marketshare_SSB!$B5*MI!G$3*1000+$E5*Marketshare_SSB!$C5*MI!G$4*1000+$E5*Marketshare_SSB!$D5*MI!G$5*1000+$E5*Marketshare_SSB!$E5*MI!G$6*1000+$E5*Marketshare_SSB!$F5*MI!G$7*1000+$E5*Marketshare_SSB!$G5*MI!G$8*1000+$E5*Marketshare_SSB!$H5*MI!G$9*1000+$E5*Marketshare_SSB!$I5*MI!G$10*1000</f>
        <v>421.24799999999999</v>
      </c>
      <c r="P5" s="40">
        <f>$E5*Marketshare_SSB!$B5*MI!H$3*1000+$E5*Marketshare_SSB!$C5*MI!H$4*1000+$E5*Marketshare_SSB!$D5*MI!H$5*1000+$E5*Marketshare_SSB!$E5*MI!H$6*1000+$E5*Marketshare_SSB!$F5*MI!H$7*1000+$E5*Marketshare_SSB!$G5*MI!H$8*1000+$E5*Marketshare_SSB!$H5*MI!H$9*1000+$E5*Marketshare_SSB!$I5*MI!H$10*1000</f>
        <v>0</v>
      </c>
      <c r="Q5" s="40">
        <f>$E5*Marketshare_SSB!$B5*MI!I$3*1000+$E5*Marketshare_SSB!$C5*MI!I$4*1000+$E5*Marketshare_SSB!$D5*MI!I$5*1000+$E5*Marketshare_SSB!$E5*MI!I$6*1000+$E5*Marketshare_SSB!$F5*MI!I$7*1000+$E5*Marketshare_SSB!$G5*MI!I$8*1000+$E5*Marketshare_SSB!$H5*MI!I$9*1000+$E5*Marketshare_SSB!$I5*MI!I$10*1000</f>
        <v>115.6524</v>
      </c>
      <c r="R5" s="40">
        <f>$E5*Marketshare_SSB!$B5*MI!J$3*1000+$E5*Marketshare_SSB!$C5*MI!J$4*1000+$E5*Marketshare_SSB!$D5*MI!J$5*1000+$E5*Marketshare_SSB!$E5*MI!J$6*1000+$E5*Marketshare_SSB!$F5*MI!J$7*1000+$E5*Marketshare_SSB!$G5*MI!J$8*1000+$E5*Marketshare_SSB!$H5*MI!J$9*1000+$E5*Marketshare_SSB!$I5*MI!J$10*1000</f>
        <v>2.6112000001536</v>
      </c>
      <c r="S5" s="40">
        <f>$E5*Marketshare_SSB!$B5*MI!K$3*1000+$E5*Marketshare_SSB!$C5*MI!K$4*1000+$E5*Marketshare_SSB!$D5*MI!K$5*1000+$E5*Marketshare_SSB!$E5*MI!K$6*1000+$E5*Marketshare_SSB!$F5*MI!K$7*1000+$E5*Marketshare_SSB!$G5*MI!K$8*1000+$E5*Marketshare_SSB!$H5*MI!K$9*1000+$E5*Marketshare_SSB!$I5*MI!K$10*1000</f>
        <v>90.057479999999998</v>
      </c>
      <c r="T5" s="40">
        <f>$E5*Marketshare_SSB!$B5*MI!L$3*1000+$E5*Marketshare_SSB!$C5*MI!L$4*1000+$E5*Marketshare_SSB!$D5*MI!L$5*1000+$E5*Marketshare_SSB!$E5*MI!L$6*1000+$E5*Marketshare_SSB!$F5*MI!L$7*1000+$E5*Marketshare_SSB!$G5*MI!L$8*1000+$E5*Marketshare_SSB!$H5*MI!L$9*1000+$E5*Marketshare_SSB!$I5*MI!L$10*1000</f>
        <v>120.468</v>
      </c>
      <c r="U5" s="40">
        <f>$E5*Marketshare_SSB!$B5*MI!M$3*1000+$E5*Marketshare_SSB!$C5*MI!M$4*1000+$E5*Marketshare_SSB!$D5*MI!M$5*1000+$E5*Marketshare_SSB!$E5*MI!M$6*1000+$E5*Marketshare_SSB!$F5*MI!M$7*1000+$E5*Marketshare_SSB!$G5*MI!M$8*1000+$E5*Marketshare_SSB!$H5*MI!M$9*1000+$E5*Marketshare_SSB!$I5*MI!M$10*1000</f>
        <v>0</v>
      </c>
      <c r="V5" s="40">
        <f>$E5*Marketshare_SSB!$B5*MI!N$3*1000+$E5*Marketshare_SSB!$C5*MI!N$4*1000+$E5*Marketshare_SSB!$D5*MI!N$5*1000+$E5*Marketshare_SSB!$E5*MI!N$6*1000+$E5*Marketshare_SSB!$F5*MI!N$7*1000+$E5*Marketshare_SSB!$G5*MI!N$8*1000+$E5*Marketshare_SSB!$H5*MI!N$9*1000+$E5*Marketshare_SSB!$I5*MI!N$10*1000</f>
        <v>0.84479999984639997</v>
      </c>
      <c r="W5" s="48">
        <f>$E5*Marketshare_SSB!$B5*MI!O$3*1000+$E5*Marketshare_SSB!$C5*MI!O$4*1000+$E5*Marketshare_SSB!$D5*MI!O$5*1000+$E5*Marketshare_SSB!$E5*MI!O$6*1000+$E5*Marketshare_SSB!$F5*MI!O$7*1000+$E5*Marketshare_SSB!$G5*MI!O$8*1000+$E5*Marketshare_SSB!$H5*MI!O$9*1000+$E5*Marketshare_SSB!$I5*MI!O$10*1000</f>
        <v>0.84479999984639997</v>
      </c>
      <c r="Y5" s="5">
        <f>0</f>
        <v>0</v>
      </c>
      <c r="Z5" s="3">
        <f>0</f>
        <v>0</v>
      </c>
      <c r="AA5" s="3">
        <f>0</f>
        <v>0</v>
      </c>
      <c r="AB5" s="3">
        <f>0</f>
        <v>0</v>
      </c>
      <c r="AC5" s="3">
        <f>0</f>
        <v>0</v>
      </c>
      <c r="AD5" s="3">
        <f>0</f>
        <v>0</v>
      </c>
      <c r="AE5" s="3">
        <f>0</f>
        <v>0</v>
      </c>
      <c r="AF5" s="3">
        <f>0</f>
        <v>0</v>
      </c>
      <c r="AG5" s="3">
        <f>0</f>
        <v>0</v>
      </c>
      <c r="AH5" s="3">
        <f>0</f>
        <v>0</v>
      </c>
      <c r="AI5" s="3">
        <f>0</f>
        <v>0</v>
      </c>
      <c r="AJ5" s="6">
        <f>0</f>
        <v>0</v>
      </c>
      <c r="AL5" s="53">
        <f>AL4+L5-Y5</f>
        <v>83.298240000000007</v>
      </c>
      <c r="AM5" s="54">
        <f>AM4+M5-Z5</f>
        <v>12.16188</v>
      </c>
      <c r="AN5" s="54">
        <f t="shared" ref="AN5:AW20" si="2">AN4+N5-AA5</f>
        <v>31.553280000000001</v>
      </c>
      <c r="AO5" s="54">
        <f t="shared" si="2"/>
        <v>421.24799999999999</v>
      </c>
      <c r="AP5" s="54">
        <f t="shared" si="2"/>
        <v>0</v>
      </c>
      <c r="AQ5" s="54">
        <f t="shared" si="2"/>
        <v>115.6524</v>
      </c>
      <c r="AR5" s="54">
        <f t="shared" si="2"/>
        <v>2.6112000001536</v>
      </c>
      <c r="AS5" s="54">
        <f t="shared" si="2"/>
        <v>90.057479999999998</v>
      </c>
      <c r="AT5" s="54">
        <f t="shared" si="2"/>
        <v>120.468</v>
      </c>
      <c r="AU5" s="54">
        <f t="shared" si="2"/>
        <v>0</v>
      </c>
      <c r="AV5" s="54">
        <f t="shared" si="2"/>
        <v>0.84479999984639997</v>
      </c>
      <c r="AW5" s="55">
        <f t="shared" si="2"/>
        <v>0.84479999984639997</v>
      </c>
    </row>
    <row r="6" spans="1:49" x14ac:dyDescent="0.55000000000000004">
      <c r="A6" s="25">
        <f t="shared" ref="A6:A33" si="3">A5+1</f>
        <v>2022</v>
      </c>
      <c r="B6" s="7">
        <f t="shared" ref="B6:D13" si="4">12/10+B5</f>
        <v>2.4</v>
      </c>
      <c r="C6" s="4">
        <f t="shared" si="4"/>
        <v>2.4</v>
      </c>
      <c r="D6" s="4">
        <f t="shared" si="4"/>
        <v>2.4</v>
      </c>
      <c r="E6" s="7">
        <f t="shared" ref="E6:G34" si="5">B6-B5+H6</f>
        <v>1.2</v>
      </c>
      <c r="F6" s="4">
        <f t="shared" si="1"/>
        <v>1.2</v>
      </c>
      <c r="G6" s="8">
        <f t="shared" si="1"/>
        <v>1.2</v>
      </c>
      <c r="H6" s="5">
        <f>0</f>
        <v>0</v>
      </c>
      <c r="I6" s="2">
        <f>0</f>
        <v>0</v>
      </c>
      <c r="J6" s="23">
        <f>0</f>
        <v>0</v>
      </c>
      <c r="K6" s="2"/>
      <c r="L6" s="47">
        <f>$E6*Marketshare_SSB!$B6*MI!D$3*1000+$E6*Marketshare_SSB!$C6*MI!D$4*1000+$E6*Marketshare_SSB!$D6*MI!D$5*1000+$E6*Marketshare_SSB!$E6*MI!D$6*1000+$E6*Marketshare_SSB!$F6*MI!D$7*1000+$E6*Marketshare_SSB!$G6*MI!D$8*1000+$E6*Marketshare_SSB!$H6*MI!D$9*1000+$E6*Marketshare_SSB!$I6*MI!D$10*1000</f>
        <v>81.367680000000007</v>
      </c>
      <c r="M6" s="40">
        <f>$E6*Marketshare_SSB!$B6*MI!E$3*1000+$E6*Marketshare_SSB!$C6*MI!E$4*1000+$E6*Marketshare_SSB!$D6*MI!E$5*1000+$E6*Marketshare_SSB!$E6*MI!E$6*1000+$E6*Marketshare_SSB!$F6*MI!E$7*1000+$E6*Marketshare_SSB!$G6*MI!E$8*1000+$E6*Marketshare_SSB!$H6*MI!E$9*1000+$E6*Marketshare_SSB!$I6*MI!E$10*1000</f>
        <v>11.72616</v>
      </c>
      <c r="N6" s="40">
        <f>$E6*Marketshare_SSB!$B6*MI!F$3*1000+$E6*Marketshare_SSB!$C6*MI!F$4*1000+$E6*Marketshare_SSB!$D6*MI!F$5*1000+$E6*Marketshare_SSB!$E6*MI!F$6*1000+$E6*Marketshare_SSB!$F6*MI!F$7*1000+$E6*Marketshare_SSB!$G6*MI!F$8*1000+$E6*Marketshare_SSB!$H6*MI!F$9*1000+$E6*Marketshare_SSB!$I6*MI!F$10*1000</f>
        <v>30.31296</v>
      </c>
      <c r="O6" s="40">
        <f>$E6*Marketshare_SSB!$B6*MI!G$3*1000+$E6*Marketshare_SSB!$C6*MI!G$4*1000+$E6*Marketshare_SSB!$D6*MI!G$5*1000+$E6*Marketshare_SSB!$E6*MI!G$6*1000+$E6*Marketshare_SSB!$F6*MI!G$7*1000+$E6*Marketshare_SSB!$G6*MI!G$8*1000+$E6*Marketshare_SSB!$H6*MI!G$9*1000+$E6*Marketshare_SSB!$I6*MI!G$10*1000</f>
        <v>448.51199999999994</v>
      </c>
      <c r="P6" s="40">
        <f>$E6*Marketshare_SSB!$B6*MI!H$3*1000+$E6*Marketshare_SSB!$C6*MI!H$4*1000+$E6*Marketshare_SSB!$D6*MI!H$5*1000+$E6*Marketshare_SSB!$E6*MI!H$6*1000+$E6*Marketshare_SSB!$F6*MI!H$7*1000+$E6*Marketshare_SSB!$G6*MI!H$8*1000+$E6*Marketshare_SSB!$H6*MI!H$9*1000+$E6*Marketshare_SSB!$I6*MI!H$10*1000</f>
        <v>0</v>
      </c>
      <c r="Q6" s="40">
        <f>$E6*Marketshare_SSB!$B6*MI!I$3*1000+$E6*Marketshare_SSB!$C6*MI!I$4*1000+$E6*Marketshare_SSB!$D6*MI!I$5*1000+$E6*Marketshare_SSB!$E6*MI!I$6*1000+$E6*Marketshare_SSB!$F6*MI!I$7*1000+$E6*Marketshare_SSB!$G6*MI!I$8*1000+$E6*Marketshare_SSB!$H6*MI!I$9*1000+$E6*Marketshare_SSB!$I6*MI!I$10*1000</f>
        <v>113.58479999999999</v>
      </c>
      <c r="R6" s="40">
        <f>$E6*Marketshare_SSB!$B6*MI!J$3*1000+$E6*Marketshare_SSB!$C6*MI!J$4*1000+$E6*Marketshare_SSB!$D6*MI!J$5*1000+$E6*Marketshare_SSB!$E6*MI!J$6*1000+$E6*Marketshare_SSB!$F6*MI!J$7*1000+$E6*Marketshare_SSB!$G6*MI!J$8*1000+$E6*Marketshare_SSB!$H6*MI!J$9*1000+$E6*Marketshare_SSB!$I6*MI!J$10*1000</f>
        <v>2.4344000001431998</v>
      </c>
      <c r="S6" s="40">
        <f>$E6*Marketshare_SSB!$B6*MI!K$3*1000+$E6*Marketshare_SSB!$C6*MI!K$4*1000+$E6*Marketshare_SSB!$D6*MI!K$5*1000+$E6*Marketshare_SSB!$E6*MI!K$6*1000+$E6*Marketshare_SSB!$F6*MI!K$7*1000+$E6*Marketshare_SSB!$G6*MI!K$8*1000+$E6*Marketshare_SSB!$H6*MI!K$9*1000+$E6*Marketshare_SSB!$I6*MI!K$10*1000</f>
        <v>92.673360000000002</v>
      </c>
      <c r="T6" s="40">
        <f>$E6*Marketshare_SSB!$B6*MI!L$3*1000+$E6*Marketshare_SSB!$C6*MI!L$4*1000+$E6*Marketshare_SSB!$D6*MI!L$5*1000+$E6*Marketshare_SSB!$E6*MI!L$6*1000+$E6*Marketshare_SSB!$F6*MI!L$7*1000+$E6*Marketshare_SSB!$G6*MI!L$8*1000+$E6*Marketshare_SSB!$H6*MI!L$9*1000+$E6*Marketshare_SSB!$I6*MI!L$10*1000</f>
        <v>118.60799999999999</v>
      </c>
      <c r="U6" s="40">
        <f>$E6*Marketshare_SSB!$B6*MI!M$3*1000+$E6*Marketshare_SSB!$C6*MI!M$4*1000+$E6*Marketshare_SSB!$D6*MI!M$5*1000+$E6*Marketshare_SSB!$E6*MI!M$6*1000+$E6*Marketshare_SSB!$F6*MI!M$7*1000+$E6*Marketshare_SSB!$G6*MI!M$8*1000+$E6*Marketshare_SSB!$H6*MI!M$9*1000+$E6*Marketshare_SSB!$I6*MI!M$10*1000</f>
        <v>0</v>
      </c>
      <c r="V6" s="40">
        <f>$E6*Marketshare_SSB!$B6*MI!N$3*1000+$E6*Marketshare_SSB!$C6*MI!N$4*1000+$E6*Marketshare_SSB!$D6*MI!N$5*1000+$E6*Marketshare_SSB!$E6*MI!N$6*1000+$E6*Marketshare_SSB!$F6*MI!N$7*1000+$E6*Marketshare_SSB!$G6*MI!N$8*1000+$E6*Marketshare_SSB!$H6*MI!N$9*1000+$E6*Marketshare_SSB!$I6*MI!N$10*1000</f>
        <v>0.78759999985679996</v>
      </c>
      <c r="W6" s="48">
        <f>$E6*Marketshare_SSB!$B6*MI!O$3*1000+$E6*Marketshare_SSB!$C6*MI!O$4*1000+$E6*Marketshare_SSB!$D6*MI!O$5*1000+$E6*Marketshare_SSB!$E6*MI!O$6*1000+$E6*Marketshare_SSB!$F6*MI!O$7*1000+$E6*Marketshare_SSB!$G6*MI!O$8*1000+$E6*Marketshare_SSB!$H6*MI!O$9*1000+$E6*Marketshare_SSB!$I6*MI!O$10*1000</f>
        <v>0.78759999985679996</v>
      </c>
      <c r="Y6" s="5">
        <f>0</f>
        <v>0</v>
      </c>
      <c r="Z6" s="3">
        <f>0</f>
        <v>0</v>
      </c>
      <c r="AA6" s="3">
        <f>0</f>
        <v>0</v>
      </c>
      <c r="AB6" s="3">
        <f>0</f>
        <v>0</v>
      </c>
      <c r="AC6" s="3">
        <f>0</f>
        <v>0</v>
      </c>
      <c r="AD6" s="3">
        <f>0</f>
        <v>0</v>
      </c>
      <c r="AE6" s="3">
        <f>0</f>
        <v>0</v>
      </c>
      <c r="AF6" s="3">
        <f>0</f>
        <v>0</v>
      </c>
      <c r="AG6" s="3">
        <f>0</f>
        <v>0</v>
      </c>
      <c r="AH6" s="3">
        <f>0</f>
        <v>0</v>
      </c>
      <c r="AI6" s="3">
        <f>0</f>
        <v>0</v>
      </c>
      <c r="AJ6" s="6">
        <f>0</f>
        <v>0</v>
      </c>
      <c r="AL6" s="53">
        <f t="shared" ref="AL6:AW34" si="6">AL5+L6-Y6</f>
        <v>164.66592000000003</v>
      </c>
      <c r="AM6" s="54">
        <f t="shared" si="6"/>
        <v>23.88804</v>
      </c>
      <c r="AN6" s="54">
        <f t="shared" si="2"/>
        <v>61.866240000000005</v>
      </c>
      <c r="AO6" s="54">
        <f t="shared" si="2"/>
        <v>869.76</v>
      </c>
      <c r="AP6" s="54">
        <f t="shared" si="2"/>
        <v>0</v>
      </c>
      <c r="AQ6" s="54">
        <f t="shared" si="2"/>
        <v>229.23719999999997</v>
      </c>
      <c r="AR6" s="54">
        <f t="shared" si="2"/>
        <v>5.0456000002967993</v>
      </c>
      <c r="AS6" s="54">
        <f t="shared" si="2"/>
        <v>182.73084</v>
      </c>
      <c r="AT6" s="54">
        <f t="shared" si="2"/>
        <v>239.07599999999999</v>
      </c>
      <c r="AU6" s="54">
        <f t="shared" si="2"/>
        <v>0</v>
      </c>
      <c r="AV6" s="54">
        <f t="shared" si="2"/>
        <v>1.6323999997031999</v>
      </c>
      <c r="AW6" s="55">
        <f t="shared" si="2"/>
        <v>1.6323999997031999</v>
      </c>
    </row>
    <row r="7" spans="1:49" x14ac:dyDescent="0.55000000000000004">
      <c r="A7" s="25">
        <f t="shared" si="3"/>
        <v>2023</v>
      </c>
      <c r="B7" s="7">
        <f t="shared" si="4"/>
        <v>3.5999999999999996</v>
      </c>
      <c r="C7" s="4">
        <f t="shared" si="4"/>
        <v>3.5999999999999996</v>
      </c>
      <c r="D7" s="4">
        <f t="shared" si="4"/>
        <v>3.5999999999999996</v>
      </c>
      <c r="E7" s="7">
        <f t="shared" si="5"/>
        <v>1.1999999999999997</v>
      </c>
      <c r="F7" s="4">
        <f t="shared" si="1"/>
        <v>1.1999999999999997</v>
      </c>
      <c r="G7" s="8">
        <f t="shared" si="1"/>
        <v>1.1999999999999997</v>
      </c>
      <c r="H7" s="5">
        <f>0</f>
        <v>0</v>
      </c>
      <c r="I7" s="2">
        <f>0</f>
        <v>0</v>
      </c>
      <c r="J7" s="23">
        <f>0</f>
        <v>0</v>
      </c>
      <c r="K7" s="2"/>
      <c r="L7" s="47">
        <f>$E7*Marketshare_SSB!$B7*MI!D$3*1000+$E7*Marketshare_SSB!$C7*MI!D$4*1000+$E7*Marketshare_SSB!$D7*MI!D$5*1000+$E7*Marketshare_SSB!$E7*MI!D$6*1000+$E7*Marketshare_SSB!$F7*MI!D$7*1000+$E7*Marketshare_SSB!$G7*MI!D$8*1000+$E7*Marketshare_SSB!$H7*MI!D$9*1000+$E7*Marketshare_SSB!$I7*MI!D$10*1000</f>
        <v>79.437119999999979</v>
      </c>
      <c r="M7" s="40">
        <f>$E7*Marketshare_SSB!$B7*MI!E$3*1000+$E7*Marketshare_SSB!$C7*MI!E$4*1000+$E7*Marketshare_SSB!$D7*MI!E$5*1000+$E7*Marketshare_SSB!$E7*MI!E$6*1000+$E7*Marketshare_SSB!$F7*MI!E$7*1000+$E7*Marketshare_SSB!$G7*MI!E$8*1000+$E7*Marketshare_SSB!$H7*MI!E$9*1000+$E7*Marketshare_SSB!$I7*MI!E$10*1000</f>
        <v>11.290439999999997</v>
      </c>
      <c r="N7" s="40">
        <f>$E7*Marketshare_SSB!$B7*MI!F$3*1000+$E7*Marketshare_SSB!$C7*MI!F$4*1000+$E7*Marketshare_SSB!$D7*MI!F$5*1000+$E7*Marketshare_SSB!$E7*MI!F$6*1000+$E7*Marketshare_SSB!$F7*MI!F$7*1000+$E7*Marketshare_SSB!$G7*MI!F$8*1000+$E7*Marketshare_SSB!$H7*MI!F$9*1000+$E7*Marketshare_SSB!$I7*MI!F$10*1000</f>
        <v>29.072639999999993</v>
      </c>
      <c r="O7" s="40">
        <f>$E7*Marketshare_SSB!$B7*MI!G$3*1000+$E7*Marketshare_SSB!$C7*MI!G$4*1000+$E7*Marketshare_SSB!$D7*MI!G$5*1000+$E7*Marketshare_SSB!$E7*MI!G$6*1000+$E7*Marketshare_SSB!$F7*MI!G$7*1000+$E7*Marketshare_SSB!$G7*MI!G$8*1000+$E7*Marketshare_SSB!$H7*MI!G$9*1000+$E7*Marketshare_SSB!$I7*MI!G$10*1000</f>
        <v>475.77599999999984</v>
      </c>
      <c r="P7" s="40">
        <f>$E7*Marketshare_SSB!$B7*MI!H$3*1000+$E7*Marketshare_SSB!$C7*MI!H$4*1000+$E7*Marketshare_SSB!$D7*MI!H$5*1000+$E7*Marketshare_SSB!$E7*MI!H$6*1000+$E7*Marketshare_SSB!$F7*MI!H$7*1000+$E7*Marketshare_SSB!$G7*MI!H$8*1000+$E7*Marketshare_SSB!$H7*MI!H$9*1000+$E7*Marketshare_SSB!$I7*MI!H$10*1000</f>
        <v>0</v>
      </c>
      <c r="Q7" s="40">
        <f>$E7*Marketshare_SSB!$B7*MI!I$3*1000+$E7*Marketshare_SSB!$C7*MI!I$4*1000+$E7*Marketshare_SSB!$D7*MI!I$5*1000+$E7*Marketshare_SSB!$E7*MI!I$6*1000+$E7*Marketshare_SSB!$F7*MI!I$7*1000+$E7*Marketshare_SSB!$G7*MI!I$8*1000+$E7*Marketshare_SSB!$H7*MI!I$9*1000+$E7*Marketshare_SSB!$I7*MI!I$10*1000</f>
        <v>111.51719999999997</v>
      </c>
      <c r="R7" s="40">
        <f>$E7*Marketshare_SSB!$B7*MI!J$3*1000+$E7*Marketshare_SSB!$C7*MI!J$4*1000+$E7*Marketshare_SSB!$D7*MI!J$5*1000+$E7*Marketshare_SSB!$E7*MI!J$6*1000+$E7*Marketshare_SSB!$F7*MI!J$7*1000+$E7*Marketshare_SSB!$G7*MI!J$8*1000+$E7*Marketshare_SSB!$H7*MI!J$9*1000+$E7*Marketshare_SSB!$I7*MI!J$10*1000</f>
        <v>2.2576000001327996</v>
      </c>
      <c r="S7" s="40">
        <f>$E7*Marketshare_SSB!$B7*MI!K$3*1000+$E7*Marketshare_SSB!$C7*MI!K$4*1000+$E7*Marketshare_SSB!$D7*MI!K$5*1000+$E7*Marketshare_SSB!$E7*MI!K$6*1000+$E7*Marketshare_SSB!$F7*MI!K$7*1000+$E7*Marketshare_SSB!$G7*MI!K$8*1000+$E7*Marketshare_SSB!$H7*MI!K$9*1000+$E7*Marketshare_SSB!$I7*MI!K$10*1000</f>
        <v>95.289239999999978</v>
      </c>
      <c r="T7" s="40">
        <f>$E7*Marketshare_SSB!$B7*MI!L$3*1000+$E7*Marketshare_SSB!$C7*MI!L$4*1000+$E7*Marketshare_SSB!$D7*MI!L$5*1000+$E7*Marketshare_SSB!$E7*MI!L$6*1000+$E7*Marketshare_SSB!$F7*MI!L$7*1000+$E7*Marketshare_SSB!$G7*MI!L$8*1000+$E7*Marketshare_SSB!$H7*MI!L$9*1000+$E7*Marketshare_SSB!$I7*MI!L$10*1000</f>
        <v>116.74799999999996</v>
      </c>
      <c r="U7" s="40">
        <f>$E7*Marketshare_SSB!$B7*MI!M$3*1000+$E7*Marketshare_SSB!$C7*MI!M$4*1000+$E7*Marketshare_SSB!$D7*MI!M$5*1000+$E7*Marketshare_SSB!$E7*MI!M$6*1000+$E7*Marketshare_SSB!$F7*MI!M$7*1000+$E7*Marketshare_SSB!$G7*MI!M$8*1000+$E7*Marketshare_SSB!$H7*MI!M$9*1000+$E7*Marketshare_SSB!$I7*MI!M$10*1000</f>
        <v>0</v>
      </c>
      <c r="V7" s="40">
        <f>$E7*Marketshare_SSB!$B7*MI!N$3*1000+$E7*Marketshare_SSB!$C7*MI!N$4*1000+$E7*Marketshare_SSB!$D7*MI!N$5*1000+$E7*Marketshare_SSB!$E7*MI!N$6*1000+$E7*Marketshare_SSB!$F7*MI!N$7*1000+$E7*Marketshare_SSB!$G7*MI!N$8*1000+$E7*Marketshare_SSB!$H7*MI!N$9*1000+$E7*Marketshare_SSB!$I7*MI!N$10*1000</f>
        <v>0.73039999986719972</v>
      </c>
      <c r="W7" s="48">
        <f>$E7*Marketshare_SSB!$B7*MI!O$3*1000+$E7*Marketshare_SSB!$C7*MI!O$4*1000+$E7*Marketshare_SSB!$D7*MI!O$5*1000+$E7*Marketshare_SSB!$E7*MI!O$6*1000+$E7*Marketshare_SSB!$F7*MI!O$7*1000+$E7*Marketshare_SSB!$G7*MI!O$8*1000+$E7*Marketshare_SSB!$H7*MI!O$9*1000+$E7*Marketshare_SSB!$I7*MI!O$10*1000</f>
        <v>0.73039999986719972</v>
      </c>
      <c r="Y7" s="5">
        <f>0</f>
        <v>0</v>
      </c>
      <c r="Z7" s="3">
        <f>0</f>
        <v>0</v>
      </c>
      <c r="AA7" s="3">
        <f>0</f>
        <v>0</v>
      </c>
      <c r="AB7" s="3">
        <f>0</f>
        <v>0</v>
      </c>
      <c r="AC7" s="3">
        <f>0</f>
        <v>0</v>
      </c>
      <c r="AD7" s="3">
        <f>0</f>
        <v>0</v>
      </c>
      <c r="AE7" s="3">
        <f>0</f>
        <v>0</v>
      </c>
      <c r="AF7" s="3">
        <f>0</f>
        <v>0</v>
      </c>
      <c r="AG7" s="3">
        <f>0</f>
        <v>0</v>
      </c>
      <c r="AH7" s="3">
        <f>0</f>
        <v>0</v>
      </c>
      <c r="AI7" s="3">
        <f>0</f>
        <v>0</v>
      </c>
      <c r="AJ7" s="6">
        <f>0</f>
        <v>0</v>
      </c>
      <c r="AL7" s="53">
        <f t="shared" si="6"/>
        <v>244.10304000000002</v>
      </c>
      <c r="AM7" s="54">
        <f t="shared" si="6"/>
        <v>35.178479999999993</v>
      </c>
      <c r="AN7" s="54">
        <f t="shared" si="2"/>
        <v>90.938879999999997</v>
      </c>
      <c r="AO7" s="54">
        <f t="shared" si="2"/>
        <v>1345.5359999999998</v>
      </c>
      <c r="AP7" s="54">
        <f t="shared" si="2"/>
        <v>0</v>
      </c>
      <c r="AQ7" s="54">
        <f t="shared" si="2"/>
        <v>340.75439999999992</v>
      </c>
      <c r="AR7" s="54">
        <f t="shared" si="2"/>
        <v>7.3032000004295989</v>
      </c>
      <c r="AS7" s="54">
        <f t="shared" si="2"/>
        <v>278.02008000000001</v>
      </c>
      <c r="AT7" s="54">
        <f t="shared" si="2"/>
        <v>355.82399999999996</v>
      </c>
      <c r="AU7" s="54">
        <f t="shared" si="2"/>
        <v>0</v>
      </c>
      <c r="AV7" s="54">
        <f t="shared" si="2"/>
        <v>2.3627999995703997</v>
      </c>
      <c r="AW7" s="55">
        <f t="shared" si="2"/>
        <v>2.3627999995703997</v>
      </c>
    </row>
    <row r="8" spans="1:49" x14ac:dyDescent="0.55000000000000004">
      <c r="A8" s="25">
        <f t="shared" si="3"/>
        <v>2024</v>
      </c>
      <c r="B8" s="7">
        <f t="shared" si="4"/>
        <v>4.8</v>
      </c>
      <c r="C8" s="4">
        <f t="shared" si="4"/>
        <v>4.8</v>
      </c>
      <c r="D8" s="4">
        <f t="shared" si="4"/>
        <v>4.8</v>
      </c>
      <c r="E8" s="7">
        <f t="shared" si="5"/>
        <v>1.2000000000000002</v>
      </c>
      <c r="F8" s="4">
        <f t="shared" si="1"/>
        <v>1.2000000000000002</v>
      </c>
      <c r="G8" s="8">
        <f t="shared" si="1"/>
        <v>1.2000000000000002</v>
      </c>
      <c r="H8" s="5">
        <f>0</f>
        <v>0</v>
      </c>
      <c r="I8" s="2">
        <f>0</f>
        <v>0</v>
      </c>
      <c r="J8" s="23">
        <f>0</f>
        <v>0</v>
      </c>
      <c r="K8" s="2"/>
      <c r="L8" s="47">
        <f>$E8*Marketshare_SSB!$B8*MI!D$3*1000+$E8*Marketshare_SSB!$C8*MI!D$4*1000+$E8*Marketshare_SSB!$D8*MI!D$5*1000+$E8*Marketshare_SSB!$E8*MI!D$6*1000+$E8*Marketshare_SSB!$F8*MI!D$7*1000+$E8*Marketshare_SSB!$G8*MI!D$8*1000+$E8*Marketshare_SSB!$H8*MI!D$9*1000+$E8*Marketshare_SSB!$I8*MI!D$10*1000</f>
        <v>77.506560000000022</v>
      </c>
      <c r="M8" s="40">
        <f>$E8*Marketshare_SSB!$B8*MI!E$3*1000+$E8*Marketshare_SSB!$C8*MI!E$4*1000+$E8*Marketshare_SSB!$D8*MI!E$5*1000+$E8*Marketshare_SSB!$E8*MI!E$6*1000+$E8*Marketshare_SSB!$F8*MI!E$7*1000+$E8*Marketshare_SSB!$G8*MI!E$8*1000+$E8*Marketshare_SSB!$H8*MI!E$9*1000+$E8*Marketshare_SSB!$I8*MI!E$10*1000</f>
        <v>10.854720000000004</v>
      </c>
      <c r="N8" s="40">
        <f>$E8*Marketshare_SSB!$B8*MI!F$3*1000+$E8*Marketshare_SSB!$C8*MI!F$4*1000+$E8*Marketshare_SSB!$D8*MI!F$5*1000+$E8*Marketshare_SSB!$E8*MI!F$6*1000+$E8*Marketshare_SSB!$F8*MI!F$7*1000+$E8*Marketshare_SSB!$G8*MI!F$8*1000+$E8*Marketshare_SSB!$H8*MI!F$9*1000+$E8*Marketshare_SSB!$I8*MI!F$10*1000</f>
        <v>27.832320000000006</v>
      </c>
      <c r="O8" s="40">
        <f>$E8*Marketshare_SSB!$B8*MI!G$3*1000+$E8*Marketshare_SSB!$C8*MI!G$4*1000+$E8*Marketshare_SSB!$D8*MI!G$5*1000+$E8*Marketshare_SSB!$E8*MI!G$6*1000+$E8*Marketshare_SSB!$F8*MI!G$7*1000+$E8*Marketshare_SSB!$G8*MI!G$8*1000+$E8*Marketshare_SSB!$H8*MI!G$9*1000+$E8*Marketshare_SSB!$I8*MI!G$10*1000</f>
        <v>503.04000000000008</v>
      </c>
      <c r="P8" s="40">
        <f>$E8*Marketshare_SSB!$B8*MI!H$3*1000+$E8*Marketshare_SSB!$C8*MI!H$4*1000+$E8*Marketshare_SSB!$D8*MI!H$5*1000+$E8*Marketshare_SSB!$E8*MI!H$6*1000+$E8*Marketshare_SSB!$F8*MI!H$7*1000+$E8*Marketshare_SSB!$G8*MI!H$8*1000+$E8*Marketshare_SSB!$H8*MI!H$9*1000+$E8*Marketshare_SSB!$I8*MI!H$10*1000</f>
        <v>0</v>
      </c>
      <c r="Q8" s="40">
        <f>$E8*Marketshare_SSB!$B8*MI!I$3*1000+$E8*Marketshare_SSB!$C8*MI!I$4*1000+$E8*Marketshare_SSB!$D8*MI!I$5*1000+$E8*Marketshare_SSB!$E8*MI!I$6*1000+$E8*Marketshare_SSB!$F8*MI!I$7*1000+$E8*Marketshare_SSB!$G8*MI!I$8*1000+$E8*Marketshare_SSB!$H8*MI!I$9*1000+$E8*Marketshare_SSB!$I8*MI!I$10*1000</f>
        <v>109.44960000000003</v>
      </c>
      <c r="R8" s="40">
        <f>$E8*Marketshare_SSB!$B8*MI!J$3*1000+$E8*Marketshare_SSB!$C8*MI!J$4*1000+$E8*Marketshare_SSB!$D8*MI!J$5*1000+$E8*Marketshare_SSB!$E8*MI!J$6*1000+$E8*Marketshare_SSB!$F8*MI!J$7*1000+$E8*Marketshare_SSB!$G8*MI!J$8*1000+$E8*Marketshare_SSB!$H8*MI!J$9*1000+$E8*Marketshare_SSB!$I8*MI!J$10*1000</f>
        <v>2.0808000001223999</v>
      </c>
      <c r="S8" s="40">
        <f>$E8*Marketshare_SSB!$B8*MI!K$3*1000+$E8*Marketshare_SSB!$C8*MI!K$4*1000+$E8*Marketshare_SSB!$D8*MI!K$5*1000+$E8*Marketshare_SSB!$E8*MI!K$6*1000+$E8*Marketshare_SSB!$F8*MI!K$7*1000+$E8*Marketshare_SSB!$G8*MI!K$8*1000+$E8*Marketshare_SSB!$H8*MI!K$9*1000+$E8*Marketshare_SSB!$I8*MI!K$10*1000</f>
        <v>97.905120000000011</v>
      </c>
      <c r="T8" s="40">
        <f>$E8*Marketshare_SSB!$B8*MI!L$3*1000+$E8*Marketshare_SSB!$C8*MI!L$4*1000+$E8*Marketshare_SSB!$D8*MI!L$5*1000+$E8*Marketshare_SSB!$E8*MI!L$6*1000+$E8*Marketshare_SSB!$F8*MI!L$7*1000+$E8*Marketshare_SSB!$G8*MI!L$8*1000+$E8*Marketshare_SSB!$H8*MI!L$9*1000+$E8*Marketshare_SSB!$I8*MI!L$10*1000</f>
        <v>114.88800000000001</v>
      </c>
      <c r="U8" s="40">
        <f>$E8*Marketshare_SSB!$B8*MI!M$3*1000+$E8*Marketshare_SSB!$C8*MI!M$4*1000+$E8*Marketshare_SSB!$D8*MI!M$5*1000+$E8*Marketshare_SSB!$E8*MI!M$6*1000+$E8*Marketshare_SSB!$F8*MI!M$7*1000+$E8*Marketshare_SSB!$G8*MI!M$8*1000+$E8*Marketshare_SSB!$H8*MI!M$9*1000+$E8*Marketshare_SSB!$I8*MI!M$10*1000</f>
        <v>0</v>
      </c>
      <c r="V8" s="40">
        <f>$E8*Marketshare_SSB!$B8*MI!N$3*1000+$E8*Marketshare_SSB!$C8*MI!N$4*1000+$E8*Marketshare_SSB!$D8*MI!N$5*1000+$E8*Marketshare_SSB!$E8*MI!N$6*1000+$E8*Marketshare_SSB!$F8*MI!N$7*1000+$E8*Marketshare_SSB!$G8*MI!N$8*1000+$E8*Marketshare_SSB!$H8*MI!N$9*1000+$E8*Marketshare_SSB!$I8*MI!N$10*1000</f>
        <v>0.67319999987759993</v>
      </c>
      <c r="W8" s="48">
        <f>$E8*Marketshare_SSB!$B8*MI!O$3*1000+$E8*Marketshare_SSB!$C8*MI!O$4*1000+$E8*Marketshare_SSB!$D8*MI!O$5*1000+$E8*Marketshare_SSB!$E8*MI!O$6*1000+$E8*Marketshare_SSB!$F8*MI!O$7*1000+$E8*Marketshare_SSB!$G8*MI!O$8*1000+$E8*Marketshare_SSB!$H8*MI!O$9*1000+$E8*Marketshare_SSB!$I8*MI!O$10*1000</f>
        <v>0.67319999987759993</v>
      </c>
      <c r="Y8" s="5">
        <f>0</f>
        <v>0</v>
      </c>
      <c r="Z8" s="3">
        <f>0</f>
        <v>0</v>
      </c>
      <c r="AA8" s="3">
        <f>0</f>
        <v>0</v>
      </c>
      <c r="AB8" s="3">
        <f>0</f>
        <v>0</v>
      </c>
      <c r="AC8" s="3">
        <f>0</f>
        <v>0</v>
      </c>
      <c r="AD8" s="3">
        <f>0</f>
        <v>0</v>
      </c>
      <c r="AE8" s="3">
        <f>0</f>
        <v>0</v>
      </c>
      <c r="AF8" s="3">
        <f>0</f>
        <v>0</v>
      </c>
      <c r="AG8" s="3">
        <f>0</f>
        <v>0</v>
      </c>
      <c r="AH8" s="3">
        <f>0</f>
        <v>0</v>
      </c>
      <c r="AI8" s="3">
        <f>0</f>
        <v>0</v>
      </c>
      <c r="AJ8" s="6">
        <f>0</f>
        <v>0</v>
      </c>
      <c r="AL8" s="53">
        <f t="shared" si="6"/>
        <v>321.60960000000006</v>
      </c>
      <c r="AM8" s="54">
        <f t="shared" si="6"/>
        <v>46.033199999999994</v>
      </c>
      <c r="AN8" s="54">
        <f t="shared" si="2"/>
        <v>118.77120000000001</v>
      </c>
      <c r="AO8" s="54">
        <f t="shared" si="2"/>
        <v>1848.576</v>
      </c>
      <c r="AP8" s="54">
        <f t="shared" si="2"/>
        <v>0</v>
      </c>
      <c r="AQ8" s="54">
        <f t="shared" si="2"/>
        <v>450.20399999999995</v>
      </c>
      <c r="AR8" s="54">
        <f t="shared" si="2"/>
        <v>9.3840000005519997</v>
      </c>
      <c r="AS8" s="54">
        <f t="shared" si="2"/>
        <v>375.92520000000002</v>
      </c>
      <c r="AT8" s="54">
        <f t="shared" si="2"/>
        <v>470.71199999999999</v>
      </c>
      <c r="AU8" s="54">
        <f t="shared" si="2"/>
        <v>0</v>
      </c>
      <c r="AV8" s="54">
        <f t="shared" si="2"/>
        <v>3.0359999994479994</v>
      </c>
      <c r="AW8" s="55">
        <f t="shared" si="2"/>
        <v>3.0359999994479994</v>
      </c>
    </row>
    <row r="9" spans="1:49" x14ac:dyDescent="0.55000000000000004">
      <c r="A9" s="25">
        <f t="shared" si="3"/>
        <v>2025</v>
      </c>
      <c r="B9" s="7">
        <f t="shared" si="4"/>
        <v>6</v>
      </c>
      <c r="C9" s="4">
        <f t="shared" si="4"/>
        <v>6</v>
      </c>
      <c r="D9" s="4">
        <f t="shared" si="4"/>
        <v>6</v>
      </c>
      <c r="E9" s="7">
        <f t="shared" si="5"/>
        <v>1.2000000000000002</v>
      </c>
      <c r="F9" s="4">
        <f t="shared" si="1"/>
        <v>1.2000000000000002</v>
      </c>
      <c r="G9" s="8">
        <f t="shared" si="1"/>
        <v>1.2000000000000002</v>
      </c>
      <c r="H9" s="5">
        <f>0</f>
        <v>0</v>
      </c>
      <c r="I9" s="2">
        <f>0</f>
        <v>0</v>
      </c>
      <c r="J9" s="23">
        <f>0</f>
        <v>0</v>
      </c>
      <c r="K9" s="2"/>
      <c r="L9" s="47">
        <f>$E9*Marketshare_SSB!$B9*MI!D$3*1000+$E9*Marketshare_SSB!$C9*MI!D$4*1000+$E9*Marketshare_SSB!$D9*MI!D$5*1000+$E9*Marketshare_SSB!$E9*MI!D$6*1000+$E9*Marketshare_SSB!$F9*MI!D$7*1000+$E9*Marketshare_SSB!$G9*MI!D$8*1000+$E9*Marketshare_SSB!$H9*MI!D$9*1000+$E9*Marketshare_SSB!$I9*MI!D$10*1000</f>
        <v>75.576000000000022</v>
      </c>
      <c r="M9" s="40">
        <f>$E9*Marketshare_SSB!$B9*MI!E$3*1000+$E9*Marketshare_SSB!$C9*MI!E$4*1000+$E9*Marketshare_SSB!$D9*MI!E$5*1000+$E9*Marketshare_SSB!$E9*MI!E$6*1000+$E9*Marketshare_SSB!$F9*MI!E$7*1000+$E9*Marketshare_SSB!$G9*MI!E$8*1000+$E9*Marketshare_SSB!$H9*MI!E$9*1000+$E9*Marketshare_SSB!$I9*MI!E$10*1000</f>
        <v>10.419000000000004</v>
      </c>
      <c r="N9" s="40">
        <f>$E9*Marketshare_SSB!$B9*MI!F$3*1000+$E9*Marketshare_SSB!$C9*MI!F$4*1000+$E9*Marketshare_SSB!$D9*MI!F$5*1000+$E9*Marketshare_SSB!$E9*MI!F$6*1000+$E9*Marketshare_SSB!$F9*MI!F$7*1000+$E9*Marketshare_SSB!$G9*MI!F$8*1000+$E9*Marketshare_SSB!$H9*MI!F$9*1000+$E9*Marketshare_SSB!$I9*MI!F$10*1000</f>
        <v>26.592000000000006</v>
      </c>
      <c r="O9" s="40">
        <f>$E9*Marketshare_SSB!$B9*MI!G$3*1000+$E9*Marketshare_SSB!$C9*MI!G$4*1000+$E9*Marketshare_SSB!$D9*MI!G$5*1000+$E9*Marketshare_SSB!$E9*MI!G$6*1000+$E9*Marketshare_SSB!$F9*MI!G$7*1000+$E9*Marketshare_SSB!$G9*MI!G$8*1000+$E9*Marketshare_SSB!$H9*MI!G$9*1000+$E9*Marketshare_SSB!$I9*MI!G$10*1000</f>
        <v>530.30400000000009</v>
      </c>
      <c r="P9" s="40">
        <f>$E9*Marketshare_SSB!$B9*MI!H$3*1000+$E9*Marketshare_SSB!$C9*MI!H$4*1000+$E9*Marketshare_SSB!$D9*MI!H$5*1000+$E9*Marketshare_SSB!$E9*MI!H$6*1000+$E9*Marketshare_SSB!$F9*MI!H$7*1000+$E9*Marketshare_SSB!$G9*MI!H$8*1000+$E9*Marketshare_SSB!$H9*MI!H$9*1000+$E9*Marketshare_SSB!$I9*MI!H$10*1000</f>
        <v>0</v>
      </c>
      <c r="Q9" s="40">
        <f>$E9*Marketshare_SSB!$B9*MI!I$3*1000+$E9*Marketshare_SSB!$C9*MI!I$4*1000+$E9*Marketshare_SSB!$D9*MI!I$5*1000+$E9*Marketshare_SSB!$E9*MI!I$6*1000+$E9*Marketshare_SSB!$F9*MI!I$7*1000+$E9*Marketshare_SSB!$G9*MI!I$8*1000+$E9*Marketshare_SSB!$H9*MI!I$9*1000+$E9*Marketshare_SSB!$I9*MI!I$10*1000</f>
        <v>107.38200000000002</v>
      </c>
      <c r="R9" s="40">
        <f>$E9*Marketshare_SSB!$B9*MI!J$3*1000+$E9*Marketshare_SSB!$C9*MI!J$4*1000+$E9*Marketshare_SSB!$D9*MI!J$5*1000+$E9*Marketshare_SSB!$E9*MI!J$6*1000+$E9*Marketshare_SSB!$F9*MI!J$7*1000+$E9*Marketshare_SSB!$G9*MI!J$8*1000+$E9*Marketshare_SSB!$H9*MI!J$9*1000+$E9*Marketshare_SSB!$I9*MI!J$10*1000</f>
        <v>1.9040000001119997</v>
      </c>
      <c r="S9" s="40">
        <f>$E9*Marketshare_SSB!$B9*MI!K$3*1000+$E9*Marketshare_SSB!$C9*MI!K$4*1000+$E9*Marketshare_SSB!$D9*MI!K$5*1000+$E9*Marketshare_SSB!$E9*MI!K$6*1000+$E9*Marketshare_SSB!$F9*MI!K$7*1000+$E9*Marketshare_SSB!$G9*MI!K$8*1000+$E9*Marketshare_SSB!$H9*MI!K$9*1000+$E9*Marketshare_SSB!$I9*MI!K$10*1000</f>
        <v>100.52100000000003</v>
      </c>
      <c r="T9" s="40">
        <f>$E9*Marketshare_SSB!$B9*MI!L$3*1000+$E9*Marketshare_SSB!$C9*MI!L$4*1000+$E9*Marketshare_SSB!$D9*MI!L$5*1000+$E9*Marketshare_SSB!$E9*MI!L$6*1000+$E9*Marketshare_SSB!$F9*MI!L$7*1000+$E9*Marketshare_SSB!$G9*MI!L$8*1000+$E9*Marketshare_SSB!$H9*MI!L$9*1000+$E9*Marketshare_SSB!$I9*MI!L$10*1000</f>
        <v>113.02800000000002</v>
      </c>
      <c r="U9" s="40">
        <f>$E9*Marketshare_SSB!$B9*MI!M$3*1000+$E9*Marketshare_SSB!$C9*MI!M$4*1000+$E9*Marketshare_SSB!$D9*MI!M$5*1000+$E9*Marketshare_SSB!$E9*MI!M$6*1000+$E9*Marketshare_SSB!$F9*MI!M$7*1000+$E9*Marketshare_SSB!$G9*MI!M$8*1000+$E9*Marketshare_SSB!$H9*MI!M$9*1000+$E9*Marketshare_SSB!$I9*MI!M$10*1000</f>
        <v>0</v>
      </c>
      <c r="V9" s="40">
        <f>$E9*Marketshare_SSB!$B9*MI!N$3*1000+$E9*Marketshare_SSB!$C9*MI!N$4*1000+$E9*Marketshare_SSB!$D9*MI!N$5*1000+$E9*Marketshare_SSB!$E9*MI!N$6*1000+$E9*Marketshare_SSB!$F9*MI!N$7*1000+$E9*Marketshare_SSB!$G9*MI!N$8*1000+$E9*Marketshare_SSB!$H9*MI!N$9*1000+$E9*Marketshare_SSB!$I9*MI!N$10*1000</f>
        <v>0.61599999988799992</v>
      </c>
      <c r="W9" s="48">
        <f>$E9*Marketshare_SSB!$B9*MI!O$3*1000+$E9*Marketshare_SSB!$C9*MI!O$4*1000+$E9*Marketshare_SSB!$D9*MI!O$5*1000+$E9*Marketshare_SSB!$E9*MI!O$6*1000+$E9*Marketshare_SSB!$F9*MI!O$7*1000+$E9*Marketshare_SSB!$G9*MI!O$8*1000+$E9*Marketshare_SSB!$H9*MI!O$9*1000+$E9*Marketshare_SSB!$I9*MI!O$10*1000</f>
        <v>0.61599999988799992</v>
      </c>
      <c r="Y9" s="5">
        <f>0</f>
        <v>0</v>
      </c>
      <c r="Z9" s="3">
        <f>0</f>
        <v>0</v>
      </c>
      <c r="AA9" s="3">
        <f>0</f>
        <v>0</v>
      </c>
      <c r="AB9" s="3">
        <f>0</f>
        <v>0</v>
      </c>
      <c r="AC9" s="3">
        <f>0</f>
        <v>0</v>
      </c>
      <c r="AD9" s="3">
        <f>0</f>
        <v>0</v>
      </c>
      <c r="AE9" s="3">
        <f>0</f>
        <v>0</v>
      </c>
      <c r="AF9" s="3">
        <f>0</f>
        <v>0</v>
      </c>
      <c r="AG9" s="3">
        <f>0</f>
        <v>0</v>
      </c>
      <c r="AH9" s="3">
        <f>0</f>
        <v>0</v>
      </c>
      <c r="AI9" s="3">
        <f>0</f>
        <v>0</v>
      </c>
      <c r="AJ9" s="6">
        <f>0</f>
        <v>0</v>
      </c>
      <c r="AL9" s="53">
        <f t="shared" si="6"/>
        <v>397.18560000000008</v>
      </c>
      <c r="AM9" s="54">
        <f t="shared" si="6"/>
        <v>56.452199999999998</v>
      </c>
      <c r="AN9" s="54">
        <f t="shared" si="2"/>
        <v>145.36320000000001</v>
      </c>
      <c r="AO9" s="54">
        <f t="shared" si="2"/>
        <v>2378.88</v>
      </c>
      <c r="AP9" s="54">
        <f t="shared" si="2"/>
        <v>0</v>
      </c>
      <c r="AQ9" s="54">
        <f t="shared" si="2"/>
        <v>557.58600000000001</v>
      </c>
      <c r="AR9" s="54">
        <f t="shared" si="2"/>
        <v>11.288000000663999</v>
      </c>
      <c r="AS9" s="54">
        <f t="shared" si="2"/>
        <v>476.44620000000003</v>
      </c>
      <c r="AT9" s="54">
        <f t="shared" si="2"/>
        <v>583.74</v>
      </c>
      <c r="AU9" s="54">
        <f t="shared" si="2"/>
        <v>0</v>
      </c>
      <c r="AV9" s="54">
        <f t="shared" si="2"/>
        <v>3.6519999993359993</v>
      </c>
      <c r="AW9" s="55">
        <f t="shared" si="2"/>
        <v>3.6519999993359993</v>
      </c>
    </row>
    <row r="10" spans="1:49" x14ac:dyDescent="0.55000000000000004">
      <c r="A10" s="25">
        <f t="shared" si="3"/>
        <v>2026</v>
      </c>
      <c r="B10" s="7">
        <f t="shared" si="4"/>
        <v>7.2</v>
      </c>
      <c r="C10" s="4">
        <f t="shared" si="4"/>
        <v>7.2</v>
      </c>
      <c r="D10" s="4">
        <f t="shared" si="4"/>
        <v>7.2</v>
      </c>
      <c r="E10" s="7">
        <f t="shared" si="5"/>
        <v>1.2000000000000002</v>
      </c>
      <c r="F10" s="4">
        <f t="shared" si="1"/>
        <v>1.2000000000000002</v>
      </c>
      <c r="G10" s="8">
        <f t="shared" si="1"/>
        <v>1.2000000000000002</v>
      </c>
      <c r="H10" s="5">
        <f>0</f>
        <v>0</v>
      </c>
      <c r="I10" s="2">
        <f>0</f>
        <v>0</v>
      </c>
      <c r="J10" s="23">
        <f>0</f>
        <v>0</v>
      </c>
      <c r="K10" s="2"/>
      <c r="L10" s="47">
        <f>$E10*Marketshare_SSB!$B10*MI!D$3*1000+$E10*Marketshare_SSB!$C10*MI!D$4*1000+$E10*Marketshare_SSB!$D10*MI!D$5*1000+$E10*Marketshare_SSB!$E10*MI!D$6*1000+$E10*Marketshare_SSB!$F10*MI!D$7*1000+$E10*Marketshare_SSB!$G10*MI!D$8*1000+$E10*Marketshare_SSB!$H10*MI!D$9*1000+$E10*Marketshare_SSB!$I10*MI!D$10*1000</f>
        <v>73.645440000000022</v>
      </c>
      <c r="M10" s="40">
        <f>$E10*Marketshare_SSB!$B10*MI!E$3*1000+$E10*Marketshare_SSB!$C10*MI!E$4*1000+$E10*Marketshare_SSB!$D10*MI!E$5*1000+$E10*Marketshare_SSB!$E10*MI!E$6*1000+$E10*Marketshare_SSB!$F10*MI!E$7*1000+$E10*Marketshare_SSB!$G10*MI!E$8*1000+$E10*Marketshare_SSB!$H10*MI!E$9*1000+$E10*Marketshare_SSB!$I10*MI!E$10*1000</f>
        <v>9.9832800000000024</v>
      </c>
      <c r="N10" s="40">
        <f>$E10*Marketshare_SSB!$B10*MI!F$3*1000+$E10*Marketshare_SSB!$C10*MI!F$4*1000+$E10*Marketshare_SSB!$D10*MI!F$5*1000+$E10*Marketshare_SSB!$E10*MI!F$6*1000+$E10*Marketshare_SSB!$F10*MI!F$7*1000+$E10*Marketshare_SSB!$G10*MI!F$8*1000+$E10*Marketshare_SSB!$H10*MI!F$9*1000+$E10*Marketshare_SSB!$I10*MI!F$10*1000</f>
        <v>25.351680000000009</v>
      </c>
      <c r="O10" s="40">
        <f>$E10*Marketshare_SSB!$B10*MI!G$3*1000+$E10*Marketshare_SSB!$C10*MI!G$4*1000+$E10*Marketshare_SSB!$D10*MI!G$5*1000+$E10*Marketshare_SSB!$E10*MI!G$6*1000+$E10*Marketshare_SSB!$F10*MI!G$7*1000+$E10*Marketshare_SSB!$G10*MI!G$8*1000+$E10*Marketshare_SSB!$H10*MI!G$9*1000+$E10*Marketshare_SSB!$I10*MI!G$10*1000</f>
        <v>557.5680000000001</v>
      </c>
      <c r="P10" s="40">
        <f>$E10*Marketshare_SSB!$B10*MI!H$3*1000+$E10*Marketshare_SSB!$C10*MI!H$4*1000+$E10*Marketshare_SSB!$D10*MI!H$5*1000+$E10*Marketshare_SSB!$E10*MI!H$6*1000+$E10*Marketshare_SSB!$F10*MI!H$7*1000+$E10*Marketshare_SSB!$G10*MI!H$8*1000+$E10*Marketshare_SSB!$H10*MI!H$9*1000+$E10*Marketshare_SSB!$I10*MI!H$10*1000</f>
        <v>0</v>
      </c>
      <c r="Q10" s="40">
        <f>$E10*Marketshare_SSB!$B10*MI!I$3*1000+$E10*Marketshare_SSB!$C10*MI!I$4*1000+$E10*Marketshare_SSB!$D10*MI!I$5*1000+$E10*Marketshare_SSB!$E10*MI!I$6*1000+$E10*Marketshare_SSB!$F10*MI!I$7*1000+$E10*Marketshare_SSB!$G10*MI!I$8*1000+$E10*Marketshare_SSB!$H10*MI!I$9*1000+$E10*Marketshare_SSB!$I10*MI!I$10*1000</f>
        <v>105.31440000000002</v>
      </c>
      <c r="R10" s="40">
        <f>$E10*Marketshare_SSB!$B10*MI!J$3*1000+$E10*Marketshare_SSB!$C10*MI!J$4*1000+$E10*Marketshare_SSB!$D10*MI!J$5*1000+$E10*Marketshare_SSB!$E10*MI!J$6*1000+$E10*Marketshare_SSB!$F10*MI!J$7*1000+$E10*Marketshare_SSB!$G10*MI!J$8*1000+$E10*Marketshare_SSB!$H10*MI!J$9*1000+$E10*Marketshare_SSB!$I10*MI!J$10*1000</f>
        <v>1.7272000001015995</v>
      </c>
      <c r="S10" s="40">
        <f>$E10*Marketshare_SSB!$B10*MI!K$3*1000+$E10*Marketshare_SSB!$C10*MI!K$4*1000+$E10*Marketshare_SSB!$D10*MI!K$5*1000+$E10*Marketshare_SSB!$E10*MI!K$6*1000+$E10*Marketshare_SSB!$F10*MI!K$7*1000+$E10*Marketshare_SSB!$G10*MI!K$8*1000+$E10*Marketshare_SSB!$H10*MI!K$9*1000+$E10*Marketshare_SSB!$I10*MI!K$10*1000</f>
        <v>103.13688000000003</v>
      </c>
      <c r="T10" s="40">
        <f>$E10*Marketshare_SSB!$B10*MI!L$3*1000+$E10*Marketshare_SSB!$C10*MI!L$4*1000+$E10*Marketshare_SSB!$D10*MI!L$5*1000+$E10*Marketshare_SSB!$E10*MI!L$6*1000+$E10*Marketshare_SSB!$F10*MI!L$7*1000+$E10*Marketshare_SSB!$G10*MI!L$8*1000+$E10*Marketshare_SSB!$H10*MI!L$9*1000+$E10*Marketshare_SSB!$I10*MI!L$10*1000</f>
        <v>111.16800000000002</v>
      </c>
      <c r="U10" s="40">
        <f>$E10*Marketshare_SSB!$B10*MI!M$3*1000+$E10*Marketshare_SSB!$C10*MI!M$4*1000+$E10*Marketshare_SSB!$D10*MI!M$5*1000+$E10*Marketshare_SSB!$E10*MI!M$6*1000+$E10*Marketshare_SSB!$F10*MI!M$7*1000+$E10*Marketshare_SSB!$G10*MI!M$8*1000+$E10*Marketshare_SSB!$H10*MI!M$9*1000+$E10*Marketshare_SSB!$I10*MI!M$10*1000</f>
        <v>0</v>
      </c>
      <c r="V10" s="40">
        <f>$E10*Marketshare_SSB!$B10*MI!N$3*1000+$E10*Marketshare_SSB!$C10*MI!N$4*1000+$E10*Marketshare_SSB!$D10*MI!N$5*1000+$E10*Marketshare_SSB!$E10*MI!N$6*1000+$E10*Marketshare_SSB!$F10*MI!N$7*1000+$E10*Marketshare_SSB!$G10*MI!N$8*1000+$E10*Marketshare_SSB!$H10*MI!N$9*1000+$E10*Marketshare_SSB!$I10*MI!N$10*1000</f>
        <v>0.5587999998983999</v>
      </c>
      <c r="W10" s="48">
        <f>$E10*Marketshare_SSB!$B10*MI!O$3*1000+$E10*Marketshare_SSB!$C10*MI!O$4*1000+$E10*Marketshare_SSB!$D10*MI!O$5*1000+$E10*Marketshare_SSB!$E10*MI!O$6*1000+$E10*Marketshare_SSB!$F10*MI!O$7*1000+$E10*Marketshare_SSB!$G10*MI!O$8*1000+$E10*Marketshare_SSB!$H10*MI!O$9*1000+$E10*Marketshare_SSB!$I10*MI!O$10*1000</f>
        <v>0.5587999998983999</v>
      </c>
      <c r="Y10" s="5">
        <f>0</f>
        <v>0</v>
      </c>
      <c r="Z10" s="3">
        <f>0</f>
        <v>0</v>
      </c>
      <c r="AA10" s="3">
        <f>0</f>
        <v>0</v>
      </c>
      <c r="AB10" s="3">
        <f>0</f>
        <v>0</v>
      </c>
      <c r="AC10" s="3">
        <f>0</f>
        <v>0</v>
      </c>
      <c r="AD10" s="3">
        <f>0</f>
        <v>0</v>
      </c>
      <c r="AE10" s="3">
        <f>0</f>
        <v>0</v>
      </c>
      <c r="AF10" s="3">
        <f>0</f>
        <v>0</v>
      </c>
      <c r="AG10" s="3">
        <f>0</f>
        <v>0</v>
      </c>
      <c r="AH10" s="3">
        <f>0</f>
        <v>0</v>
      </c>
      <c r="AI10" s="3">
        <f>0</f>
        <v>0</v>
      </c>
      <c r="AJ10" s="6">
        <f>0</f>
        <v>0</v>
      </c>
      <c r="AL10" s="53">
        <f t="shared" si="6"/>
        <v>470.83104000000009</v>
      </c>
      <c r="AM10" s="54">
        <f t="shared" si="6"/>
        <v>66.435479999999998</v>
      </c>
      <c r="AN10" s="54">
        <f t="shared" si="2"/>
        <v>170.71488000000002</v>
      </c>
      <c r="AO10" s="54">
        <f t="shared" si="2"/>
        <v>2936.4480000000003</v>
      </c>
      <c r="AP10" s="54">
        <f t="shared" si="2"/>
        <v>0</v>
      </c>
      <c r="AQ10" s="54">
        <f t="shared" si="2"/>
        <v>662.90039999999999</v>
      </c>
      <c r="AR10" s="54">
        <f t="shared" si="2"/>
        <v>13.015200000765599</v>
      </c>
      <c r="AS10" s="54">
        <f t="shared" si="2"/>
        <v>579.58308000000011</v>
      </c>
      <c r="AT10" s="54">
        <f t="shared" si="2"/>
        <v>694.90800000000002</v>
      </c>
      <c r="AU10" s="54">
        <f t="shared" si="2"/>
        <v>0</v>
      </c>
      <c r="AV10" s="54">
        <f t="shared" si="2"/>
        <v>4.210799999234399</v>
      </c>
      <c r="AW10" s="55">
        <f t="shared" si="2"/>
        <v>4.210799999234399</v>
      </c>
    </row>
    <row r="11" spans="1:49" x14ac:dyDescent="0.55000000000000004">
      <c r="A11" s="25">
        <f t="shared" si="3"/>
        <v>2027</v>
      </c>
      <c r="B11" s="7">
        <f t="shared" si="4"/>
        <v>8.4</v>
      </c>
      <c r="C11" s="4">
        <f t="shared" si="4"/>
        <v>8.4</v>
      </c>
      <c r="D11" s="4">
        <f t="shared" si="4"/>
        <v>8.4</v>
      </c>
      <c r="E11" s="7">
        <f t="shared" si="5"/>
        <v>1.2000000000000002</v>
      </c>
      <c r="F11" s="4">
        <f t="shared" si="1"/>
        <v>1.2000000000000002</v>
      </c>
      <c r="G11" s="8">
        <f t="shared" si="1"/>
        <v>1.2000000000000002</v>
      </c>
      <c r="H11" s="5">
        <f>0</f>
        <v>0</v>
      </c>
      <c r="I11" s="2">
        <f>0</f>
        <v>0</v>
      </c>
      <c r="J11" s="23">
        <f>0</f>
        <v>0</v>
      </c>
      <c r="K11" s="2"/>
      <c r="L11" s="47">
        <f>$E11*Marketshare_SSB!$B11*MI!D$3*1000+$E11*Marketshare_SSB!$C11*MI!D$4*1000+$E11*Marketshare_SSB!$D11*MI!D$5*1000+$E11*Marketshare_SSB!$E11*MI!D$6*1000+$E11*Marketshare_SSB!$F11*MI!D$7*1000+$E11*Marketshare_SSB!$G11*MI!D$8*1000+$E11*Marketshare_SSB!$H11*MI!D$9*1000+$E11*Marketshare_SSB!$I11*MI!D$10*1000</f>
        <v>71.714880000000036</v>
      </c>
      <c r="M11" s="40">
        <f>$E11*Marketshare_SSB!$B11*MI!E$3*1000+$E11*Marketshare_SSB!$C11*MI!E$4*1000+$E11*Marketshare_SSB!$D11*MI!E$5*1000+$E11*Marketshare_SSB!$E11*MI!E$6*1000+$E11*Marketshare_SSB!$F11*MI!E$7*1000+$E11*Marketshare_SSB!$G11*MI!E$8*1000+$E11*Marketshare_SSB!$H11*MI!E$9*1000+$E11*Marketshare_SSB!$I11*MI!E$10*1000</f>
        <v>9.5475600000000043</v>
      </c>
      <c r="N11" s="40">
        <f>$E11*Marketshare_SSB!$B11*MI!F$3*1000+$E11*Marketshare_SSB!$C11*MI!F$4*1000+$E11*Marketshare_SSB!$D11*MI!F$5*1000+$E11*Marketshare_SSB!$E11*MI!F$6*1000+$E11*Marketshare_SSB!$F11*MI!F$7*1000+$E11*Marketshare_SSB!$G11*MI!F$8*1000+$E11*Marketshare_SSB!$H11*MI!F$9*1000+$E11*Marketshare_SSB!$I11*MI!F$10*1000</f>
        <v>24.111360000000008</v>
      </c>
      <c r="O11" s="40">
        <f>$E11*Marketshare_SSB!$B11*MI!G$3*1000+$E11*Marketshare_SSB!$C11*MI!G$4*1000+$E11*Marketshare_SSB!$D11*MI!G$5*1000+$E11*Marketshare_SSB!$E11*MI!G$6*1000+$E11*Marketshare_SSB!$F11*MI!G$7*1000+$E11*Marketshare_SSB!$G11*MI!G$8*1000+$E11*Marketshare_SSB!$H11*MI!G$9*1000+$E11*Marketshare_SSB!$I11*MI!G$10*1000</f>
        <v>584.83199999999999</v>
      </c>
      <c r="P11" s="40">
        <f>$E11*Marketshare_SSB!$B11*MI!H$3*1000+$E11*Marketshare_SSB!$C11*MI!H$4*1000+$E11*Marketshare_SSB!$D11*MI!H$5*1000+$E11*Marketshare_SSB!$E11*MI!H$6*1000+$E11*Marketshare_SSB!$F11*MI!H$7*1000+$E11*Marketshare_SSB!$G11*MI!H$8*1000+$E11*Marketshare_SSB!$H11*MI!H$9*1000+$E11*Marketshare_SSB!$I11*MI!H$10*1000</f>
        <v>0</v>
      </c>
      <c r="Q11" s="40">
        <f>$E11*Marketshare_SSB!$B11*MI!I$3*1000+$E11*Marketshare_SSB!$C11*MI!I$4*1000+$E11*Marketshare_SSB!$D11*MI!I$5*1000+$E11*Marketshare_SSB!$E11*MI!I$6*1000+$E11*Marketshare_SSB!$F11*MI!I$7*1000+$E11*Marketshare_SSB!$G11*MI!I$8*1000+$E11*Marketshare_SSB!$H11*MI!I$9*1000+$E11*Marketshare_SSB!$I11*MI!I$10*1000</f>
        <v>103.24680000000002</v>
      </c>
      <c r="R11" s="40">
        <f>$E11*Marketshare_SSB!$B11*MI!J$3*1000+$E11*Marketshare_SSB!$C11*MI!J$4*1000+$E11*Marketshare_SSB!$D11*MI!J$5*1000+$E11*Marketshare_SSB!$E11*MI!J$6*1000+$E11*Marketshare_SSB!$F11*MI!J$7*1000+$E11*Marketshare_SSB!$G11*MI!J$8*1000+$E11*Marketshare_SSB!$H11*MI!J$9*1000+$E11*Marketshare_SSB!$I11*MI!J$10*1000</f>
        <v>1.5504000000911997</v>
      </c>
      <c r="S11" s="40">
        <f>$E11*Marketshare_SSB!$B11*MI!K$3*1000+$E11*Marketshare_SSB!$C11*MI!K$4*1000+$E11*Marketshare_SSB!$D11*MI!K$5*1000+$E11*Marketshare_SSB!$E11*MI!K$6*1000+$E11*Marketshare_SSB!$F11*MI!K$7*1000+$E11*Marketshare_SSB!$G11*MI!K$8*1000+$E11*Marketshare_SSB!$H11*MI!K$9*1000+$E11*Marketshare_SSB!$I11*MI!K$10*1000</f>
        <v>105.75276000000002</v>
      </c>
      <c r="T11" s="40">
        <f>$E11*Marketshare_SSB!$B11*MI!L$3*1000+$E11*Marketshare_SSB!$C11*MI!L$4*1000+$E11*Marketshare_SSB!$D11*MI!L$5*1000+$E11*Marketshare_SSB!$E11*MI!L$6*1000+$E11*Marketshare_SSB!$F11*MI!L$7*1000+$E11*Marketshare_SSB!$G11*MI!L$8*1000+$E11*Marketshare_SSB!$H11*MI!L$9*1000+$E11*Marketshare_SSB!$I11*MI!L$10*1000</f>
        <v>109.30800000000001</v>
      </c>
      <c r="U11" s="40">
        <f>$E11*Marketshare_SSB!$B11*MI!M$3*1000+$E11*Marketshare_SSB!$C11*MI!M$4*1000+$E11*Marketshare_SSB!$D11*MI!M$5*1000+$E11*Marketshare_SSB!$E11*MI!M$6*1000+$E11*Marketshare_SSB!$F11*MI!M$7*1000+$E11*Marketshare_SSB!$G11*MI!M$8*1000+$E11*Marketshare_SSB!$H11*MI!M$9*1000+$E11*Marketshare_SSB!$I11*MI!M$10*1000</f>
        <v>0</v>
      </c>
      <c r="V11" s="40">
        <f>$E11*Marketshare_SSB!$B11*MI!N$3*1000+$E11*Marketshare_SSB!$C11*MI!N$4*1000+$E11*Marketshare_SSB!$D11*MI!N$5*1000+$E11*Marketshare_SSB!$E11*MI!N$6*1000+$E11*Marketshare_SSB!$F11*MI!N$7*1000+$E11*Marketshare_SSB!$G11*MI!N$8*1000+$E11*Marketshare_SSB!$H11*MI!N$9*1000+$E11*Marketshare_SSB!$I11*MI!N$10*1000</f>
        <v>0.50159999990879989</v>
      </c>
      <c r="W11" s="48">
        <f>$E11*Marketshare_SSB!$B11*MI!O$3*1000+$E11*Marketshare_SSB!$C11*MI!O$4*1000+$E11*Marketshare_SSB!$D11*MI!O$5*1000+$E11*Marketshare_SSB!$E11*MI!O$6*1000+$E11*Marketshare_SSB!$F11*MI!O$7*1000+$E11*Marketshare_SSB!$G11*MI!O$8*1000+$E11*Marketshare_SSB!$H11*MI!O$9*1000+$E11*Marketshare_SSB!$I11*MI!O$10*1000</f>
        <v>0.50159999990879989</v>
      </c>
      <c r="Y11" s="5">
        <f>0</f>
        <v>0</v>
      </c>
      <c r="Z11" s="3">
        <f>0</f>
        <v>0</v>
      </c>
      <c r="AA11" s="3">
        <f>0</f>
        <v>0</v>
      </c>
      <c r="AB11" s="3">
        <f>0</f>
        <v>0</v>
      </c>
      <c r="AC11" s="3">
        <f>0</f>
        <v>0</v>
      </c>
      <c r="AD11" s="3">
        <f>0</f>
        <v>0</v>
      </c>
      <c r="AE11" s="3">
        <f>0</f>
        <v>0</v>
      </c>
      <c r="AF11" s="3">
        <f>0</f>
        <v>0</v>
      </c>
      <c r="AG11" s="3">
        <f>0</f>
        <v>0</v>
      </c>
      <c r="AH11" s="3">
        <f>0</f>
        <v>0</v>
      </c>
      <c r="AI11" s="3">
        <f>0</f>
        <v>0</v>
      </c>
      <c r="AJ11" s="6">
        <f>0</f>
        <v>0</v>
      </c>
      <c r="AL11" s="53">
        <f t="shared" si="6"/>
        <v>542.54592000000014</v>
      </c>
      <c r="AM11" s="54">
        <f t="shared" si="6"/>
        <v>75.983040000000003</v>
      </c>
      <c r="AN11" s="54">
        <f t="shared" si="2"/>
        <v>194.82624000000004</v>
      </c>
      <c r="AO11" s="54">
        <f t="shared" si="2"/>
        <v>3521.28</v>
      </c>
      <c r="AP11" s="54">
        <f t="shared" si="2"/>
        <v>0</v>
      </c>
      <c r="AQ11" s="54">
        <f t="shared" si="2"/>
        <v>766.1472</v>
      </c>
      <c r="AR11" s="54">
        <f t="shared" si="2"/>
        <v>14.565600000856799</v>
      </c>
      <c r="AS11" s="54">
        <f t="shared" si="2"/>
        <v>685.33584000000019</v>
      </c>
      <c r="AT11" s="54">
        <f t="shared" si="2"/>
        <v>804.21600000000001</v>
      </c>
      <c r="AU11" s="54">
        <f t="shared" si="2"/>
        <v>0</v>
      </c>
      <c r="AV11" s="54">
        <f t="shared" si="2"/>
        <v>4.7123999991431988</v>
      </c>
      <c r="AW11" s="55">
        <f t="shared" si="2"/>
        <v>4.7123999991431988</v>
      </c>
    </row>
    <row r="12" spans="1:49" x14ac:dyDescent="0.55000000000000004">
      <c r="A12" s="25">
        <f t="shared" si="3"/>
        <v>2028</v>
      </c>
      <c r="B12" s="7">
        <f t="shared" si="4"/>
        <v>9.6</v>
      </c>
      <c r="C12" s="4">
        <f t="shared" si="4"/>
        <v>9.6</v>
      </c>
      <c r="D12" s="4">
        <f t="shared" si="4"/>
        <v>9.6</v>
      </c>
      <c r="E12" s="7">
        <f t="shared" si="5"/>
        <v>1.1999999999999993</v>
      </c>
      <c r="F12" s="4">
        <f t="shared" si="1"/>
        <v>1.1999999999999993</v>
      </c>
      <c r="G12" s="8">
        <f t="shared" si="1"/>
        <v>1.1999999999999993</v>
      </c>
      <c r="H12" s="5">
        <f>0</f>
        <v>0</v>
      </c>
      <c r="I12" s="2">
        <f>0</f>
        <v>0</v>
      </c>
      <c r="J12" s="23">
        <f>0</f>
        <v>0</v>
      </c>
      <c r="K12" s="2"/>
      <c r="L12" s="47">
        <f>$E12*Marketshare_SSB!$B12*MI!D$3*1000+$E12*Marketshare_SSB!$C12*MI!D$4*1000+$E12*Marketshare_SSB!$D12*MI!D$5*1000+$E12*Marketshare_SSB!$E12*MI!D$6*1000+$E12*Marketshare_SSB!$F12*MI!D$7*1000+$E12*Marketshare_SSB!$G12*MI!D$8*1000+$E12*Marketshare_SSB!$H12*MI!D$9*1000+$E12*Marketshare_SSB!$I12*MI!D$10*1000</f>
        <v>69.78431999999998</v>
      </c>
      <c r="M12" s="40">
        <f>$E12*Marketshare_SSB!$B12*MI!E$3*1000+$E12*Marketshare_SSB!$C12*MI!E$4*1000+$E12*Marketshare_SSB!$D12*MI!E$5*1000+$E12*Marketshare_SSB!$E12*MI!E$6*1000+$E12*Marketshare_SSB!$F12*MI!E$7*1000+$E12*Marketshare_SSB!$G12*MI!E$8*1000+$E12*Marketshare_SSB!$H12*MI!E$9*1000+$E12*Marketshare_SSB!$I12*MI!E$10*1000</f>
        <v>9.1118399999999973</v>
      </c>
      <c r="N12" s="40">
        <f>$E12*Marketshare_SSB!$B12*MI!F$3*1000+$E12*Marketshare_SSB!$C12*MI!F$4*1000+$E12*Marketshare_SSB!$D12*MI!F$5*1000+$E12*Marketshare_SSB!$E12*MI!F$6*1000+$E12*Marketshare_SSB!$F12*MI!F$7*1000+$E12*Marketshare_SSB!$G12*MI!F$8*1000+$E12*Marketshare_SSB!$H12*MI!F$9*1000+$E12*Marketshare_SSB!$I12*MI!F$10*1000</f>
        <v>22.871039999999994</v>
      </c>
      <c r="O12" s="40">
        <f>$E12*Marketshare_SSB!$B12*MI!G$3*1000+$E12*Marketshare_SSB!$C12*MI!G$4*1000+$E12*Marketshare_SSB!$D12*MI!G$5*1000+$E12*Marketshare_SSB!$E12*MI!G$6*1000+$E12*Marketshare_SSB!$F12*MI!G$7*1000+$E12*Marketshare_SSB!$G12*MI!G$8*1000+$E12*Marketshare_SSB!$H12*MI!G$9*1000+$E12*Marketshare_SSB!$I12*MI!G$10*1000</f>
        <v>612.09599999999966</v>
      </c>
      <c r="P12" s="40">
        <f>$E12*Marketshare_SSB!$B12*MI!H$3*1000+$E12*Marketshare_SSB!$C12*MI!H$4*1000+$E12*Marketshare_SSB!$D12*MI!H$5*1000+$E12*Marketshare_SSB!$E12*MI!H$6*1000+$E12*Marketshare_SSB!$F12*MI!H$7*1000+$E12*Marketshare_SSB!$G12*MI!H$8*1000+$E12*Marketshare_SSB!$H12*MI!H$9*1000+$E12*Marketshare_SSB!$I12*MI!H$10*1000</f>
        <v>0</v>
      </c>
      <c r="Q12" s="40">
        <f>$E12*Marketshare_SSB!$B12*MI!I$3*1000+$E12*Marketshare_SSB!$C12*MI!I$4*1000+$E12*Marketshare_SSB!$D12*MI!I$5*1000+$E12*Marketshare_SSB!$E12*MI!I$6*1000+$E12*Marketshare_SSB!$F12*MI!I$7*1000+$E12*Marketshare_SSB!$G12*MI!I$8*1000+$E12*Marketshare_SSB!$H12*MI!I$9*1000+$E12*Marketshare_SSB!$I12*MI!I$10*1000</f>
        <v>101.17919999999995</v>
      </c>
      <c r="R12" s="40">
        <f>$E12*Marketshare_SSB!$B12*MI!J$3*1000+$E12*Marketshare_SSB!$C12*MI!J$4*1000+$E12*Marketshare_SSB!$D12*MI!J$5*1000+$E12*Marketshare_SSB!$E12*MI!J$6*1000+$E12*Marketshare_SSB!$F12*MI!J$7*1000+$E12*Marketshare_SSB!$G12*MI!J$8*1000+$E12*Marketshare_SSB!$H12*MI!J$9*1000+$E12*Marketshare_SSB!$I12*MI!J$10*1000</f>
        <v>1.3736000000807986</v>
      </c>
      <c r="S12" s="40">
        <f>$E12*Marketshare_SSB!$B12*MI!K$3*1000+$E12*Marketshare_SSB!$C12*MI!K$4*1000+$E12*Marketshare_SSB!$D12*MI!K$5*1000+$E12*Marketshare_SSB!$E12*MI!K$6*1000+$E12*Marketshare_SSB!$F12*MI!K$7*1000+$E12*Marketshare_SSB!$G12*MI!K$8*1000+$E12*Marketshare_SSB!$H12*MI!K$9*1000+$E12*Marketshare_SSB!$I12*MI!K$10*1000</f>
        <v>108.36863999999994</v>
      </c>
      <c r="T12" s="40">
        <f>$E12*Marketshare_SSB!$B12*MI!L$3*1000+$E12*Marketshare_SSB!$C12*MI!L$4*1000+$E12*Marketshare_SSB!$D12*MI!L$5*1000+$E12*Marketshare_SSB!$E12*MI!L$6*1000+$E12*Marketshare_SSB!$F12*MI!L$7*1000+$E12*Marketshare_SSB!$G12*MI!L$8*1000+$E12*Marketshare_SSB!$H12*MI!L$9*1000+$E12*Marketshare_SSB!$I12*MI!L$10*1000</f>
        <v>107.44799999999994</v>
      </c>
      <c r="U12" s="40">
        <f>$E12*Marketshare_SSB!$B12*MI!M$3*1000+$E12*Marketshare_SSB!$C12*MI!M$4*1000+$E12*Marketshare_SSB!$D12*MI!M$5*1000+$E12*Marketshare_SSB!$E12*MI!M$6*1000+$E12*Marketshare_SSB!$F12*MI!M$7*1000+$E12*Marketshare_SSB!$G12*MI!M$8*1000+$E12*Marketshare_SSB!$H12*MI!M$9*1000+$E12*Marketshare_SSB!$I12*MI!M$10*1000</f>
        <v>0</v>
      </c>
      <c r="V12" s="40">
        <f>$E12*Marketshare_SSB!$B12*MI!N$3*1000+$E12*Marketshare_SSB!$C12*MI!N$4*1000+$E12*Marketshare_SSB!$D12*MI!N$5*1000+$E12*Marketshare_SSB!$E12*MI!N$6*1000+$E12*Marketshare_SSB!$F12*MI!N$7*1000+$E12*Marketshare_SSB!$G12*MI!N$8*1000+$E12*Marketshare_SSB!$H12*MI!N$9*1000+$E12*Marketshare_SSB!$I12*MI!N$10*1000</f>
        <v>0.44439999991919954</v>
      </c>
      <c r="W12" s="48">
        <f>$E12*Marketshare_SSB!$B12*MI!O$3*1000+$E12*Marketshare_SSB!$C12*MI!O$4*1000+$E12*Marketshare_SSB!$D12*MI!O$5*1000+$E12*Marketshare_SSB!$E12*MI!O$6*1000+$E12*Marketshare_SSB!$F12*MI!O$7*1000+$E12*Marketshare_SSB!$G12*MI!O$8*1000+$E12*Marketshare_SSB!$H12*MI!O$9*1000+$E12*Marketshare_SSB!$I12*MI!O$10*1000</f>
        <v>0.44439999991919954</v>
      </c>
      <c r="Y12" s="5">
        <f>0</f>
        <v>0</v>
      </c>
      <c r="Z12" s="3">
        <f>0</f>
        <v>0</v>
      </c>
      <c r="AA12" s="3">
        <f>0</f>
        <v>0</v>
      </c>
      <c r="AB12" s="3">
        <f>0</f>
        <v>0</v>
      </c>
      <c r="AC12" s="3">
        <f>0</f>
        <v>0</v>
      </c>
      <c r="AD12" s="3">
        <f>0</f>
        <v>0</v>
      </c>
      <c r="AE12" s="3">
        <f>0</f>
        <v>0</v>
      </c>
      <c r="AF12" s="3">
        <f>0</f>
        <v>0</v>
      </c>
      <c r="AG12" s="3">
        <f>0</f>
        <v>0</v>
      </c>
      <c r="AH12" s="3">
        <f>0</f>
        <v>0</v>
      </c>
      <c r="AI12" s="3">
        <f>0</f>
        <v>0</v>
      </c>
      <c r="AJ12" s="6">
        <f>0</f>
        <v>0</v>
      </c>
      <c r="AL12" s="53">
        <f t="shared" si="6"/>
        <v>612.33024000000012</v>
      </c>
      <c r="AM12" s="54">
        <f t="shared" si="6"/>
        <v>85.094880000000003</v>
      </c>
      <c r="AN12" s="54">
        <f t="shared" si="2"/>
        <v>217.69728000000003</v>
      </c>
      <c r="AO12" s="54">
        <f t="shared" si="2"/>
        <v>4133.3760000000002</v>
      </c>
      <c r="AP12" s="54">
        <f t="shared" si="2"/>
        <v>0</v>
      </c>
      <c r="AQ12" s="54">
        <f t="shared" si="2"/>
        <v>867.32639999999992</v>
      </c>
      <c r="AR12" s="54">
        <f t="shared" si="2"/>
        <v>15.939200000937598</v>
      </c>
      <c r="AS12" s="54">
        <f t="shared" si="2"/>
        <v>793.7044800000001</v>
      </c>
      <c r="AT12" s="54">
        <f t="shared" si="2"/>
        <v>911.66399999999999</v>
      </c>
      <c r="AU12" s="54">
        <f t="shared" si="2"/>
        <v>0</v>
      </c>
      <c r="AV12" s="54">
        <f t="shared" si="2"/>
        <v>5.1567999990623985</v>
      </c>
      <c r="AW12" s="55">
        <f t="shared" si="2"/>
        <v>5.1567999990623985</v>
      </c>
    </row>
    <row r="13" spans="1:49" x14ac:dyDescent="0.55000000000000004">
      <c r="A13" s="25">
        <f t="shared" si="3"/>
        <v>2029</v>
      </c>
      <c r="B13" s="7">
        <f t="shared" si="4"/>
        <v>10.799999999999999</v>
      </c>
      <c r="C13" s="4">
        <f t="shared" si="4"/>
        <v>10.799999999999999</v>
      </c>
      <c r="D13" s="4">
        <f t="shared" si="4"/>
        <v>10.799999999999999</v>
      </c>
      <c r="E13" s="7">
        <f t="shared" si="5"/>
        <v>1.1999999999999993</v>
      </c>
      <c r="F13" s="4">
        <f t="shared" si="1"/>
        <v>1.1999999999999993</v>
      </c>
      <c r="G13" s="8">
        <f t="shared" si="1"/>
        <v>1.1999999999999993</v>
      </c>
      <c r="H13" s="5">
        <f>0</f>
        <v>0</v>
      </c>
      <c r="I13" s="2">
        <f>0</f>
        <v>0</v>
      </c>
      <c r="J13" s="23">
        <f>0</f>
        <v>0</v>
      </c>
      <c r="K13" s="2"/>
      <c r="L13" s="47">
        <f>$E13*Marketshare_SSB!$B13*MI!D$3*1000+$E13*Marketshare_SSB!$C13*MI!D$4*1000+$E13*Marketshare_SSB!$D13*MI!D$5*1000+$E13*Marketshare_SSB!$E13*MI!D$6*1000+$E13*Marketshare_SSB!$F13*MI!D$7*1000+$E13*Marketshare_SSB!$G13*MI!D$8*1000+$E13*Marketshare_SSB!$H13*MI!D$9*1000+$E13*Marketshare_SSB!$I13*MI!D$10*1000</f>
        <v>67.85375999999998</v>
      </c>
      <c r="M13" s="40">
        <f>$E13*Marketshare_SSB!$B13*MI!E$3*1000+$E13*Marketshare_SSB!$C13*MI!E$4*1000+$E13*Marketshare_SSB!$D13*MI!E$5*1000+$E13*Marketshare_SSB!$E13*MI!E$6*1000+$E13*Marketshare_SSB!$F13*MI!E$7*1000+$E13*Marketshare_SSB!$G13*MI!E$8*1000+$E13*Marketshare_SSB!$H13*MI!E$9*1000+$E13*Marketshare_SSB!$I13*MI!E$10*1000</f>
        <v>8.6761199999999974</v>
      </c>
      <c r="N13" s="40">
        <f>$E13*Marketshare_SSB!$B13*MI!F$3*1000+$E13*Marketshare_SSB!$C13*MI!F$4*1000+$E13*Marketshare_SSB!$D13*MI!F$5*1000+$E13*Marketshare_SSB!$E13*MI!F$6*1000+$E13*Marketshare_SSB!$F13*MI!F$7*1000+$E13*Marketshare_SSB!$G13*MI!F$8*1000+$E13*Marketshare_SSB!$H13*MI!F$9*1000+$E13*Marketshare_SSB!$I13*MI!F$10*1000</f>
        <v>21.630719999999993</v>
      </c>
      <c r="O13" s="40">
        <f>$E13*Marketshare_SSB!$B13*MI!G$3*1000+$E13*Marketshare_SSB!$C13*MI!G$4*1000+$E13*Marketshare_SSB!$D13*MI!G$5*1000+$E13*Marketshare_SSB!$E13*MI!G$6*1000+$E13*Marketshare_SSB!$F13*MI!G$7*1000+$E13*Marketshare_SSB!$G13*MI!G$8*1000+$E13*Marketshare_SSB!$H13*MI!G$9*1000+$E13*Marketshare_SSB!$I13*MI!G$10*1000</f>
        <v>639.35999999999956</v>
      </c>
      <c r="P13" s="40">
        <f>$E13*Marketshare_SSB!$B13*MI!H$3*1000+$E13*Marketshare_SSB!$C13*MI!H$4*1000+$E13*Marketshare_SSB!$D13*MI!H$5*1000+$E13*Marketshare_SSB!$E13*MI!H$6*1000+$E13*Marketshare_SSB!$F13*MI!H$7*1000+$E13*Marketshare_SSB!$G13*MI!H$8*1000+$E13*Marketshare_SSB!$H13*MI!H$9*1000+$E13*Marketshare_SSB!$I13*MI!H$10*1000</f>
        <v>0</v>
      </c>
      <c r="Q13" s="40">
        <f>$E13*Marketshare_SSB!$B13*MI!I$3*1000+$E13*Marketshare_SSB!$C13*MI!I$4*1000+$E13*Marketshare_SSB!$D13*MI!I$5*1000+$E13*Marketshare_SSB!$E13*MI!I$6*1000+$E13*Marketshare_SSB!$F13*MI!I$7*1000+$E13*Marketshare_SSB!$G13*MI!I$8*1000+$E13*Marketshare_SSB!$H13*MI!I$9*1000+$E13*Marketshare_SSB!$I13*MI!I$10*1000</f>
        <v>99.111599999999953</v>
      </c>
      <c r="R13" s="40">
        <f>$E13*Marketshare_SSB!$B13*MI!J$3*1000+$E13*Marketshare_SSB!$C13*MI!J$4*1000+$E13*Marketshare_SSB!$D13*MI!J$5*1000+$E13*Marketshare_SSB!$E13*MI!J$6*1000+$E13*Marketshare_SSB!$F13*MI!J$7*1000+$E13*Marketshare_SSB!$G13*MI!J$8*1000+$E13*Marketshare_SSB!$H13*MI!J$9*1000+$E13*Marketshare_SSB!$I13*MI!J$10*1000</f>
        <v>1.1968000000703989</v>
      </c>
      <c r="S13" s="40">
        <f>$E13*Marketshare_SSB!$B13*MI!K$3*1000+$E13*Marketshare_SSB!$C13*MI!K$4*1000+$E13*Marketshare_SSB!$D13*MI!K$5*1000+$E13*Marketshare_SSB!$E13*MI!K$6*1000+$E13*Marketshare_SSB!$F13*MI!K$7*1000+$E13*Marketshare_SSB!$G13*MI!K$8*1000+$E13*Marketshare_SSB!$H13*MI!K$9*1000+$E13*Marketshare_SSB!$I13*MI!K$10*1000</f>
        <v>110.98451999999992</v>
      </c>
      <c r="T13" s="40">
        <f>$E13*Marketshare_SSB!$B13*MI!L$3*1000+$E13*Marketshare_SSB!$C13*MI!L$4*1000+$E13*Marketshare_SSB!$D13*MI!L$5*1000+$E13*Marketshare_SSB!$E13*MI!L$6*1000+$E13*Marketshare_SSB!$F13*MI!L$7*1000+$E13*Marketshare_SSB!$G13*MI!L$8*1000+$E13*Marketshare_SSB!$H13*MI!L$9*1000+$E13*Marketshare_SSB!$I13*MI!L$10*1000</f>
        <v>105.58799999999994</v>
      </c>
      <c r="U13" s="40">
        <f>$E13*Marketshare_SSB!$B13*MI!M$3*1000+$E13*Marketshare_SSB!$C13*MI!M$4*1000+$E13*Marketshare_SSB!$D13*MI!M$5*1000+$E13*Marketshare_SSB!$E13*MI!M$6*1000+$E13*Marketshare_SSB!$F13*MI!M$7*1000+$E13*Marketshare_SSB!$G13*MI!M$8*1000+$E13*Marketshare_SSB!$H13*MI!M$9*1000+$E13*Marketshare_SSB!$I13*MI!M$10*1000</f>
        <v>0</v>
      </c>
      <c r="V13" s="40">
        <f>$E13*Marketshare_SSB!$B13*MI!N$3*1000+$E13*Marketshare_SSB!$C13*MI!N$4*1000+$E13*Marketshare_SSB!$D13*MI!N$5*1000+$E13*Marketshare_SSB!$E13*MI!N$6*1000+$E13*Marketshare_SSB!$F13*MI!N$7*1000+$E13*Marketshare_SSB!$G13*MI!N$8*1000+$E13*Marketshare_SSB!$H13*MI!N$9*1000+$E13*Marketshare_SSB!$I13*MI!N$10*1000</f>
        <v>0.38719999992959964</v>
      </c>
      <c r="W13" s="48">
        <f>$E13*Marketshare_SSB!$B13*MI!O$3*1000+$E13*Marketshare_SSB!$C13*MI!O$4*1000+$E13*Marketshare_SSB!$D13*MI!O$5*1000+$E13*Marketshare_SSB!$E13*MI!O$6*1000+$E13*Marketshare_SSB!$F13*MI!O$7*1000+$E13*Marketshare_SSB!$G13*MI!O$8*1000+$E13*Marketshare_SSB!$H13*MI!O$9*1000+$E13*Marketshare_SSB!$I13*MI!O$10*1000</f>
        <v>0.38719999992959964</v>
      </c>
      <c r="Y13" s="5">
        <f>0</f>
        <v>0</v>
      </c>
      <c r="Z13" s="3">
        <f>0</f>
        <v>0</v>
      </c>
      <c r="AA13" s="3">
        <f>0</f>
        <v>0</v>
      </c>
      <c r="AB13" s="3">
        <f>0</f>
        <v>0</v>
      </c>
      <c r="AC13" s="3">
        <f>0</f>
        <v>0</v>
      </c>
      <c r="AD13" s="3">
        <f>0</f>
        <v>0</v>
      </c>
      <c r="AE13" s="3">
        <f>0</f>
        <v>0</v>
      </c>
      <c r="AF13" s="3">
        <f>0</f>
        <v>0</v>
      </c>
      <c r="AG13" s="3">
        <f>0</f>
        <v>0</v>
      </c>
      <c r="AH13" s="3">
        <f>0</f>
        <v>0</v>
      </c>
      <c r="AI13" s="3">
        <f>0</f>
        <v>0</v>
      </c>
      <c r="AJ13" s="6">
        <f>0</f>
        <v>0</v>
      </c>
      <c r="AL13" s="53">
        <f t="shared" si="6"/>
        <v>680.18400000000008</v>
      </c>
      <c r="AM13" s="54">
        <f t="shared" si="6"/>
        <v>93.771000000000001</v>
      </c>
      <c r="AN13" s="54">
        <f t="shared" si="2"/>
        <v>239.32800000000003</v>
      </c>
      <c r="AO13" s="54">
        <f t="shared" si="2"/>
        <v>4772.7359999999999</v>
      </c>
      <c r="AP13" s="54">
        <f t="shared" si="2"/>
        <v>0</v>
      </c>
      <c r="AQ13" s="54">
        <f t="shared" si="2"/>
        <v>966.43799999999987</v>
      </c>
      <c r="AR13" s="54">
        <f t="shared" si="2"/>
        <v>17.136000001007996</v>
      </c>
      <c r="AS13" s="54">
        <f t="shared" si="2"/>
        <v>904.68900000000008</v>
      </c>
      <c r="AT13" s="54">
        <f t="shared" si="2"/>
        <v>1017.252</v>
      </c>
      <c r="AU13" s="54">
        <f t="shared" si="2"/>
        <v>0</v>
      </c>
      <c r="AV13" s="54">
        <f t="shared" si="2"/>
        <v>5.5439999989919979</v>
      </c>
      <c r="AW13" s="55">
        <f t="shared" si="2"/>
        <v>5.5439999989919979</v>
      </c>
    </row>
    <row r="14" spans="1:49" x14ac:dyDescent="0.55000000000000004">
      <c r="A14" s="25">
        <f t="shared" si="3"/>
        <v>2030</v>
      </c>
      <c r="B14" s="7">
        <v>12</v>
      </c>
      <c r="C14" s="4">
        <v>12</v>
      </c>
      <c r="D14" s="4">
        <v>12</v>
      </c>
      <c r="E14" s="7">
        <f t="shared" si="5"/>
        <v>1.2000000000000011</v>
      </c>
      <c r="F14" s="4">
        <f t="shared" si="1"/>
        <v>1.2000000000000011</v>
      </c>
      <c r="G14" s="8">
        <f t="shared" si="1"/>
        <v>1.2000000000000011</v>
      </c>
      <c r="H14" s="5">
        <f>0</f>
        <v>0</v>
      </c>
      <c r="I14" s="2">
        <f>0</f>
        <v>0</v>
      </c>
      <c r="J14" s="23">
        <f>0</f>
        <v>0</v>
      </c>
      <c r="K14" s="2"/>
      <c r="L14" s="47">
        <f>$E14*Marketshare_SSB!$B14*MI!D$3*1000+$E14*Marketshare_SSB!$C14*MI!D$4*1000+$E14*Marketshare_SSB!$D14*MI!D$5*1000+$E14*Marketshare_SSB!$E14*MI!D$6*1000+$E14*Marketshare_SSB!$F14*MI!D$7*1000+$E14*Marketshare_SSB!$G14*MI!D$8*1000+$E14*Marketshare_SSB!$H14*MI!D$9*1000+$E14*Marketshare_SSB!$I14*MI!D$10*1000</f>
        <v>65.923200000000065</v>
      </c>
      <c r="M14" s="40">
        <f>$E14*Marketshare_SSB!$B14*MI!E$3*1000+$E14*Marketshare_SSB!$C14*MI!E$4*1000+$E14*Marketshare_SSB!$D14*MI!E$5*1000+$E14*Marketshare_SSB!$E14*MI!E$6*1000+$E14*Marketshare_SSB!$F14*MI!E$7*1000+$E14*Marketshare_SSB!$G14*MI!E$8*1000+$E14*Marketshare_SSB!$H14*MI!E$9*1000+$E14*Marketshare_SSB!$I14*MI!E$10*1000</f>
        <v>8.2404000000000082</v>
      </c>
      <c r="N14" s="40">
        <f>$E14*Marketshare_SSB!$B14*MI!F$3*1000+$E14*Marketshare_SSB!$C14*MI!F$4*1000+$E14*Marketshare_SSB!$D14*MI!F$5*1000+$E14*Marketshare_SSB!$E14*MI!F$6*1000+$E14*Marketshare_SSB!$F14*MI!F$7*1000+$E14*Marketshare_SSB!$G14*MI!F$8*1000+$E14*Marketshare_SSB!$H14*MI!F$9*1000+$E14*Marketshare_SSB!$I14*MI!F$10*1000</f>
        <v>20.390400000000017</v>
      </c>
      <c r="O14" s="40">
        <f>$E14*Marketshare_SSB!$B14*MI!G$3*1000+$E14*Marketshare_SSB!$C14*MI!G$4*1000+$E14*Marketshare_SSB!$D14*MI!G$5*1000+$E14*Marketshare_SSB!$E14*MI!G$6*1000+$E14*Marketshare_SSB!$F14*MI!G$7*1000+$E14*Marketshare_SSB!$G14*MI!G$8*1000+$E14*Marketshare_SSB!$H14*MI!G$9*1000+$E14*Marketshare_SSB!$I14*MI!G$10*1000</f>
        <v>666.62400000000059</v>
      </c>
      <c r="P14" s="40">
        <f>$E14*Marketshare_SSB!$B14*MI!H$3*1000+$E14*Marketshare_SSB!$C14*MI!H$4*1000+$E14*Marketshare_SSB!$D14*MI!H$5*1000+$E14*Marketshare_SSB!$E14*MI!H$6*1000+$E14*Marketshare_SSB!$F14*MI!H$7*1000+$E14*Marketshare_SSB!$G14*MI!H$8*1000+$E14*Marketshare_SSB!$H14*MI!H$9*1000+$E14*Marketshare_SSB!$I14*MI!H$10*1000</f>
        <v>0</v>
      </c>
      <c r="Q14" s="40">
        <f>$E14*Marketshare_SSB!$B14*MI!I$3*1000+$E14*Marketshare_SSB!$C14*MI!I$4*1000+$E14*Marketshare_SSB!$D14*MI!I$5*1000+$E14*Marketshare_SSB!$E14*MI!I$6*1000+$E14*Marketshare_SSB!$F14*MI!I$7*1000+$E14*Marketshare_SSB!$G14*MI!I$8*1000+$E14*Marketshare_SSB!$H14*MI!I$9*1000+$E14*Marketshare_SSB!$I14*MI!I$10*1000</f>
        <v>97.044000000000068</v>
      </c>
      <c r="R14" s="40">
        <f>$E14*Marketshare_SSB!$B14*MI!J$3*1000+$E14*Marketshare_SSB!$C14*MI!J$4*1000+$E14*Marketshare_SSB!$D14*MI!J$5*1000+$E14*Marketshare_SSB!$E14*MI!J$6*1000+$E14*Marketshare_SSB!$F14*MI!J$7*1000+$E14*Marketshare_SSB!$G14*MI!J$8*1000+$E14*Marketshare_SSB!$H14*MI!J$9*1000+$E14*Marketshare_SSB!$I14*MI!J$10*1000</f>
        <v>1.0200000000600009</v>
      </c>
      <c r="S14" s="40">
        <f>$E14*Marketshare_SSB!$B14*MI!K$3*1000+$E14*Marketshare_SSB!$C14*MI!K$4*1000+$E14*Marketshare_SSB!$D14*MI!K$5*1000+$E14*Marketshare_SSB!$E14*MI!K$6*1000+$E14*Marketshare_SSB!$F14*MI!K$7*1000+$E14*Marketshare_SSB!$G14*MI!K$8*1000+$E14*Marketshare_SSB!$H14*MI!K$9*1000+$E14*Marketshare_SSB!$I14*MI!K$10*1000</f>
        <v>113.60040000000011</v>
      </c>
      <c r="T14" s="40">
        <f>$E14*Marketshare_SSB!$B14*MI!L$3*1000+$E14*Marketshare_SSB!$C14*MI!L$4*1000+$E14*Marketshare_SSB!$D14*MI!L$5*1000+$E14*Marketshare_SSB!$E14*MI!L$6*1000+$E14*Marketshare_SSB!$F14*MI!L$7*1000+$E14*Marketshare_SSB!$G14*MI!L$8*1000+$E14*Marketshare_SSB!$H14*MI!L$9*1000+$E14*Marketshare_SSB!$I14*MI!L$10*1000</f>
        <v>103.72800000000009</v>
      </c>
      <c r="U14" s="40">
        <f>$E14*Marketshare_SSB!$B14*MI!M$3*1000+$E14*Marketshare_SSB!$C14*MI!M$4*1000+$E14*Marketshare_SSB!$D14*MI!M$5*1000+$E14*Marketshare_SSB!$E14*MI!M$6*1000+$E14*Marketshare_SSB!$F14*MI!M$7*1000+$E14*Marketshare_SSB!$G14*MI!M$8*1000+$E14*Marketshare_SSB!$H14*MI!M$9*1000+$E14*Marketshare_SSB!$I14*MI!M$10*1000</f>
        <v>0</v>
      </c>
      <c r="V14" s="40">
        <f>$E14*Marketshare_SSB!$B14*MI!N$3*1000+$E14*Marketshare_SSB!$C14*MI!N$4*1000+$E14*Marketshare_SSB!$D14*MI!N$5*1000+$E14*Marketshare_SSB!$E14*MI!N$6*1000+$E14*Marketshare_SSB!$F14*MI!N$7*1000+$E14*Marketshare_SSB!$G14*MI!N$8*1000+$E14*Marketshare_SSB!$H14*MI!N$9*1000+$E14*Marketshare_SSB!$I14*MI!N$10*1000</f>
        <v>0.32999999994000029</v>
      </c>
      <c r="W14" s="48">
        <f>$E14*Marketshare_SSB!$B14*MI!O$3*1000+$E14*Marketshare_SSB!$C14*MI!O$4*1000+$E14*Marketshare_SSB!$D14*MI!O$5*1000+$E14*Marketshare_SSB!$E14*MI!O$6*1000+$E14*Marketshare_SSB!$F14*MI!O$7*1000+$E14*Marketshare_SSB!$G14*MI!O$8*1000+$E14*Marketshare_SSB!$H14*MI!O$9*1000+$E14*Marketshare_SSB!$I14*MI!O$10*1000</f>
        <v>0.32999999994000029</v>
      </c>
      <c r="Y14" s="5">
        <f>0</f>
        <v>0</v>
      </c>
      <c r="Z14" s="3">
        <f>0</f>
        <v>0</v>
      </c>
      <c r="AA14" s="3">
        <f>0</f>
        <v>0</v>
      </c>
      <c r="AB14" s="3">
        <f>0</f>
        <v>0</v>
      </c>
      <c r="AC14" s="3">
        <f>0</f>
        <v>0</v>
      </c>
      <c r="AD14" s="3">
        <f>0</f>
        <v>0</v>
      </c>
      <c r="AE14" s="3">
        <f>0</f>
        <v>0</v>
      </c>
      <c r="AF14" s="3">
        <f>0</f>
        <v>0</v>
      </c>
      <c r="AG14" s="3">
        <f>0</f>
        <v>0</v>
      </c>
      <c r="AH14" s="3">
        <f>0</f>
        <v>0</v>
      </c>
      <c r="AI14" s="3">
        <f>0</f>
        <v>0</v>
      </c>
      <c r="AJ14" s="6">
        <f>0</f>
        <v>0</v>
      </c>
      <c r="AL14" s="53">
        <f t="shared" si="6"/>
        <v>746.10720000000015</v>
      </c>
      <c r="AM14" s="54">
        <f t="shared" si="6"/>
        <v>102.01140000000001</v>
      </c>
      <c r="AN14" s="54">
        <f t="shared" si="2"/>
        <v>259.71840000000003</v>
      </c>
      <c r="AO14" s="54">
        <f t="shared" si="2"/>
        <v>5439.3600000000006</v>
      </c>
      <c r="AP14" s="54">
        <f t="shared" si="2"/>
        <v>0</v>
      </c>
      <c r="AQ14" s="54">
        <f t="shared" si="2"/>
        <v>1063.482</v>
      </c>
      <c r="AR14" s="54">
        <f t="shared" si="2"/>
        <v>18.156000001067998</v>
      </c>
      <c r="AS14" s="54">
        <f t="shared" si="2"/>
        <v>1018.2894000000002</v>
      </c>
      <c r="AT14" s="54">
        <f t="shared" si="2"/>
        <v>1120.98</v>
      </c>
      <c r="AU14" s="54">
        <f t="shared" si="2"/>
        <v>0</v>
      </c>
      <c r="AV14" s="54">
        <f t="shared" si="2"/>
        <v>5.873999998931998</v>
      </c>
      <c r="AW14" s="55">
        <f t="shared" si="2"/>
        <v>5.873999998931998</v>
      </c>
    </row>
    <row r="15" spans="1:49" x14ac:dyDescent="0.55000000000000004">
      <c r="A15" s="25">
        <f t="shared" si="3"/>
        <v>2031</v>
      </c>
      <c r="B15" s="7">
        <f>(400-12)/20+B14</f>
        <v>31.4</v>
      </c>
      <c r="C15" s="4">
        <f>C14+(300-12)/20</f>
        <v>26.4</v>
      </c>
      <c r="D15" s="4">
        <f>D14+(200-12)/20</f>
        <v>21.4</v>
      </c>
      <c r="E15" s="7">
        <f t="shared" si="5"/>
        <v>19.399999999999999</v>
      </c>
      <c r="F15" s="4">
        <f t="shared" si="1"/>
        <v>14.399999999999999</v>
      </c>
      <c r="G15" s="8">
        <f t="shared" si="1"/>
        <v>9.3999999999999986</v>
      </c>
      <c r="H15" s="5">
        <f>0</f>
        <v>0</v>
      </c>
      <c r="I15" s="2">
        <f>0</f>
        <v>0</v>
      </c>
      <c r="J15" s="23">
        <f>0</f>
        <v>0</v>
      </c>
      <c r="K15" s="2"/>
      <c r="L15" s="47">
        <f>$E15*Marketshare_SSB!$B15*MI!D$3*1000+$E15*Marketshare_SSB!$C15*MI!D$4*1000+$E15*Marketshare_SSB!$D15*MI!D$5*1000+$E15*Marketshare_SSB!$E15*MI!D$6*1000+$E15*Marketshare_SSB!$F15*MI!D$7*1000+$E15*Marketshare_SSB!$G15*MI!D$8*1000+$E15*Marketshare_SSB!$H15*MI!D$9*1000+$E15*Marketshare_SSB!$I15*MI!D$10*1000</f>
        <v>1136.8089600000001</v>
      </c>
      <c r="M15" s="40">
        <f>$E15*Marketshare_SSB!$B15*MI!E$3*1000+$E15*Marketshare_SSB!$C15*MI!E$4*1000+$E15*Marketshare_SSB!$D15*MI!E$5*1000+$E15*Marketshare_SSB!$E15*MI!E$6*1000+$E15*Marketshare_SSB!$F15*MI!E$7*1000+$E15*Marketshare_SSB!$G15*MI!E$8*1000+$E15*Marketshare_SSB!$H15*MI!E$9*1000+$E15*Marketshare_SSB!$I15*MI!E$10*1000</f>
        <v>142.10112000000001</v>
      </c>
      <c r="N15" s="40">
        <f>$E15*Marketshare_SSB!$B15*MI!F$3*1000+$E15*Marketshare_SSB!$C15*MI!F$4*1000+$E15*Marketshare_SSB!$D15*MI!F$5*1000+$E15*Marketshare_SSB!$E15*MI!F$6*1000+$E15*Marketshare_SSB!$F15*MI!F$7*1000+$E15*Marketshare_SSB!$G15*MI!F$8*1000+$E15*Marketshare_SSB!$H15*MI!F$9*1000+$E15*Marketshare_SSB!$I15*MI!F$10*1000</f>
        <v>351.62111999999996</v>
      </c>
      <c r="O15" s="40">
        <f>$E15*Marketshare_SSB!$B15*MI!G$3*1000+$E15*Marketshare_SSB!$C15*MI!G$4*1000+$E15*Marketshare_SSB!$D15*MI!G$5*1000+$E15*Marketshare_SSB!$E15*MI!G$6*1000+$E15*Marketshare_SSB!$F15*MI!G$7*1000+$E15*Marketshare_SSB!$G15*MI!G$8*1000+$E15*Marketshare_SSB!$H15*MI!G$9*1000+$E15*Marketshare_SSB!$I15*MI!G$10*1000</f>
        <v>10902.8</v>
      </c>
      <c r="P15" s="40">
        <f>$E15*Marketshare_SSB!$B15*MI!H$3*1000+$E15*Marketshare_SSB!$C15*MI!H$4*1000+$E15*Marketshare_SSB!$D15*MI!H$5*1000+$E15*Marketshare_SSB!$E15*MI!H$6*1000+$E15*Marketshare_SSB!$F15*MI!H$7*1000+$E15*Marketshare_SSB!$G15*MI!H$8*1000+$E15*Marketshare_SSB!$H15*MI!H$9*1000+$E15*Marketshare_SSB!$I15*MI!H$10*1000</f>
        <v>0</v>
      </c>
      <c r="Q15" s="40">
        <f>$E15*Marketshare_SSB!$B15*MI!I$3*1000+$E15*Marketshare_SSB!$C15*MI!I$4*1000+$E15*Marketshare_SSB!$D15*MI!I$5*1000+$E15*Marketshare_SSB!$E15*MI!I$6*1000+$E15*Marketshare_SSB!$F15*MI!I$7*1000+$E15*Marketshare_SSB!$G15*MI!I$8*1000+$E15*Marketshare_SSB!$H15*MI!I$9*1000+$E15*Marketshare_SSB!$I15*MI!I$10*1000</f>
        <v>1558.0333999999998</v>
      </c>
      <c r="R15" s="40">
        <f>$E15*Marketshare_SSB!$B15*MI!J$3*1000+$E15*Marketshare_SSB!$C15*MI!J$4*1000+$E15*Marketshare_SSB!$D15*MI!J$5*1000+$E15*Marketshare_SSB!$E15*MI!J$6*1000+$E15*Marketshare_SSB!$F15*MI!J$7*1000+$E15*Marketshare_SSB!$G15*MI!J$8*1000+$E15*Marketshare_SSB!$H15*MI!J$9*1000+$E15*Marketshare_SSB!$I15*MI!J$10*1000</f>
        <v>15.060866667552599</v>
      </c>
      <c r="S15" s="40">
        <f>$E15*Marketshare_SSB!$B15*MI!K$3*1000+$E15*Marketshare_SSB!$C15*MI!K$4*1000+$E15*Marketshare_SSB!$D15*MI!K$5*1000+$E15*Marketshare_SSB!$E15*MI!K$6*1000+$E15*Marketshare_SSB!$F15*MI!K$7*1000+$E15*Marketshare_SSB!$G15*MI!K$8*1000+$E15*Marketshare_SSB!$H15*MI!K$9*1000+$E15*Marketshare_SSB!$I15*MI!K$10*1000</f>
        <v>1858.7101199999997</v>
      </c>
      <c r="T15" s="40">
        <f>$E15*Marketshare_SSB!$B15*MI!L$3*1000+$E15*Marketshare_SSB!$C15*MI!L$4*1000+$E15*Marketshare_SSB!$D15*MI!L$5*1000+$E15*Marketshare_SSB!$E15*MI!L$6*1000+$E15*Marketshare_SSB!$F15*MI!L$7*1000+$E15*Marketshare_SSB!$G15*MI!L$8*1000+$E15*Marketshare_SSB!$H15*MI!L$9*1000+$E15*Marketshare_SSB!$I15*MI!L$10*1000</f>
        <v>1665.2572</v>
      </c>
      <c r="U15" s="40">
        <f>$E15*Marketshare_SSB!$B15*MI!M$3*1000+$E15*Marketshare_SSB!$C15*MI!M$4*1000+$E15*Marketshare_SSB!$D15*MI!M$5*1000+$E15*Marketshare_SSB!$E15*MI!M$6*1000+$E15*Marketshare_SSB!$F15*MI!M$7*1000+$E15*Marketshare_SSB!$G15*MI!M$8*1000+$E15*Marketshare_SSB!$H15*MI!M$9*1000+$E15*Marketshare_SSB!$I15*MI!M$10*1000</f>
        <v>0</v>
      </c>
      <c r="V15" s="40">
        <f>$E15*Marketshare_SSB!$B15*MI!N$3*1000+$E15*Marketshare_SSB!$C15*MI!N$4*1000+$E15*Marketshare_SSB!$D15*MI!N$5*1000+$E15*Marketshare_SSB!$E15*MI!N$6*1000+$E15*Marketshare_SSB!$F15*MI!N$7*1000+$E15*Marketshare_SSB!$G15*MI!N$8*1000+$E15*Marketshare_SSB!$H15*MI!N$9*1000+$E15*Marketshare_SSB!$I15*MI!N$10*1000</f>
        <v>4.872633332447398</v>
      </c>
      <c r="W15" s="48">
        <f>$E15*Marketshare_SSB!$B15*MI!O$3*1000+$E15*Marketshare_SSB!$C15*MI!O$4*1000+$E15*Marketshare_SSB!$D15*MI!O$5*1000+$E15*Marketshare_SSB!$E15*MI!O$6*1000+$E15*Marketshare_SSB!$F15*MI!O$7*1000+$E15*Marketshare_SSB!$G15*MI!O$8*1000+$E15*Marketshare_SSB!$H15*MI!O$9*1000+$E15*Marketshare_SSB!$I15*MI!O$10*1000</f>
        <v>4.872633332447398</v>
      </c>
      <c r="Y15" s="5">
        <f>0</f>
        <v>0</v>
      </c>
      <c r="Z15" s="3">
        <f>0</f>
        <v>0</v>
      </c>
      <c r="AA15" s="3">
        <f>0</f>
        <v>0</v>
      </c>
      <c r="AB15" s="3">
        <f>0</f>
        <v>0</v>
      </c>
      <c r="AC15" s="3">
        <f>0</f>
        <v>0</v>
      </c>
      <c r="AD15" s="3">
        <f>0</f>
        <v>0</v>
      </c>
      <c r="AE15" s="3">
        <f>0</f>
        <v>0</v>
      </c>
      <c r="AF15" s="3">
        <f>0</f>
        <v>0</v>
      </c>
      <c r="AG15" s="3">
        <f>0</f>
        <v>0</v>
      </c>
      <c r="AH15" s="3">
        <f>0</f>
        <v>0</v>
      </c>
      <c r="AI15" s="3">
        <f>0</f>
        <v>0</v>
      </c>
      <c r="AJ15" s="6">
        <f>0</f>
        <v>0</v>
      </c>
      <c r="AL15" s="53">
        <f t="shared" si="6"/>
        <v>1882.9161600000002</v>
      </c>
      <c r="AM15" s="54">
        <f t="shared" si="6"/>
        <v>244.11252000000002</v>
      </c>
      <c r="AN15" s="54">
        <f t="shared" si="2"/>
        <v>611.33951999999999</v>
      </c>
      <c r="AO15" s="54">
        <f t="shared" si="2"/>
        <v>16342.16</v>
      </c>
      <c r="AP15" s="54">
        <f t="shared" si="2"/>
        <v>0</v>
      </c>
      <c r="AQ15" s="54">
        <f t="shared" si="2"/>
        <v>2621.5153999999998</v>
      </c>
      <c r="AR15" s="54">
        <f t="shared" si="2"/>
        <v>33.216866668620597</v>
      </c>
      <c r="AS15" s="54">
        <f t="shared" si="2"/>
        <v>2876.9995199999998</v>
      </c>
      <c r="AT15" s="54">
        <f t="shared" si="2"/>
        <v>2786.2372</v>
      </c>
      <c r="AU15" s="54">
        <f t="shared" si="2"/>
        <v>0</v>
      </c>
      <c r="AV15" s="54">
        <f t="shared" si="2"/>
        <v>10.746633331379396</v>
      </c>
      <c r="AW15" s="55">
        <f t="shared" si="2"/>
        <v>10.746633331379396</v>
      </c>
    </row>
    <row r="16" spans="1:49" x14ac:dyDescent="0.55000000000000004">
      <c r="A16" s="25">
        <f t="shared" si="3"/>
        <v>2032</v>
      </c>
      <c r="B16" s="7">
        <f t="shared" ref="B16:B34" si="7">(400-12)/20+B15</f>
        <v>50.8</v>
      </c>
      <c r="C16" s="4">
        <f t="shared" ref="C16:C34" si="8">C15+(300-12)/20</f>
        <v>40.799999999999997</v>
      </c>
      <c r="D16" s="4">
        <f t="shared" ref="D16:D34" si="9">D15+(200-12)/20</f>
        <v>30.799999999999997</v>
      </c>
      <c r="E16" s="7">
        <f t="shared" si="5"/>
        <v>19.399999999999999</v>
      </c>
      <c r="F16" s="4">
        <f t="shared" si="1"/>
        <v>14.399999999999999</v>
      </c>
      <c r="G16" s="8">
        <f t="shared" si="1"/>
        <v>9.3999999999999986</v>
      </c>
      <c r="H16" s="5">
        <f>0</f>
        <v>0</v>
      </c>
      <c r="I16" s="2">
        <f>0</f>
        <v>0</v>
      </c>
      <c r="J16" s="23">
        <f>0</f>
        <v>0</v>
      </c>
      <c r="K16" s="2"/>
      <c r="L16" s="47">
        <f>$E16*Marketshare_SSB!$B16*MI!D$3*1000+$E16*Marketshare_SSB!$C16*MI!D$4*1000+$E16*Marketshare_SSB!$D16*MI!D$5*1000+$E16*Marketshare_SSB!$E16*MI!D$6*1000+$E16*Marketshare_SSB!$F16*MI!D$7*1000+$E16*Marketshare_SSB!$G16*MI!D$8*1000+$E16*Marketshare_SSB!$H16*MI!D$9*1000+$E16*Marketshare_SSB!$I16*MI!D$10*1000</f>
        <v>1207.85952</v>
      </c>
      <c r="M16" s="40">
        <f>$E16*Marketshare_SSB!$B16*MI!E$3*1000+$E16*Marketshare_SSB!$C16*MI!E$4*1000+$E16*Marketshare_SSB!$D16*MI!E$5*1000+$E16*Marketshare_SSB!$E16*MI!E$6*1000+$E16*Marketshare_SSB!$F16*MI!E$7*1000+$E16*Marketshare_SSB!$G16*MI!E$8*1000+$E16*Marketshare_SSB!$H16*MI!E$9*1000+$E16*Marketshare_SSB!$I16*MI!E$10*1000</f>
        <v>150.98244</v>
      </c>
      <c r="N16" s="40">
        <f>$E16*Marketshare_SSB!$B16*MI!F$3*1000+$E16*Marketshare_SSB!$C16*MI!F$4*1000+$E16*Marketshare_SSB!$D16*MI!F$5*1000+$E16*Marketshare_SSB!$E16*MI!F$6*1000+$E16*Marketshare_SSB!$F16*MI!F$7*1000+$E16*Marketshare_SSB!$G16*MI!F$8*1000+$E16*Marketshare_SSB!$H16*MI!F$9*1000+$E16*Marketshare_SSB!$I16*MI!F$10*1000</f>
        <v>373.59743999999995</v>
      </c>
      <c r="O16" s="40">
        <f>$E16*Marketshare_SSB!$B16*MI!G$3*1000+$E16*Marketshare_SSB!$C16*MI!G$4*1000+$E16*Marketshare_SSB!$D16*MI!G$5*1000+$E16*Marketshare_SSB!$E16*MI!G$6*1000+$E16*Marketshare_SSB!$F16*MI!G$7*1000+$E16*Marketshare_SSB!$G16*MI!G$8*1000+$E16*Marketshare_SSB!$H16*MI!G$9*1000+$E16*Marketshare_SSB!$I16*MI!G$10*1000</f>
        <v>11028.511999999999</v>
      </c>
      <c r="P16" s="40">
        <f>$E16*Marketshare_SSB!$B16*MI!H$3*1000+$E16*Marketshare_SSB!$C16*MI!H$4*1000+$E16*Marketshare_SSB!$D16*MI!H$5*1000+$E16*Marketshare_SSB!$E16*MI!H$6*1000+$E16*Marketshare_SSB!$F16*MI!H$7*1000+$E16*Marketshare_SSB!$G16*MI!H$8*1000+$E16*Marketshare_SSB!$H16*MI!H$9*1000+$E16*Marketshare_SSB!$I16*MI!H$10*1000</f>
        <v>0</v>
      </c>
      <c r="Q16" s="40">
        <f>$E16*Marketshare_SSB!$B16*MI!I$3*1000+$E16*Marketshare_SSB!$C16*MI!I$4*1000+$E16*Marketshare_SSB!$D16*MI!I$5*1000+$E16*Marketshare_SSB!$E16*MI!I$6*1000+$E16*Marketshare_SSB!$F16*MI!I$7*1000+$E16*Marketshare_SSB!$G16*MI!I$8*1000+$E16*Marketshare_SSB!$H16*MI!I$9*1000+$E16*Marketshare_SSB!$I16*MI!I$10*1000</f>
        <v>1547.1887999999999</v>
      </c>
      <c r="R16" s="40">
        <f>$E16*Marketshare_SSB!$B16*MI!J$3*1000+$E16*Marketshare_SSB!$C16*MI!J$4*1000+$E16*Marketshare_SSB!$D16*MI!J$5*1000+$E16*Marketshare_SSB!$E16*MI!J$6*1000+$E16*Marketshare_SSB!$F16*MI!J$7*1000+$E16*Marketshare_SSB!$G16*MI!J$8*1000+$E16*Marketshare_SSB!$H16*MI!J$9*1000+$E16*Marketshare_SSB!$I16*MI!J$10*1000</f>
        <v>13.631733334135198</v>
      </c>
      <c r="S16" s="40">
        <f>$E16*Marketshare_SSB!$B16*MI!K$3*1000+$E16*Marketshare_SSB!$C16*MI!K$4*1000+$E16*Marketshare_SSB!$D16*MI!K$5*1000+$E16*Marketshare_SSB!$E16*MI!K$6*1000+$E16*Marketshare_SSB!$F16*MI!K$7*1000+$E16*Marketshare_SSB!$G16*MI!K$8*1000+$E16*Marketshare_SSB!$H16*MI!K$9*1000+$E16*Marketshare_SSB!$I16*MI!K$10*1000</f>
        <v>1880.8804399999999</v>
      </c>
      <c r="T16" s="40">
        <f>$E16*Marketshare_SSB!$B16*MI!L$3*1000+$E16*Marketshare_SSB!$C16*MI!L$4*1000+$E16*Marketshare_SSB!$D16*MI!L$5*1000+$E16*Marketshare_SSB!$E16*MI!L$6*1000+$E16*Marketshare_SSB!$F16*MI!L$7*1000+$E16*Marketshare_SSB!$G16*MI!L$8*1000+$E16*Marketshare_SSB!$H16*MI!L$9*1000+$E16*Marketshare_SSB!$I16*MI!L$10*1000</f>
        <v>1653.5783999999999</v>
      </c>
      <c r="U16" s="40">
        <f>$E16*Marketshare_SSB!$B16*MI!M$3*1000+$E16*Marketshare_SSB!$C16*MI!M$4*1000+$E16*Marketshare_SSB!$D16*MI!M$5*1000+$E16*Marketshare_SSB!$E16*MI!M$6*1000+$E16*Marketshare_SSB!$F16*MI!M$7*1000+$E16*Marketshare_SSB!$G16*MI!M$8*1000+$E16*Marketshare_SSB!$H16*MI!M$9*1000+$E16*Marketshare_SSB!$I16*MI!M$10*1000</f>
        <v>0</v>
      </c>
      <c r="V16" s="40">
        <f>$E16*Marketshare_SSB!$B16*MI!N$3*1000+$E16*Marketshare_SSB!$C16*MI!N$4*1000+$E16*Marketshare_SSB!$D16*MI!N$5*1000+$E16*Marketshare_SSB!$E16*MI!N$6*1000+$E16*Marketshare_SSB!$F16*MI!N$7*1000+$E16*Marketshare_SSB!$G16*MI!N$8*1000+$E16*Marketshare_SSB!$H16*MI!N$9*1000+$E16*Marketshare_SSB!$I16*MI!N$10*1000</f>
        <v>4.410266665864798</v>
      </c>
      <c r="W16" s="48">
        <f>$E16*Marketshare_SSB!$B16*MI!O$3*1000+$E16*Marketshare_SSB!$C16*MI!O$4*1000+$E16*Marketshare_SSB!$D16*MI!O$5*1000+$E16*Marketshare_SSB!$E16*MI!O$6*1000+$E16*Marketshare_SSB!$F16*MI!O$7*1000+$E16*Marketshare_SSB!$G16*MI!O$8*1000+$E16*Marketshare_SSB!$H16*MI!O$9*1000+$E16*Marketshare_SSB!$I16*MI!O$10*1000</f>
        <v>4.410266665864798</v>
      </c>
      <c r="Y16" s="5">
        <f>0</f>
        <v>0</v>
      </c>
      <c r="Z16" s="3">
        <f>0</f>
        <v>0</v>
      </c>
      <c r="AA16" s="3">
        <f>0</f>
        <v>0</v>
      </c>
      <c r="AB16" s="3">
        <f>0</f>
        <v>0</v>
      </c>
      <c r="AC16" s="3">
        <f>0</f>
        <v>0</v>
      </c>
      <c r="AD16" s="3">
        <f>0</f>
        <v>0</v>
      </c>
      <c r="AE16" s="3">
        <f>0</f>
        <v>0</v>
      </c>
      <c r="AF16" s="3">
        <f>0</f>
        <v>0</v>
      </c>
      <c r="AG16" s="3">
        <f>0</f>
        <v>0</v>
      </c>
      <c r="AH16" s="3">
        <f>0</f>
        <v>0</v>
      </c>
      <c r="AI16" s="3">
        <f>0</f>
        <v>0</v>
      </c>
      <c r="AJ16" s="6">
        <f>0</f>
        <v>0</v>
      </c>
      <c r="AL16" s="53">
        <f t="shared" si="6"/>
        <v>3090.7756800000002</v>
      </c>
      <c r="AM16" s="54">
        <f t="shared" si="6"/>
        <v>395.09496000000001</v>
      </c>
      <c r="AN16" s="54">
        <f t="shared" si="2"/>
        <v>984.93696</v>
      </c>
      <c r="AO16" s="54">
        <f t="shared" si="2"/>
        <v>27370.671999999999</v>
      </c>
      <c r="AP16" s="54">
        <f t="shared" si="2"/>
        <v>0</v>
      </c>
      <c r="AQ16" s="54">
        <f t="shared" si="2"/>
        <v>4168.7042000000001</v>
      </c>
      <c r="AR16" s="54">
        <f t="shared" si="2"/>
        <v>46.848600002755795</v>
      </c>
      <c r="AS16" s="54">
        <f t="shared" si="2"/>
        <v>4757.8799600000002</v>
      </c>
      <c r="AT16" s="54">
        <f t="shared" si="2"/>
        <v>4439.8155999999999</v>
      </c>
      <c r="AU16" s="54">
        <f t="shared" si="2"/>
        <v>0</v>
      </c>
      <c r="AV16" s="54">
        <f t="shared" si="2"/>
        <v>15.156899997244194</v>
      </c>
      <c r="AW16" s="55">
        <f t="shared" si="2"/>
        <v>15.156899997244194</v>
      </c>
    </row>
    <row r="17" spans="1:49" x14ac:dyDescent="0.55000000000000004">
      <c r="A17" s="25">
        <f t="shared" si="3"/>
        <v>2033</v>
      </c>
      <c r="B17" s="7">
        <f t="shared" si="7"/>
        <v>70.199999999999989</v>
      </c>
      <c r="C17" s="4">
        <f t="shared" si="8"/>
        <v>55.199999999999996</v>
      </c>
      <c r="D17" s="4">
        <f t="shared" si="9"/>
        <v>40.199999999999996</v>
      </c>
      <c r="E17" s="7">
        <f t="shared" si="5"/>
        <v>19.399999999999991</v>
      </c>
      <c r="F17" s="4">
        <f t="shared" si="1"/>
        <v>14.399999999999999</v>
      </c>
      <c r="G17" s="8">
        <f t="shared" si="1"/>
        <v>9.3999999999999986</v>
      </c>
      <c r="H17" s="5">
        <f>0</f>
        <v>0</v>
      </c>
      <c r="I17" s="2">
        <f>0</f>
        <v>0</v>
      </c>
      <c r="J17" s="23">
        <f>0</f>
        <v>0</v>
      </c>
      <c r="K17" s="2"/>
      <c r="L17" s="47">
        <f>$E17*Marketshare_SSB!$B17*MI!D$3*1000+$E17*Marketshare_SSB!$C17*MI!D$4*1000+$E17*Marketshare_SSB!$D17*MI!D$5*1000+$E17*Marketshare_SSB!$E17*MI!D$6*1000+$E17*Marketshare_SSB!$F17*MI!D$7*1000+$E17*Marketshare_SSB!$G17*MI!D$8*1000+$E17*Marketshare_SSB!$H17*MI!D$9*1000+$E17*Marketshare_SSB!$I17*MI!D$10*1000</f>
        <v>1278.9100799999997</v>
      </c>
      <c r="M17" s="40">
        <f>$E17*Marketshare_SSB!$B17*MI!E$3*1000+$E17*Marketshare_SSB!$C17*MI!E$4*1000+$E17*Marketshare_SSB!$D17*MI!E$5*1000+$E17*Marketshare_SSB!$E17*MI!E$6*1000+$E17*Marketshare_SSB!$F17*MI!E$7*1000+$E17*Marketshare_SSB!$G17*MI!E$8*1000+$E17*Marketshare_SSB!$H17*MI!E$9*1000+$E17*Marketshare_SSB!$I17*MI!E$10*1000</f>
        <v>159.86375999999996</v>
      </c>
      <c r="N17" s="40">
        <f>$E17*Marketshare_SSB!$B17*MI!F$3*1000+$E17*Marketshare_SSB!$C17*MI!F$4*1000+$E17*Marketshare_SSB!$D17*MI!F$5*1000+$E17*Marketshare_SSB!$E17*MI!F$6*1000+$E17*Marketshare_SSB!$F17*MI!F$7*1000+$E17*Marketshare_SSB!$G17*MI!F$8*1000+$E17*Marketshare_SSB!$H17*MI!F$9*1000+$E17*Marketshare_SSB!$I17*MI!F$10*1000</f>
        <v>395.57375999999982</v>
      </c>
      <c r="O17" s="40">
        <f>$E17*Marketshare_SSB!$B17*MI!G$3*1000+$E17*Marketshare_SSB!$C17*MI!G$4*1000+$E17*Marketshare_SSB!$D17*MI!G$5*1000+$E17*Marketshare_SSB!$E17*MI!G$6*1000+$E17*Marketshare_SSB!$F17*MI!G$7*1000+$E17*Marketshare_SSB!$G17*MI!G$8*1000+$E17*Marketshare_SSB!$H17*MI!G$9*1000+$E17*Marketshare_SSB!$I17*MI!G$10*1000</f>
        <v>11154.223999999993</v>
      </c>
      <c r="P17" s="40">
        <f>$E17*Marketshare_SSB!$B17*MI!H$3*1000+$E17*Marketshare_SSB!$C17*MI!H$4*1000+$E17*Marketshare_SSB!$D17*MI!H$5*1000+$E17*Marketshare_SSB!$E17*MI!H$6*1000+$E17*Marketshare_SSB!$F17*MI!H$7*1000+$E17*Marketshare_SSB!$G17*MI!H$8*1000+$E17*Marketshare_SSB!$H17*MI!H$9*1000+$E17*Marketshare_SSB!$I17*MI!H$10*1000</f>
        <v>0</v>
      </c>
      <c r="Q17" s="40">
        <f>$E17*Marketshare_SSB!$B17*MI!I$3*1000+$E17*Marketshare_SSB!$C17*MI!I$4*1000+$E17*Marketshare_SSB!$D17*MI!I$5*1000+$E17*Marketshare_SSB!$E17*MI!I$6*1000+$E17*Marketshare_SSB!$F17*MI!I$7*1000+$E17*Marketshare_SSB!$G17*MI!I$8*1000+$E17*Marketshare_SSB!$H17*MI!I$9*1000+$E17*Marketshare_SSB!$I17*MI!I$10*1000</f>
        <v>1536.3441999999993</v>
      </c>
      <c r="R17" s="40">
        <f>$E17*Marketshare_SSB!$B17*MI!J$3*1000+$E17*Marketshare_SSB!$C17*MI!J$4*1000+$E17*Marketshare_SSB!$D17*MI!J$5*1000+$E17*Marketshare_SSB!$E17*MI!J$6*1000+$E17*Marketshare_SSB!$F17*MI!J$7*1000+$E17*Marketshare_SSB!$G17*MI!J$8*1000+$E17*Marketshare_SSB!$H17*MI!J$9*1000+$E17*Marketshare_SSB!$I17*MI!J$10*1000</f>
        <v>12.202600000717794</v>
      </c>
      <c r="S17" s="40">
        <f>$E17*Marketshare_SSB!$B17*MI!K$3*1000+$E17*Marketshare_SSB!$C17*MI!K$4*1000+$E17*Marketshare_SSB!$D17*MI!K$5*1000+$E17*Marketshare_SSB!$E17*MI!K$6*1000+$E17*Marketshare_SSB!$F17*MI!K$7*1000+$E17*Marketshare_SSB!$G17*MI!K$8*1000+$E17*Marketshare_SSB!$H17*MI!K$9*1000+$E17*Marketshare_SSB!$I17*MI!K$10*1000</f>
        <v>1903.0507599999989</v>
      </c>
      <c r="T17" s="40">
        <f>$E17*Marketshare_SSB!$B17*MI!L$3*1000+$E17*Marketshare_SSB!$C17*MI!L$4*1000+$E17*Marketshare_SSB!$D17*MI!L$5*1000+$E17*Marketshare_SSB!$E17*MI!L$6*1000+$E17*Marketshare_SSB!$F17*MI!L$7*1000+$E17*Marketshare_SSB!$G17*MI!L$8*1000+$E17*Marketshare_SSB!$H17*MI!L$9*1000+$E17*Marketshare_SSB!$I17*MI!L$10*1000</f>
        <v>1641.8995999999993</v>
      </c>
      <c r="U17" s="40">
        <f>$E17*Marketshare_SSB!$B17*MI!M$3*1000+$E17*Marketshare_SSB!$C17*MI!M$4*1000+$E17*Marketshare_SSB!$D17*MI!M$5*1000+$E17*Marketshare_SSB!$E17*MI!M$6*1000+$E17*Marketshare_SSB!$F17*MI!M$7*1000+$E17*Marketshare_SSB!$G17*MI!M$8*1000+$E17*Marketshare_SSB!$H17*MI!M$9*1000+$E17*Marketshare_SSB!$I17*MI!M$10*1000</f>
        <v>0</v>
      </c>
      <c r="V17" s="40">
        <f>$E17*Marketshare_SSB!$B17*MI!N$3*1000+$E17*Marketshare_SSB!$C17*MI!N$4*1000+$E17*Marketshare_SSB!$D17*MI!N$5*1000+$E17*Marketshare_SSB!$E17*MI!N$6*1000+$E17*Marketshare_SSB!$F17*MI!N$7*1000+$E17*Marketshare_SSB!$G17*MI!N$8*1000+$E17*Marketshare_SSB!$H17*MI!N$9*1000+$E17*Marketshare_SSB!$I17*MI!N$10*1000</f>
        <v>3.947899999282197</v>
      </c>
      <c r="W17" s="48">
        <f>$E17*Marketshare_SSB!$B17*MI!O$3*1000+$E17*Marketshare_SSB!$C17*MI!O$4*1000+$E17*Marketshare_SSB!$D17*MI!O$5*1000+$E17*Marketshare_SSB!$E17*MI!O$6*1000+$E17*Marketshare_SSB!$F17*MI!O$7*1000+$E17*Marketshare_SSB!$G17*MI!O$8*1000+$E17*Marketshare_SSB!$H17*MI!O$9*1000+$E17*Marketshare_SSB!$I17*MI!O$10*1000</f>
        <v>3.947899999282197</v>
      </c>
      <c r="Y17" s="5">
        <f>0</f>
        <v>0</v>
      </c>
      <c r="Z17" s="3">
        <f>0</f>
        <v>0</v>
      </c>
      <c r="AA17" s="3">
        <f>0</f>
        <v>0</v>
      </c>
      <c r="AB17" s="3">
        <f>0</f>
        <v>0</v>
      </c>
      <c r="AC17" s="3">
        <f>0</f>
        <v>0</v>
      </c>
      <c r="AD17" s="3">
        <f>0</f>
        <v>0</v>
      </c>
      <c r="AE17" s="3">
        <f>0</f>
        <v>0</v>
      </c>
      <c r="AF17" s="3">
        <f>0</f>
        <v>0</v>
      </c>
      <c r="AG17" s="3">
        <f>0</f>
        <v>0</v>
      </c>
      <c r="AH17" s="3">
        <f>0</f>
        <v>0</v>
      </c>
      <c r="AI17" s="3">
        <f>0</f>
        <v>0</v>
      </c>
      <c r="AJ17" s="6">
        <f>0</f>
        <v>0</v>
      </c>
      <c r="AL17" s="53">
        <f t="shared" si="6"/>
        <v>4369.6857600000003</v>
      </c>
      <c r="AM17" s="54">
        <f t="shared" si="6"/>
        <v>554.95871999999997</v>
      </c>
      <c r="AN17" s="54">
        <f t="shared" si="2"/>
        <v>1380.5107199999998</v>
      </c>
      <c r="AO17" s="54">
        <f t="shared" si="2"/>
        <v>38524.895999999993</v>
      </c>
      <c r="AP17" s="54">
        <f t="shared" si="2"/>
        <v>0</v>
      </c>
      <c r="AQ17" s="54">
        <f t="shared" si="2"/>
        <v>5705.0483999999997</v>
      </c>
      <c r="AR17" s="54">
        <f t="shared" si="2"/>
        <v>59.051200003473589</v>
      </c>
      <c r="AS17" s="54">
        <f t="shared" si="2"/>
        <v>6660.9307199999994</v>
      </c>
      <c r="AT17" s="54">
        <f t="shared" si="2"/>
        <v>6081.7151999999987</v>
      </c>
      <c r="AU17" s="54">
        <f t="shared" si="2"/>
        <v>0</v>
      </c>
      <c r="AV17" s="54">
        <f t="shared" si="2"/>
        <v>19.104799996526392</v>
      </c>
      <c r="AW17" s="55">
        <f t="shared" si="2"/>
        <v>19.104799996526392</v>
      </c>
    </row>
    <row r="18" spans="1:49" x14ac:dyDescent="0.55000000000000004">
      <c r="A18" s="25">
        <f t="shared" si="3"/>
        <v>2034</v>
      </c>
      <c r="B18" s="7">
        <f t="shared" si="7"/>
        <v>89.6</v>
      </c>
      <c r="C18" s="4">
        <f t="shared" si="8"/>
        <v>69.599999999999994</v>
      </c>
      <c r="D18" s="4">
        <f t="shared" si="9"/>
        <v>49.599999999999994</v>
      </c>
      <c r="E18" s="7">
        <f t="shared" si="5"/>
        <v>19.400000000000006</v>
      </c>
      <c r="F18" s="4">
        <f t="shared" si="1"/>
        <v>14.399999999999999</v>
      </c>
      <c r="G18" s="8">
        <f t="shared" si="1"/>
        <v>9.3999999999999986</v>
      </c>
      <c r="H18" s="5">
        <f>0</f>
        <v>0</v>
      </c>
      <c r="I18" s="2">
        <f>0</f>
        <v>0</v>
      </c>
      <c r="J18" s="23">
        <f>0</f>
        <v>0</v>
      </c>
      <c r="K18" s="2"/>
      <c r="L18" s="47">
        <f>$E18*Marketshare_SSB!$B18*MI!D$3*1000+$E18*Marketshare_SSB!$C18*MI!D$4*1000+$E18*Marketshare_SSB!$D18*MI!D$5*1000+$E18*Marketshare_SSB!$E18*MI!D$6*1000+$E18*Marketshare_SSB!$F18*MI!D$7*1000+$E18*Marketshare_SSB!$G18*MI!D$8*1000+$E18*Marketshare_SSB!$H18*MI!D$9*1000+$E18*Marketshare_SSB!$I18*MI!D$10*1000</f>
        <v>1349.9606400000009</v>
      </c>
      <c r="M18" s="40">
        <f>$E18*Marketshare_SSB!$B18*MI!E$3*1000+$E18*Marketshare_SSB!$C18*MI!E$4*1000+$E18*Marketshare_SSB!$D18*MI!E$5*1000+$E18*Marketshare_SSB!$E18*MI!E$6*1000+$E18*Marketshare_SSB!$F18*MI!E$7*1000+$E18*Marketshare_SSB!$G18*MI!E$8*1000+$E18*Marketshare_SSB!$H18*MI!E$9*1000+$E18*Marketshare_SSB!$I18*MI!E$10*1000</f>
        <v>168.74508000000012</v>
      </c>
      <c r="N18" s="40">
        <f>$E18*Marketshare_SSB!$B18*MI!F$3*1000+$E18*Marketshare_SSB!$C18*MI!F$4*1000+$E18*Marketshare_SSB!$D18*MI!F$5*1000+$E18*Marketshare_SSB!$E18*MI!F$6*1000+$E18*Marketshare_SSB!$F18*MI!F$7*1000+$E18*Marketshare_SSB!$G18*MI!F$8*1000+$E18*Marketshare_SSB!$H18*MI!F$9*1000+$E18*Marketshare_SSB!$I18*MI!F$10*1000</f>
        <v>417.55008000000021</v>
      </c>
      <c r="O18" s="40">
        <f>$E18*Marketshare_SSB!$B18*MI!G$3*1000+$E18*Marketshare_SSB!$C18*MI!G$4*1000+$E18*Marketshare_SSB!$D18*MI!G$5*1000+$E18*Marketshare_SSB!$E18*MI!G$6*1000+$E18*Marketshare_SSB!$F18*MI!G$7*1000+$E18*Marketshare_SSB!$G18*MI!G$8*1000+$E18*Marketshare_SSB!$H18*MI!G$9*1000+$E18*Marketshare_SSB!$I18*MI!G$10*1000</f>
        <v>11279.936000000002</v>
      </c>
      <c r="P18" s="40">
        <f>$E18*Marketshare_SSB!$B18*MI!H$3*1000+$E18*Marketshare_SSB!$C18*MI!H$4*1000+$E18*Marketshare_SSB!$D18*MI!H$5*1000+$E18*Marketshare_SSB!$E18*MI!H$6*1000+$E18*Marketshare_SSB!$F18*MI!H$7*1000+$E18*Marketshare_SSB!$G18*MI!H$8*1000+$E18*Marketshare_SSB!$H18*MI!H$9*1000+$E18*Marketshare_SSB!$I18*MI!H$10*1000</f>
        <v>0</v>
      </c>
      <c r="Q18" s="40">
        <f>$E18*Marketshare_SSB!$B18*MI!I$3*1000+$E18*Marketshare_SSB!$C18*MI!I$4*1000+$E18*Marketshare_SSB!$D18*MI!I$5*1000+$E18*Marketshare_SSB!$E18*MI!I$6*1000+$E18*Marketshare_SSB!$F18*MI!I$7*1000+$E18*Marketshare_SSB!$G18*MI!I$8*1000+$E18*Marketshare_SSB!$H18*MI!I$9*1000+$E18*Marketshare_SSB!$I18*MI!I$10*1000</f>
        <v>1525.4996000000006</v>
      </c>
      <c r="R18" s="40">
        <f>$E18*Marketshare_SSB!$B18*MI!J$3*1000+$E18*Marketshare_SSB!$C18*MI!J$4*1000+$E18*Marketshare_SSB!$D18*MI!J$5*1000+$E18*Marketshare_SSB!$E18*MI!J$6*1000+$E18*Marketshare_SSB!$F18*MI!J$7*1000+$E18*Marketshare_SSB!$G18*MI!J$8*1000+$E18*Marketshare_SSB!$H18*MI!J$9*1000+$E18*Marketshare_SSB!$I18*MI!J$10*1000</f>
        <v>10.773466667300401</v>
      </c>
      <c r="S18" s="40">
        <f>$E18*Marketshare_SSB!$B18*MI!K$3*1000+$E18*Marketshare_SSB!$C18*MI!K$4*1000+$E18*Marketshare_SSB!$D18*MI!K$5*1000+$E18*Marketshare_SSB!$E18*MI!K$6*1000+$E18*Marketshare_SSB!$F18*MI!K$7*1000+$E18*Marketshare_SSB!$G18*MI!K$8*1000+$E18*Marketshare_SSB!$H18*MI!K$9*1000+$E18*Marketshare_SSB!$I18*MI!K$10*1000</f>
        <v>1925.2210800000003</v>
      </c>
      <c r="T18" s="40">
        <f>$E18*Marketshare_SSB!$B18*MI!L$3*1000+$E18*Marketshare_SSB!$C18*MI!L$4*1000+$E18*Marketshare_SSB!$D18*MI!L$5*1000+$E18*Marketshare_SSB!$E18*MI!L$6*1000+$E18*Marketshare_SSB!$F18*MI!L$7*1000+$E18*Marketshare_SSB!$G18*MI!L$8*1000+$E18*Marketshare_SSB!$H18*MI!L$9*1000+$E18*Marketshare_SSB!$I18*MI!L$10*1000</f>
        <v>1630.2208000000001</v>
      </c>
      <c r="U18" s="40">
        <f>$E18*Marketshare_SSB!$B18*MI!M$3*1000+$E18*Marketshare_SSB!$C18*MI!M$4*1000+$E18*Marketshare_SSB!$D18*MI!M$5*1000+$E18*Marketshare_SSB!$E18*MI!M$6*1000+$E18*Marketshare_SSB!$F18*MI!M$7*1000+$E18*Marketshare_SSB!$G18*MI!M$8*1000+$E18*Marketshare_SSB!$H18*MI!M$9*1000+$E18*Marketshare_SSB!$I18*MI!M$10*1000</f>
        <v>0</v>
      </c>
      <c r="V18" s="40">
        <f>$E18*Marketshare_SSB!$B18*MI!N$3*1000+$E18*Marketshare_SSB!$C18*MI!N$4*1000+$E18*Marketshare_SSB!$D18*MI!N$5*1000+$E18*Marketshare_SSB!$E18*MI!N$6*1000+$E18*Marketshare_SSB!$F18*MI!N$7*1000+$E18*Marketshare_SSB!$G18*MI!N$8*1000+$E18*Marketshare_SSB!$H18*MI!N$9*1000+$E18*Marketshare_SSB!$I18*MI!N$10*1000</f>
        <v>3.4855333326996005</v>
      </c>
      <c r="W18" s="48">
        <f>$E18*Marketshare_SSB!$B18*MI!O$3*1000+$E18*Marketshare_SSB!$C18*MI!O$4*1000+$E18*Marketshare_SSB!$D18*MI!O$5*1000+$E18*Marketshare_SSB!$E18*MI!O$6*1000+$E18*Marketshare_SSB!$F18*MI!O$7*1000+$E18*Marketshare_SSB!$G18*MI!O$8*1000+$E18*Marketshare_SSB!$H18*MI!O$9*1000+$E18*Marketshare_SSB!$I18*MI!O$10*1000</f>
        <v>3.4855333326996005</v>
      </c>
      <c r="Y18" s="5">
        <f>0</f>
        <v>0</v>
      </c>
      <c r="Z18" s="3">
        <f>0</f>
        <v>0</v>
      </c>
      <c r="AA18" s="3">
        <f>0</f>
        <v>0</v>
      </c>
      <c r="AB18" s="3">
        <f>0</f>
        <v>0</v>
      </c>
      <c r="AC18" s="3">
        <f>0</f>
        <v>0</v>
      </c>
      <c r="AD18" s="3">
        <f>0</f>
        <v>0</v>
      </c>
      <c r="AE18" s="3">
        <f>0</f>
        <v>0</v>
      </c>
      <c r="AF18" s="3">
        <f>0</f>
        <v>0</v>
      </c>
      <c r="AG18" s="3">
        <f>0</f>
        <v>0</v>
      </c>
      <c r="AH18" s="3">
        <f>0</f>
        <v>0</v>
      </c>
      <c r="AI18" s="3">
        <f>0</f>
        <v>0</v>
      </c>
      <c r="AJ18" s="6">
        <f>0</f>
        <v>0</v>
      </c>
      <c r="AL18" s="53">
        <f t="shared" si="6"/>
        <v>5719.6464000000014</v>
      </c>
      <c r="AM18" s="54">
        <f t="shared" si="6"/>
        <v>723.70380000000011</v>
      </c>
      <c r="AN18" s="54">
        <f t="shared" si="2"/>
        <v>1798.0608</v>
      </c>
      <c r="AO18" s="54">
        <f t="shared" si="2"/>
        <v>49804.831999999995</v>
      </c>
      <c r="AP18" s="54">
        <f t="shared" si="2"/>
        <v>0</v>
      </c>
      <c r="AQ18" s="54">
        <f t="shared" si="2"/>
        <v>7230.5480000000007</v>
      </c>
      <c r="AR18" s="54">
        <f t="shared" si="2"/>
        <v>69.824666670773993</v>
      </c>
      <c r="AS18" s="54">
        <f t="shared" si="2"/>
        <v>8586.1517999999996</v>
      </c>
      <c r="AT18" s="54">
        <f t="shared" si="2"/>
        <v>7711.9359999999988</v>
      </c>
      <c r="AU18" s="54">
        <f t="shared" si="2"/>
        <v>0</v>
      </c>
      <c r="AV18" s="54">
        <f t="shared" si="2"/>
        <v>22.590333329225992</v>
      </c>
      <c r="AW18" s="55">
        <f t="shared" si="2"/>
        <v>22.590333329225992</v>
      </c>
    </row>
    <row r="19" spans="1:49" x14ac:dyDescent="0.55000000000000004">
      <c r="A19" s="25">
        <f t="shared" si="3"/>
        <v>2035</v>
      </c>
      <c r="B19" s="7">
        <f t="shared" si="7"/>
        <v>109</v>
      </c>
      <c r="C19" s="4">
        <f t="shared" si="8"/>
        <v>84</v>
      </c>
      <c r="D19" s="4">
        <f t="shared" si="9"/>
        <v>58.999999999999993</v>
      </c>
      <c r="E19" s="7">
        <f t="shared" si="5"/>
        <v>19.400000000000006</v>
      </c>
      <c r="F19" s="4">
        <f t="shared" si="1"/>
        <v>14.400000000000006</v>
      </c>
      <c r="G19" s="8">
        <f t="shared" si="1"/>
        <v>9.3999999999999986</v>
      </c>
      <c r="H19" s="5">
        <f>0</f>
        <v>0</v>
      </c>
      <c r="I19" s="2">
        <f>0</f>
        <v>0</v>
      </c>
      <c r="J19" s="23">
        <f>0</f>
        <v>0</v>
      </c>
      <c r="K19" s="2"/>
      <c r="L19" s="47">
        <f>$E19*Marketshare_SSB!$B19*MI!D$3*1000+$E19*Marketshare_SSB!$C19*MI!D$4*1000+$E19*Marketshare_SSB!$D19*MI!D$5*1000+$E19*Marketshare_SSB!$E19*MI!D$6*1000+$E19*Marketshare_SSB!$F19*MI!D$7*1000+$E19*Marketshare_SSB!$G19*MI!D$8*1000+$E19*Marketshare_SSB!$H19*MI!D$9*1000+$E19*Marketshare_SSB!$I19*MI!D$10*1000</f>
        <v>1421.0112000000008</v>
      </c>
      <c r="M19" s="40">
        <f>$E19*Marketshare_SSB!$B19*MI!E$3*1000+$E19*Marketshare_SSB!$C19*MI!E$4*1000+$E19*Marketshare_SSB!$D19*MI!E$5*1000+$E19*Marketshare_SSB!$E19*MI!E$6*1000+$E19*Marketshare_SSB!$F19*MI!E$7*1000+$E19*Marketshare_SSB!$G19*MI!E$8*1000+$E19*Marketshare_SSB!$H19*MI!E$9*1000+$E19*Marketshare_SSB!$I19*MI!E$10*1000</f>
        <v>177.6264000000001</v>
      </c>
      <c r="N19" s="40">
        <f>$E19*Marketshare_SSB!$B19*MI!F$3*1000+$E19*Marketshare_SSB!$C19*MI!F$4*1000+$E19*Marketshare_SSB!$D19*MI!F$5*1000+$E19*Marketshare_SSB!$E19*MI!F$6*1000+$E19*Marketshare_SSB!$F19*MI!F$7*1000+$E19*Marketshare_SSB!$G19*MI!F$8*1000+$E19*Marketshare_SSB!$H19*MI!F$9*1000+$E19*Marketshare_SSB!$I19*MI!F$10*1000</f>
        <v>439.52640000000019</v>
      </c>
      <c r="O19" s="40">
        <f>$E19*Marketshare_SSB!$B19*MI!G$3*1000+$E19*Marketshare_SSB!$C19*MI!G$4*1000+$E19*Marketshare_SSB!$D19*MI!G$5*1000+$E19*Marketshare_SSB!$E19*MI!G$6*1000+$E19*Marketshare_SSB!$F19*MI!G$7*1000+$E19*Marketshare_SSB!$G19*MI!G$8*1000+$E19*Marketshare_SSB!$H19*MI!G$9*1000+$E19*Marketshare_SSB!$I19*MI!G$10*1000</f>
        <v>11405.647999999999</v>
      </c>
      <c r="P19" s="40">
        <f>$E19*Marketshare_SSB!$B19*MI!H$3*1000+$E19*Marketshare_SSB!$C19*MI!H$4*1000+$E19*Marketshare_SSB!$D19*MI!H$5*1000+$E19*Marketshare_SSB!$E19*MI!H$6*1000+$E19*Marketshare_SSB!$F19*MI!H$7*1000+$E19*Marketshare_SSB!$G19*MI!H$8*1000+$E19*Marketshare_SSB!$H19*MI!H$9*1000+$E19*Marketshare_SSB!$I19*MI!H$10*1000</f>
        <v>0</v>
      </c>
      <c r="Q19" s="40">
        <f>$E19*Marketshare_SSB!$B19*MI!I$3*1000+$E19*Marketshare_SSB!$C19*MI!I$4*1000+$E19*Marketshare_SSB!$D19*MI!I$5*1000+$E19*Marketshare_SSB!$E19*MI!I$6*1000+$E19*Marketshare_SSB!$F19*MI!I$7*1000+$E19*Marketshare_SSB!$G19*MI!I$8*1000+$E19*Marketshare_SSB!$H19*MI!I$9*1000+$E19*Marketshare_SSB!$I19*MI!I$10*1000</f>
        <v>1514.6550000000002</v>
      </c>
      <c r="R19" s="40">
        <f>$E19*Marketshare_SSB!$B19*MI!J$3*1000+$E19*Marketshare_SSB!$C19*MI!J$4*1000+$E19*Marketshare_SSB!$D19*MI!J$5*1000+$E19*Marketshare_SSB!$E19*MI!J$6*1000+$E19*Marketshare_SSB!$F19*MI!J$7*1000+$E19*Marketshare_SSB!$G19*MI!J$8*1000+$E19*Marketshare_SSB!$H19*MI!J$9*1000+$E19*Marketshare_SSB!$I19*MI!J$10*1000</f>
        <v>9.3443333338830019</v>
      </c>
      <c r="S19" s="40">
        <f>$E19*Marketshare_SSB!$B19*MI!K$3*1000+$E19*Marketshare_SSB!$C19*MI!K$4*1000+$E19*Marketshare_SSB!$D19*MI!K$5*1000+$E19*Marketshare_SSB!$E19*MI!K$6*1000+$E19*Marketshare_SSB!$F19*MI!K$7*1000+$E19*Marketshare_SSB!$G19*MI!K$8*1000+$E19*Marketshare_SSB!$H19*MI!K$9*1000+$E19*Marketshare_SSB!$I19*MI!K$10*1000</f>
        <v>1947.3914000000002</v>
      </c>
      <c r="T19" s="40">
        <f>$E19*Marketshare_SSB!$B19*MI!L$3*1000+$E19*Marketshare_SSB!$C19*MI!L$4*1000+$E19*Marketshare_SSB!$D19*MI!L$5*1000+$E19*Marketshare_SSB!$E19*MI!L$6*1000+$E19*Marketshare_SSB!$F19*MI!L$7*1000+$E19*Marketshare_SSB!$G19*MI!L$8*1000+$E19*Marketshare_SSB!$H19*MI!L$9*1000+$E19*Marketshare_SSB!$I19*MI!L$10*1000</f>
        <v>1618.5420000000001</v>
      </c>
      <c r="U19" s="40">
        <f>$E19*Marketshare_SSB!$B19*MI!M$3*1000+$E19*Marketshare_SSB!$C19*MI!M$4*1000+$E19*Marketshare_SSB!$D19*MI!M$5*1000+$E19*Marketshare_SSB!$E19*MI!M$6*1000+$E19*Marketshare_SSB!$F19*MI!M$7*1000+$E19*Marketshare_SSB!$G19*MI!M$8*1000+$E19*Marketshare_SSB!$H19*MI!M$9*1000+$E19*Marketshare_SSB!$I19*MI!M$10*1000</f>
        <v>0</v>
      </c>
      <c r="V19" s="40">
        <f>$E19*Marketshare_SSB!$B19*MI!N$3*1000+$E19*Marketshare_SSB!$C19*MI!N$4*1000+$E19*Marketshare_SSB!$D19*MI!N$5*1000+$E19*Marketshare_SSB!$E19*MI!N$6*1000+$E19*Marketshare_SSB!$F19*MI!N$7*1000+$E19*Marketshare_SSB!$G19*MI!N$8*1000+$E19*Marketshare_SSB!$H19*MI!N$9*1000+$E19*Marketshare_SSB!$I19*MI!N$10*1000</f>
        <v>3.0231666661170005</v>
      </c>
      <c r="W19" s="48">
        <f>$E19*Marketshare_SSB!$B19*MI!O$3*1000+$E19*Marketshare_SSB!$C19*MI!O$4*1000+$E19*Marketshare_SSB!$D19*MI!O$5*1000+$E19*Marketshare_SSB!$E19*MI!O$6*1000+$E19*Marketshare_SSB!$F19*MI!O$7*1000+$E19*Marketshare_SSB!$G19*MI!O$8*1000+$E19*Marketshare_SSB!$H19*MI!O$9*1000+$E19*Marketshare_SSB!$I19*MI!O$10*1000</f>
        <v>3.0231666661170005</v>
      </c>
      <c r="Y19" s="5">
        <f>0</f>
        <v>0</v>
      </c>
      <c r="Z19" s="3">
        <f>0</f>
        <v>0</v>
      </c>
      <c r="AA19" s="3">
        <f>0</f>
        <v>0</v>
      </c>
      <c r="AB19" s="3">
        <f>0</f>
        <v>0</v>
      </c>
      <c r="AC19" s="3">
        <f>0</f>
        <v>0</v>
      </c>
      <c r="AD19" s="3">
        <f>0</f>
        <v>0</v>
      </c>
      <c r="AE19" s="3">
        <f>0</f>
        <v>0</v>
      </c>
      <c r="AF19" s="3">
        <f>0</f>
        <v>0</v>
      </c>
      <c r="AG19" s="3">
        <f>0</f>
        <v>0</v>
      </c>
      <c r="AH19" s="3">
        <f>0</f>
        <v>0</v>
      </c>
      <c r="AI19" s="3">
        <f>0</f>
        <v>0</v>
      </c>
      <c r="AJ19" s="6">
        <f>0</f>
        <v>0</v>
      </c>
      <c r="AL19" s="53">
        <f t="shared" si="6"/>
        <v>7140.6576000000023</v>
      </c>
      <c r="AM19" s="54">
        <f t="shared" si="6"/>
        <v>901.33020000000022</v>
      </c>
      <c r="AN19" s="54">
        <f t="shared" si="2"/>
        <v>2237.5871999999999</v>
      </c>
      <c r="AO19" s="54">
        <f t="shared" si="2"/>
        <v>61210.479999999996</v>
      </c>
      <c r="AP19" s="54">
        <f t="shared" si="2"/>
        <v>0</v>
      </c>
      <c r="AQ19" s="54">
        <f t="shared" si="2"/>
        <v>8745.2030000000013</v>
      </c>
      <c r="AR19" s="54">
        <f t="shared" si="2"/>
        <v>79.169000004656993</v>
      </c>
      <c r="AS19" s="54">
        <f t="shared" si="2"/>
        <v>10533.5432</v>
      </c>
      <c r="AT19" s="54">
        <f t="shared" si="2"/>
        <v>9330.4779999999992</v>
      </c>
      <c r="AU19" s="54">
        <f t="shared" si="2"/>
        <v>0</v>
      </c>
      <c r="AV19" s="54">
        <f t="shared" si="2"/>
        <v>25.613499995342991</v>
      </c>
      <c r="AW19" s="55">
        <f t="shared" si="2"/>
        <v>25.613499995342991</v>
      </c>
    </row>
    <row r="20" spans="1:49" x14ac:dyDescent="0.55000000000000004">
      <c r="A20" s="25">
        <f t="shared" si="3"/>
        <v>2036</v>
      </c>
      <c r="B20" s="7">
        <f t="shared" si="7"/>
        <v>128.4</v>
      </c>
      <c r="C20" s="4">
        <f t="shared" si="8"/>
        <v>98.4</v>
      </c>
      <c r="D20" s="4">
        <f t="shared" si="9"/>
        <v>68.399999999999991</v>
      </c>
      <c r="E20" s="7">
        <f t="shared" si="5"/>
        <v>19.400000000000006</v>
      </c>
      <c r="F20" s="4">
        <f t="shared" si="1"/>
        <v>14.400000000000006</v>
      </c>
      <c r="G20" s="8">
        <f t="shared" si="1"/>
        <v>9.3999999999999986</v>
      </c>
      <c r="H20" s="5">
        <f>0</f>
        <v>0</v>
      </c>
      <c r="I20" s="2">
        <f>0</f>
        <v>0</v>
      </c>
      <c r="J20" s="23">
        <f>0</f>
        <v>0</v>
      </c>
      <c r="K20" s="2"/>
      <c r="L20" s="47">
        <f>$E20*Marketshare_SSB!$B20*MI!D$3*1000+$E20*Marketshare_SSB!$C20*MI!D$4*1000+$E20*Marketshare_SSB!$D20*MI!D$5*1000+$E20*Marketshare_SSB!$E20*MI!D$6*1000+$E20*Marketshare_SSB!$F20*MI!D$7*1000+$E20*Marketshare_SSB!$G20*MI!D$8*1000+$E20*Marketshare_SSB!$H20*MI!D$9*1000+$E20*Marketshare_SSB!$I20*MI!D$10*1000</f>
        <v>1492.0617600000007</v>
      </c>
      <c r="M20" s="40">
        <f>$E20*Marketshare_SSB!$B20*MI!E$3*1000+$E20*Marketshare_SSB!$C20*MI!E$4*1000+$E20*Marketshare_SSB!$D20*MI!E$5*1000+$E20*Marketshare_SSB!$E20*MI!E$6*1000+$E20*Marketshare_SSB!$F20*MI!E$7*1000+$E20*Marketshare_SSB!$G20*MI!E$8*1000+$E20*Marketshare_SSB!$H20*MI!E$9*1000+$E20*Marketshare_SSB!$I20*MI!E$10*1000</f>
        <v>186.50772000000009</v>
      </c>
      <c r="N20" s="40">
        <f>$E20*Marketshare_SSB!$B20*MI!F$3*1000+$E20*Marketshare_SSB!$C20*MI!F$4*1000+$E20*Marketshare_SSB!$D20*MI!F$5*1000+$E20*Marketshare_SSB!$E20*MI!F$6*1000+$E20*Marketshare_SSB!$F20*MI!F$7*1000+$E20*Marketshare_SSB!$G20*MI!F$8*1000+$E20*Marketshare_SSB!$H20*MI!F$9*1000+$E20*Marketshare_SSB!$I20*MI!F$10*1000</f>
        <v>461.50272000000018</v>
      </c>
      <c r="O20" s="40">
        <f>$E20*Marketshare_SSB!$B20*MI!G$3*1000+$E20*Marketshare_SSB!$C20*MI!G$4*1000+$E20*Marketshare_SSB!$D20*MI!G$5*1000+$E20*Marketshare_SSB!$E20*MI!G$6*1000+$E20*Marketshare_SSB!$F20*MI!G$7*1000+$E20*Marketshare_SSB!$G20*MI!G$8*1000+$E20*Marketshare_SSB!$H20*MI!G$9*1000+$E20*Marketshare_SSB!$I20*MI!G$10*1000</f>
        <v>11531.36</v>
      </c>
      <c r="P20" s="40">
        <f>$E20*Marketshare_SSB!$B20*MI!H$3*1000+$E20*Marketshare_SSB!$C20*MI!H$4*1000+$E20*Marketshare_SSB!$D20*MI!H$5*1000+$E20*Marketshare_SSB!$E20*MI!H$6*1000+$E20*Marketshare_SSB!$F20*MI!H$7*1000+$E20*Marketshare_SSB!$G20*MI!H$8*1000+$E20*Marketshare_SSB!$H20*MI!H$9*1000+$E20*Marketshare_SSB!$I20*MI!H$10*1000</f>
        <v>0</v>
      </c>
      <c r="Q20" s="40">
        <f>$E20*Marketshare_SSB!$B20*MI!I$3*1000+$E20*Marketshare_SSB!$C20*MI!I$4*1000+$E20*Marketshare_SSB!$D20*MI!I$5*1000+$E20*Marketshare_SSB!$E20*MI!I$6*1000+$E20*Marketshare_SSB!$F20*MI!I$7*1000+$E20*Marketshare_SSB!$G20*MI!I$8*1000+$E20*Marketshare_SSB!$H20*MI!I$9*1000+$E20*Marketshare_SSB!$I20*MI!I$10*1000</f>
        <v>1503.8103999999998</v>
      </c>
      <c r="R20" s="40">
        <f>$E20*Marketshare_SSB!$B20*MI!J$3*1000+$E20*Marketshare_SSB!$C20*MI!J$4*1000+$E20*Marketshare_SSB!$D20*MI!J$5*1000+$E20*Marketshare_SSB!$E20*MI!J$6*1000+$E20*Marketshare_SSB!$F20*MI!J$7*1000+$E20*Marketshare_SSB!$G20*MI!J$8*1000+$E20*Marketshare_SSB!$H20*MI!J$9*1000+$E20*Marketshare_SSB!$I20*MI!J$10*1000</f>
        <v>7.9152000004656022</v>
      </c>
      <c r="S20" s="40">
        <f>$E20*Marketshare_SSB!$B20*MI!K$3*1000+$E20*Marketshare_SSB!$C20*MI!K$4*1000+$E20*Marketshare_SSB!$D20*MI!K$5*1000+$E20*Marketshare_SSB!$E20*MI!K$6*1000+$E20*Marketshare_SSB!$F20*MI!K$7*1000+$E20*Marketshare_SSB!$G20*MI!K$8*1000+$E20*Marketshare_SSB!$H20*MI!K$9*1000+$E20*Marketshare_SSB!$I20*MI!K$10*1000</f>
        <v>1969.5617200000002</v>
      </c>
      <c r="T20" s="40">
        <f>$E20*Marketshare_SSB!$B20*MI!L$3*1000+$E20*Marketshare_SSB!$C20*MI!L$4*1000+$E20*Marketshare_SSB!$D20*MI!L$5*1000+$E20*Marketshare_SSB!$E20*MI!L$6*1000+$E20*Marketshare_SSB!$F20*MI!L$7*1000+$E20*Marketshare_SSB!$G20*MI!L$8*1000+$E20*Marketshare_SSB!$H20*MI!L$9*1000+$E20*Marketshare_SSB!$I20*MI!L$10*1000</f>
        <v>1606.8632</v>
      </c>
      <c r="U20" s="40">
        <f>$E20*Marketshare_SSB!$B20*MI!M$3*1000+$E20*Marketshare_SSB!$C20*MI!M$4*1000+$E20*Marketshare_SSB!$D20*MI!M$5*1000+$E20*Marketshare_SSB!$E20*MI!M$6*1000+$E20*Marketshare_SSB!$F20*MI!M$7*1000+$E20*Marketshare_SSB!$G20*MI!M$8*1000+$E20*Marketshare_SSB!$H20*MI!M$9*1000+$E20*Marketshare_SSB!$I20*MI!M$10*1000</f>
        <v>0</v>
      </c>
      <c r="V20" s="40">
        <f>$E20*Marketshare_SSB!$B20*MI!N$3*1000+$E20*Marketshare_SSB!$C20*MI!N$4*1000+$E20*Marketshare_SSB!$D20*MI!N$5*1000+$E20*Marketshare_SSB!$E20*MI!N$6*1000+$E20*Marketshare_SSB!$F20*MI!N$7*1000+$E20*Marketshare_SSB!$G20*MI!N$8*1000+$E20*Marketshare_SSB!$H20*MI!N$9*1000+$E20*Marketshare_SSB!$I20*MI!N$10*1000</f>
        <v>2.5607999995344004</v>
      </c>
      <c r="W20" s="48">
        <f>$E20*Marketshare_SSB!$B20*MI!O$3*1000+$E20*Marketshare_SSB!$C20*MI!O$4*1000+$E20*Marketshare_SSB!$D20*MI!O$5*1000+$E20*Marketshare_SSB!$E20*MI!O$6*1000+$E20*Marketshare_SSB!$F20*MI!O$7*1000+$E20*Marketshare_SSB!$G20*MI!O$8*1000+$E20*Marketshare_SSB!$H20*MI!O$9*1000+$E20*Marketshare_SSB!$I20*MI!O$10*1000</f>
        <v>2.5607999995344004</v>
      </c>
      <c r="Y20" s="53">
        <f>L4</f>
        <v>0</v>
      </c>
      <c r="Z20" s="54">
        <f t="shared" ref="Z20:AJ34" si="10">M4</f>
        <v>0</v>
      </c>
      <c r="AA20" s="54">
        <f t="shared" si="10"/>
        <v>0</v>
      </c>
      <c r="AB20" s="54">
        <f t="shared" si="10"/>
        <v>0</v>
      </c>
      <c r="AC20" s="54">
        <f t="shared" si="10"/>
        <v>0</v>
      </c>
      <c r="AD20" s="54">
        <f t="shared" si="10"/>
        <v>0</v>
      </c>
      <c r="AE20" s="54">
        <f t="shared" si="10"/>
        <v>0</v>
      </c>
      <c r="AF20" s="54">
        <f t="shared" si="10"/>
        <v>0</v>
      </c>
      <c r="AG20" s="54">
        <f t="shared" si="10"/>
        <v>0</v>
      </c>
      <c r="AH20" s="54">
        <f t="shared" si="10"/>
        <v>0</v>
      </c>
      <c r="AI20" s="54">
        <f t="shared" si="10"/>
        <v>0</v>
      </c>
      <c r="AJ20" s="55">
        <f t="shared" si="10"/>
        <v>0</v>
      </c>
      <c r="AL20" s="53">
        <f t="shared" si="6"/>
        <v>8632.7193600000028</v>
      </c>
      <c r="AM20" s="54">
        <f t="shared" si="6"/>
        <v>1087.8379200000004</v>
      </c>
      <c r="AN20" s="54">
        <f t="shared" si="2"/>
        <v>2699.0899200000003</v>
      </c>
      <c r="AO20" s="54">
        <f t="shared" si="2"/>
        <v>72741.84</v>
      </c>
      <c r="AP20" s="54">
        <f t="shared" si="2"/>
        <v>0</v>
      </c>
      <c r="AQ20" s="54">
        <f t="shared" si="2"/>
        <v>10249.013400000002</v>
      </c>
      <c r="AR20" s="54">
        <f t="shared" si="2"/>
        <v>87.084200005122597</v>
      </c>
      <c r="AS20" s="54">
        <f t="shared" si="2"/>
        <v>12503.10492</v>
      </c>
      <c r="AT20" s="54">
        <f t="shared" si="2"/>
        <v>10937.341199999999</v>
      </c>
      <c r="AU20" s="54">
        <f t="shared" si="2"/>
        <v>0</v>
      </c>
      <c r="AV20" s="54">
        <f t="shared" si="2"/>
        <v>28.174299994877391</v>
      </c>
      <c r="AW20" s="55">
        <f t="shared" si="2"/>
        <v>28.174299994877391</v>
      </c>
    </row>
    <row r="21" spans="1:49" x14ac:dyDescent="0.55000000000000004">
      <c r="A21" s="25">
        <f t="shared" si="3"/>
        <v>2037</v>
      </c>
      <c r="B21" s="7">
        <f t="shared" si="7"/>
        <v>147.80000000000001</v>
      </c>
      <c r="C21" s="4">
        <f t="shared" si="8"/>
        <v>112.80000000000001</v>
      </c>
      <c r="D21" s="4">
        <f t="shared" si="9"/>
        <v>77.8</v>
      </c>
      <c r="E21" s="7">
        <f t="shared" si="5"/>
        <v>20.600000000000005</v>
      </c>
      <c r="F21" s="4">
        <f t="shared" si="5"/>
        <v>15.600000000000005</v>
      </c>
      <c r="G21" s="8">
        <f t="shared" si="5"/>
        <v>10.600000000000005</v>
      </c>
      <c r="H21" s="7">
        <f>E5</f>
        <v>1.2</v>
      </c>
      <c r="I21" s="4">
        <f t="shared" ref="I21:J34" si="11">F5</f>
        <v>1.2</v>
      </c>
      <c r="J21" s="8">
        <f t="shared" si="11"/>
        <v>1.2</v>
      </c>
      <c r="K21" s="4"/>
      <c r="L21" s="47">
        <f>$E21*Marketshare_SSB!$B21*MI!D$3*1000+$E21*Marketshare_SSB!$C21*MI!D$4*1000+$E21*Marketshare_SSB!$D21*MI!D$5*1000+$E21*Marketshare_SSB!$E21*MI!D$6*1000+$E21*Marketshare_SSB!$F21*MI!D$7*1000+$E21*Marketshare_SSB!$G21*MI!D$8*1000+$E21*Marketshare_SSB!$H21*MI!D$9*1000+$E21*Marketshare_SSB!$I21*MI!D$10*1000</f>
        <v>1659.7996800000008</v>
      </c>
      <c r="M21" s="40">
        <f>$E21*Marketshare_SSB!$B21*MI!E$3*1000+$E21*Marketshare_SSB!$C21*MI!E$4*1000+$E21*Marketshare_SSB!$D21*MI!E$5*1000+$E21*Marketshare_SSB!$E21*MI!E$6*1000+$E21*Marketshare_SSB!$F21*MI!E$7*1000+$E21*Marketshare_SSB!$G21*MI!E$8*1000+$E21*Marketshare_SSB!$H21*MI!E$9*1000+$E21*Marketshare_SSB!$I21*MI!E$10*1000</f>
        <v>207.4749600000001</v>
      </c>
      <c r="N21" s="40">
        <f>$E21*Marketshare_SSB!$B21*MI!F$3*1000+$E21*Marketshare_SSB!$C21*MI!F$4*1000+$E21*Marketshare_SSB!$D21*MI!F$5*1000+$E21*Marketshare_SSB!$E21*MI!F$6*1000+$E21*Marketshare_SSB!$F21*MI!F$7*1000+$E21*Marketshare_SSB!$G21*MI!F$8*1000+$E21*Marketshare_SSB!$H21*MI!F$9*1000+$E21*Marketshare_SSB!$I21*MI!F$10*1000</f>
        <v>513.38496000000021</v>
      </c>
      <c r="O21" s="40">
        <f>$E21*Marketshare_SSB!$B21*MI!G$3*1000+$E21*Marketshare_SSB!$C21*MI!G$4*1000+$E21*Marketshare_SSB!$D21*MI!G$5*1000+$E21*Marketshare_SSB!$E21*MI!G$6*1000+$E21*Marketshare_SSB!$F21*MI!G$7*1000+$E21*Marketshare_SSB!$G21*MI!G$8*1000+$E21*Marketshare_SSB!$H21*MI!G$9*1000+$E21*Marketshare_SSB!$I21*MI!G$10*1000</f>
        <v>12378.127999999999</v>
      </c>
      <c r="P21" s="40">
        <f>$E21*Marketshare_SSB!$B21*MI!H$3*1000+$E21*Marketshare_SSB!$C21*MI!H$4*1000+$E21*Marketshare_SSB!$D21*MI!H$5*1000+$E21*Marketshare_SSB!$E21*MI!H$6*1000+$E21*Marketshare_SSB!$F21*MI!H$7*1000+$E21*Marketshare_SSB!$G21*MI!H$8*1000+$E21*Marketshare_SSB!$H21*MI!H$9*1000+$E21*Marketshare_SSB!$I21*MI!H$10*1000</f>
        <v>0</v>
      </c>
      <c r="Q21" s="40">
        <f>$E21*Marketshare_SSB!$B21*MI!I$3*1000+$E21*Marketshare_SSB!$C21*MI!I$4*1000+$E21*Marketshare_SSB!$D21*MI!I$5*1000+$E21*Marketshare_SSB!$E21*MI!I$6*1000+$E21*Marketshare_SSB!$F21*MI!I$7*1000+$E21*Marketshare_SSB!$G21*MI!I$8*1000+$E21*Marketshare_SSB!$H21*MI!I$9*1000+$E21*Marketshare_SSB!$I21*MI!I$10*1000</f>
        <v>1585.3141999999998</v>
      </c>
      <c r="R21" s="40">
        <f>$E21*Marketshare_SSB!$B21*MI!J$3*1000+$E21*Marketshare_SSB!$C21*MI!J$4*1000+$E21*Marketshare_SSB!$D21*MI!J$5*1000+$E21*Marketshare_SSB!$E21*MI!J$6*1000+$E21*Marketshare_SSB!$F21*MI!J$7*1000+$E21*Marketshare_SSB!$G21*MI!J$8*1000+$E21*Marketshare_SSB!$H21*MI!J$9*1000+$E21*Marketshare_SSB!$I21*MI!J$10*1000</f>
        <v>6.8872666670718008</v>
      </c>
      <c r="S21" s="40">
        <f>$E21*Marketshare_SSB!$B21*MI!K$3*1000+$E21*Marketshare_SSB!$C21*MI!K$4*1000+$E21*Marketshare_SSB!$D21*MI!K$5*1000+$E21*Marketshare_SSB!$E21*MI!K$6*1000+$E21*Marketshare_SSB!$F21*MI!K$7*1000+$E21*Marketshare_SSB!$G21*MI!K$8*1000+$E21*Marketshare_SSB!$H21*MI!K$9*1000+$E21*Marketshare_SSB!$I21*MI!K$10*1000</f>
        <v>2114.9319600000003</v>
      </c>
      <c r="T21" s="40">
        <f>$E21*Marketshare_SSB!$B21*MI!L$3*1000+$E21*Marketshare_SSB!$C21*MI!L$4*1000+$E21*Marketshare_SSB!$D21*MI!L$5*1000+$E21*Marketshare_SSB!$E21*MI!L$6*1000+$E21*Marketshare_SSB!$F21*MI!L$7*1000+$E21*Marketshare_SSB!$G21*MI!L$8*1000+$E21*Marketshare_SSB!$H21*MI!L$9*1000+$E21*Marketshare_SSB!$I21*MI!L$10*1000</f>
        <v>1693.8555999999999</v>
      </c>
      <c r="U21" s="40">
        <f>$E21*Marketshare_SSB!$B21*MI!M$3*1000+$E21*Marketshare_SSB!$C21*MI!M$4*1000+$E21*Marketshare_SSB!$D21*MI!M$5*1000+$E21*Marketshare_SSB!$E21*MI!M$6*1000+$E21*Marketshare_SSB!$F21*MI!M$7*1000+$E21*Marketshare_SSB!$G21*MI!M$8*1000+$E21*Marketshare_SSB!$H21*MI!M$9*1000+$E21*Marketshare_SSB!$I21*MI!M$10*1000</f>
        <v>0</v>
      </c>
      <c r="V21" s="40">
        <f>$E21*Marketshare_SSB!$B21*MI!N$3*1000+$E21*Marketshare_SSB!$C21*MI!N$4*1000+$E21*Marketshare_SSB!$D21*MI!N$5*1000+$E21*Marketshare_SSB!$E21*MI!N$6*1000+$E21*Marketshare_SSB!$F21*MI!N$7*1000+$E21*Marketshare_SSB!$G21*MI!N$8*1000+$E21*Marketshare_SSB!$H21*MI!N$9*1000+$E21*Marketshare_SSB!$I21*MI!N$10*1000</f>
        <v>2.2282333329282</v>
      </c>
      <c r="W21" s="48">
        <f>$E21*Marketshare_SSB!$B21*MI!O$3*1000+$E21*Marketshare_SSB!$C21*MI!O$4*1000+$E21*Marketshare_SSB!$D21*MI!O$5*1000+$E21*Marketshare_SSB!$E21*MI!O$6*1000+$E21*Marketshare_SSB!$F21*MI!O$7*1000+$E21*Marketshare_SSB!$G21*MI!O$8*1000+$E21*Marketshare_SSB!$H21*MI!O$9*1000+$E21*Marketshare_SSB!$I21*MI!O$10*1000</f>
        <v>2.2282333329282</v>
      </c>
      <c r="Y21" s="53">
        <f t="shared" ref="Y21:Y34" si="12">L5</f>
        <v>83.298240000000007</v>
      </c>
      <c r="Z21" s="54">
        <f t="shared" si="10"/>
        <v>12.16188</v>
      </c>
      <c r="AA21" s="54">
        <f t="shared" si="10"/>
        <v>31.553280000000001</v>
      </c>
      <c r="AB21" s="54">
        <f t="shared" si="10"/>
        <v>421.24799999999999</v>
      </c>
      <c r="AC21" s="54">
        <f t="shared" si="10"/>
        <v>0</v>
      </c>
      <c r="AD21" s="54">
        <f t="shared" si="10"/>
        <v>115.6524</v>
      </c>
      <c r="AE21" s="54">
        <f t="shared" si="10"/>
        <v>2.6112000001536</v>
      </c>
      <c r="AF21" s="54">
        <f t="shared" si="10"/>
        <v>90.057479999999998</v>
      </c>
      <c r="AG21" s="54">
        <f t="shared" si="10"/>
        <v>120.468</v>
      </c>
      <c r="AH21" s="54">
        <f t="shared" si="10"/>
        <v>0</v>
      </c>
      <c r="AI21" s="54">
        <f t="shared" si="10"/>
        <v>0.84479999984639997</v>
      </c>
      <c r="AJ21" s="55">
        <f t="shared" si="10"/>
        <v>0.84479999984639997</v>
      </c>
      <c r="AL21" s="53">
        <f t="shared" si="6"/>
        <v>10209.220800000003</v>
      </c>
      <c r="AM21" s="54">
        <f t="shared" si="6"/>
        <v>1283.1510000000003</v>
      </c>
      <c r="AN21" s="54">
        <f t="shared" si="6"/>
        <v>3180.9216000000006</v>
      </c>
      <c r="AO21" s="54">
        <f t="shared" si="6"/>
        <v>84698.719999999987</v>
      </c>
      <c r="AP21" s="54">
        <f t="shared" si="6"/>
        <v>0</v>
      </c>
      <c r="AQ21" s="54">
        <f t="shared" si="6"/>
        <v>11718.6752</v>
      </c>
      <c r="AR21" s="54">
        <f t="shared" si="6"/>
        <v>91.360266672040794</v>
      </c>
      <c r="AS21" s="54">
        <f t="shared" si="6"/>
        <v>14527.9794</v>
      </c>
      <c r="AT21" s="54">
        <f t="shared" si="6"/>
        <v>12510.728799999997</v>
      </c>
      <c r="AU21" s="54">
        <f t="shared" si="6"/>
        <v>0</v>
      </c>
      <c r="AV21" s="54">
        <f t="shared" si="6"/>
        <v>29.557733327959191</v>
      </c>
      <c r="AW21" s="55">
        <f t="shared" si="6"/>
        <v>29.557733327959191</v>
      </c>
    </row>
    <row r="22" spans="1:49" x14ac:dyDescent="0.55000000000000004">
      <c r="A22" s="25">
        <f t="shared" si="3"/>
        <v>2038</v>
      </c>
      <c r="B22" s="7">
        <f t="shared" si="7"/>
        <v>167.20000000000002</v>
      </c>
      <c r="C22" s="4">
        <f t="shared" si="8"/>
        <v>127.20000000000002</v>
      </c>
      <c r="D22" s="4">
        <f t="shared" si="9"/>
        <v>87.2</v>
      </c>
      <c r="E22" s="7">
        <f t="shared" si="5"/>
        <v>20.600000000000005</v>
      </c>
      <c r="F22" s="4">
        <f t="shared" si="5"/>
        <v>15.600000000000005</v>
      </c>
      <c r="G22" s="8">
        <f t="shared" si="5"/>
        <v>10.600000000000005</v>
      </c>
      <c r="H22" s="7">
        <f t="shared" ref="H22:H34" si="13">E6</f>
        <v>1.2</v>
      </c>
      <c r="I22" s="4">
        <f t="shared" si="11"/>
        <v>1.2</v>
      </c>
      <c r="J22" s="8">
        <f t="shared" si="11"/>
        <v>1.2</v>
      </c>
      <c r="K22" s="4"/>
      <c r="L22" s="47">
        <f>$E22*Marketshare_SSB!$B22*MI!D$3*1000+$E22*Marketshare_SSB!$C22*MI!D$4*1000+$E22*Marketshare_SSB!$D22*MI!D$5*1000+$E22*Marketshare_SSB!$E22*MI!D$6*1000+$E22*Marketshare_SSB!$F22*MI!D$7*1000+$E22*Marketshare_SSB!$G22*MI!D$8*1000+$E22*Marketshare_SSB!$H22*MI!D$9*1000+$E22*Marketshare_SSB!$I22*MI!D$10*1000</f>
        <v>1735.245120000001</v>
      </c>
      <c r="M22" s="40">
        <f>$E22*Marketshare_SSB!$B22*MI!E$3*1000+$E22*Marketshare_SSB!$C22*MI!E$4*1000+$E22*Marketshare_SSB!$D22*MI!E$5*1000+$E22*Marketshare_SSB!$E22*MI!E$6*1000+$E22*Marketshare_SSB!$F22*MI!E$7*1000+$E22*Marketshare_SSB!$G22*MI!E$8*1000+$E22*Marketshare_SSB!$H22*MI!E$9*1000+$E22*Marketshare_SSB!$I22*MI!E$10*1000</f>
        <v>216.90564000000012</v>
      </c>
      <c r="N22" s="40">
        <f>$E22*Marketshare_SSB!$B22*MI!F$3*1000+$E22*Marketshare_SSB!$C22*MI!F$4*1000+$E22*Marketshare_SSB!$D22*MI!F$5*1000+$E22*Marketshare_SSB!$E22*MI!F$6*1000+$E22*Marketshare_SSB!$F22*MI!F$7*1000+$E22*Marketshare_SSB!$G22*MI!F$8*1000+$E22*Marketshare_SSB!$H22*MI!F$9*1000+$E22*Marketshare_SSB!$I22*MI!F$10*1000</f>
        <v>536.72064000000023</v>
      </c>
      <c r="O22" s="40">
        <f>$E22*Marketshare_SSB!$B22*MI!G$3*1000+$E22*Marketshare_SSB!$C22*MI!G$4*1000+$E22*Marketshare_SSB!$D22*MI!G$5*1000+$E22*Marketshare_SSB!$E22*MI!G$6*1000+$E22*Marketshare_SSB!$F22*MI!G$7*1000+$E22*Marketshare_SSB!$G22*MI!G$8*1000+$E22*Marketshare_SSB!$H22*MI!G$9*1000+$E22*Marketshare_SSB!$I22*MI!G$10*1000</f>
        <v>12511.615999999998</v>
      </c>
      <c r="P22" s="40">
        <f>$E22*Marketshare_SSB!$B22*MI!H$3*1000+$E22*Marketshare_SSB!$C22*MI!H$4*1000+$E22*Marketshare_SSB!$D22*MI!H$5*1000+$E22*Marketshare_SSB!$E22*MI!H$6*1000+$E22*Marketshare_SSB!$F22*MI!H$7*1000+$E22*Marketshare_SSB!$G22*MI!H$8*1000+$E22*Marketshare_SSB!$H22*MI!H$9*1000+$E22*Marketshare_SSB!$I22*MI!H$10*1000</f>
        <v>0</v>
      </c>
      <c r="Q22" s="40">
        <f>$E22*Marketshare_SSB!$B22*MI!I$3*1000+$E22*Marketshare_SSB!$C22*MI!I$4*1000+$E22*Marketshare_SSB!$D22*MI!I$5*1000+$E22*Marketshare_SSB!$E22*MI!I$6*1000+$E22*Marketshare_SSB!$F22*MI!I$7*1000+$E22*Marketshare_SSB!$G22*MI!I$8*1000+$E22*Marketshare_SSB!$H22*MI!I$9*1000+$E22*Marketshare_SSB!$I22*MI!I$10*1000</f>
        <v>1573.7987999999996</v>
      </c>
      <c r="R22" s="40">
        <f>$E22*Marketshare_SSB!$B22*MI!J$3*1000+$E22*Marketshare_SSB!$C22*MI!J$4*1000+$E22*Marketshare_SSB!$D22*MI!J$5*1000+$E22*Marketshare_SSB!$E22*MI!J$6*1000+$E22*Marketshare_SSB!$F22*MI!J$7*1000+$E22*Marketshare_SSB!$G22*MI!J$8*1000+$E22*Marketshare_SSB!$H22*MI!J$9*1000+$E22*Marketshare_SSB!$I22*MI!J$10*1000</f>
        <v>5.3697333336492008</v>
      </c>
      <c r="S22" s="40">
        <f>$E22*Marketshare_SSB!$B22*MI!K$3*1000+$E22*Marketshare_SSB!$C22*MI!K$4*1000+$E22*Marketshare_SSB!$D22*MI!K$5*1000+$E22*Marketshare_SSB!$E22*MI!K$6*1000+$E22*Marketshare_SSB!$F22*MI!K$7*1000+$E22*Marketshare_SSB!$G22*MI!K$8*1000+$E22*Marketshare_SSB!$H22*MI!K$9*1000+$E22*Marketshare_SSB!$I22*MI!K$10*1000</f>
        <v>2138.4736399999997</v>
      </c>
      <c r="T22" s="40">
        <f>$E22*Marketshare_SSB!$B22*MI!L$3*1000+$E22*Marketshare_SSB!$C22*MI!L$4*1000+$E22*Marketshare_SSB!$D22*MI!L$5*1000+$E22*Marketshare_SSB!$E22*MI!L$6*1000+$E22*Marketshare_SSB!$F22*MI!L$7*1000+$E22*Marketshare_SSB!$G22*MI!L$8*1000+$E22*Marketshare_SSB!$H22*MI!L$9*1000+$E22*Marketshare_SSB!$I22*MI!L$10*1000</f>
        <v>1681.4543999999996</v>
      </c>
      <c r="U22" s="40">
        <f>$E22*Marketshare_SSB!$B22*MI!M$3*1000+$E22*Marketshare_SSB!$C22*MI!M$4*1000+$E22*Marketshare_SSB!$D22*MI!M$5*1000+$E22*Marketshare_SSB!$E22*MI!M$6*1000+$E22*Marketshare_SSB!$F22*MI!M$7*1000+$E22*Marketshare_SSB!$G22*MI!M$8*1000+$E22*Marketshare_SSB!$H22*MI!M$9*1000+$E22*Marketshare_SSB!$I22*MI!M$10*1000</f>
        <v>0</v>
      </c>
      <c r="V22" s="40">
        <f>$E22*Marketshare_SSB!$B22*MI!N$3*1000+$E22*Marketshare_SSB!$C22*MI!N$4*1000+$E22*Marketshare_SSB!$D22*MI!N$5*1000+$E22*Marketshare_SSB!$E22*MI!N$6*1000+$E22*Marketshare_SSB!$F22*MI!N$7*1000+$E22*Marketshare_SSB!$G22*MI!N$8*1000+$E22*Marketshare_SSB!$H22*MI!N$9*1000+$E22*Marketshare_SSB!$I22*MI!N$10*1000</f>
        <v>1.7372666663508001</v>
      </c>
      <c r="W22" s="48">
        <f>$E22*Marketshare_SSB!$B22*MI!O$3*1000+$E22*Marketshare_SSB!$C22*MI!O$4*1000+$E22*Marketshare_SSB!$D22*MI!O$5*1000+$E22*Marketshare_SSB!$E22*MI!O$6*1000+$E22*Marketshare_SSB!$F22*MI!O$7*1000+$E22*Marketshare_SSB!$G22*MI!O$8*1000+$E22*Marketshare_SSB!$H22*MI!O$9*1000+$E22*Marketshare_SSB!$I22*MI!O$10*1000</f>
        <v>1.7372666663508001</v>
      </c>
      <c r="Y22" s="53">
        <f t="shared" si="12"/>
        <v>81.367680000000007</v>
      </c>
      <c r="Z22" s="54">
        <f t="shared" si="10"/>
        <v>11.72616</v>
      </c>
      <c r="AA22" s="54">
        <f t="shared" si="10"/>
        <v>30.31296</v>
      </c>
      <c r="AB22" s="54">
        <f t="shared" si="10"/>
        <v>448.51199999999994</v>
      </c>
      <c r="AC22" s="54">
        <f t="shared" si="10"/>
        <v>0</v>
      </c>
      <c r="AD22" s="54">
        <f t="shared" si="10"/>
        <v>113.58479999999999</v>
      </c>
      <c r="AE22" s="54">
        <f t="shared" si="10"/>
        <v>2.4344000001431998</v>
      </c>
      <c r="AF22" s="54">
        <f t="shared" si="10"/>
        <v>92.673360000000002</v>
      </c>
      <c r="AG22" s="54">
        <f t="shared" si="10"/>
        <v>118.60799999999999</v>
      </c>
      <c r="AH22" s="54">
        <f t="shared" si="10"/>
        <v>0</v>
      </c>
      <c r="AI22" s="54">
        <f t="shared" si="10"/>
        <v>0.78759999985679996</v>
      </c>
      <c r="AJ22" s="55">
        <f t="shared" si="10"/>
        <v>0.78759999985679996</v>
      </c>
      <c r="AL22" s="53">
        <f t="shared" si="6"/>
        <v>11863.098240000005</v>
      </c>
      <c r="AM22" s="54">
        <f t="shared" si="6"/>
        <v>1488.3304800000005</v>
      </c>
      <c r="AN22" s="54">
        <f t="shared" si="6"/>
        <v>3687.3292800000008</v>
      </c>
      <c r="AO22" s="54">
        <f t="shared" si="6"/>
        <v>96761.823999999979</v>
      </c>
      <c r="AP22" s="54">
        <f t="shared" si="6"/>
        <v>0</v>
      </c>
      <c r="AQ22" s="54">
        <f t="shared" si="6"/>
        <v>13178.889199999998</v>
      </c>
      <c r="AR22" s="54">
        <f t="shared" si="6"/>
        <v>94.295600005546788</v>
      </c>
      <c r="AS22" s="54">
        <f t="shared" si="6"/>
        <v>16573.77968</v>
      </c>
      <c r="AT22" s="54">
        <f t="shared" si="6"/>
        <v>14073.575199999996</v>
      </c>
      <c r="AU22" s="54">
        <f t="shared" si="6"/>
        <v>0</v>
      </c>
      <c r="AV22" s="54">
        <f t="shared" si="6"/>
        <v>30.507399994453191</v>
      </c>
      <c r="AW22" s="55">
        <f t="shared" si="6"/>
        <v>30.507399994453191</v>
      </c>
    </row>
    <row r="23" spans="1:49" x14ac:dyDescent="0.55000000000000004">
      <c r="A23" s="25">
        <f t="shared" si="3"/>
        <v>2039</v>
      </c>
      <c r="B23" s="7">
        <f t="shared" si="7"/>
        <v>186.60000000000002</v>
      </c>
      <c r="C23" s="4">
        <f t="shared" si="8"/>
        <v>141.60000000000002</v>
      </c>
      <c r="D23" s="4">
        <f t="shared" si="9"/>
        <v>96.600000000000009</v>
      </c>
      <c r="E23" s="7">
        <f t="shared" si="5"/>
        <v>20.600000000000005</v>
      </c>
      <c r="F23" s="4">
        <f t="shared" si="5"/>
        <v>15.600000000000005</v>
      </c>
      <c r="G23" s="8">
        <f t="shared" si="5"/>
        <v>10.600000000000005</v>
      </c>
      <c r="H23" s="7">
        <f t="shared" si="13"/>
        <v>1.1999999999999997</v>
      </c>
      <c r="I23" s="4">
        <f t="shared" si="11"/>
        <v>1.1999999999999997</v>
      </c>
      <c r="J23" s="8">
        <f t="shared" si="11"/>
        <v>1.1999999999999997</v>
      </c>
      <c r="K23" s="4"/>
      <c r="L23" s="47">
        <f>$E23*Marketshare_SSB!$B23*MI!D$3*1000+$E23*Marketshare_SSB!$C23*MI!D$4*1000+$E23*Marketshare_SSB!$D23*MI!D$5*1000+$E23*Marketshare_SSB!$E23*MI!D$6*1000+$E23*Marketshare_SSB!$F23*MI!D$7*1000+$E23*Marketshare_SSB!$G23*MI!D$8*1000+$E23*Marketshare_SSB!$H23*MI!D$9*1000+$E23*Marketshare_SSB!$I23*MI!D$10*1000</f>
        <v>1810.6905600000011</v>
      </c>
      <c r="M23" s="40">
        <f>$E23*Marketshare_SSB!$B23*MI!E$3*1000+$E23*Marketshare_SSB!$C23*MI!E$4*1000+$E23*Marketshare_SSB!$D23*MI!E$5*1000+$E23*Marketshare_SSB!$E23*MI!E$6*1000+$E23*Marketshare_SSB!$F23*MI!E$7*1000+$E23*Marketshare_SSB!$G23*MI!E$8*1000+$E23*Marketshare_SSB!$H23*MI!E$9*1000+$E23*Marketshare_SSB!$I23*MI!E$10*1000</f>
        <v>226.33632000000014</v>
      </c>
      <c r="N23" s="40">
        <f>$E23*Marketshare_SSB!$B23*MI!F$3*1000+$E23*Marketshare_SSB!$C23*MI!F$4*1000+$E23*Marketshare_SSB!$D23*MI!F$5*1000+$E23*Marketshare_SSB!$E23*MI!F$6*1000+$E23*Marketshare_SSB!$F23*MI!F$7*1000+$E23*Marketshare_SSB!$G23*MI!F$8*1000+$E23*Marketshare_SSB!$H23*MI!F$9*1000+$E23*Marketshare_SSB!$I23*MI!F$10*1000</f>
        <v>560.05632000000026</v>
      </c>
      <c r="O23" s="40">
        <f>$E23*Marketshare_SSB!$B23*MI!G$3*1000+$E23*Marketshare_SSB!$C23*MI!G$4*1000+$E23*Marketshare_SSB!$D23*MI!G$5*1000+$E23*Marketshare_SSB!$E23*MI!G$6*1000+$E23*Marketshare_SSB!$F23*MI!G$7*1000+$E23*Marketshare_SSB!$G23*MI!G$8*1000+$E23*Marketshare_SSB!$H23*MI!G$9*1000+$E23*Marketshare_SSB!$I23*MI!G$10*1000</f>
        <v>12645.103999999998</v>
      </c>
      <c r="P23" s="40">
        <f>$E23*Marketshare_SSB!$B23*MI!H$3*1000+$E23*Marketshare_SSB!$C23*MI!H$4*1000+$E23*Marketshare_SSB!$D23*MI!H$5*1000+$E23*Marketshare_SSB!$E23*MI!H$6*1000+$E23*Marketshare_SSB!$F23*MI!H$7*1000+$E23*Marketshare_SSB!$G23*MI!H$8*1000+$E23*Marketshare_SSB!$H23*MI!H$9*1000+$E23*Marketshare_SSB!$I23*MI!H$10*1000</f>
        <v>0</v>
      </c>
      <c r="Q23" s="40">
        <f>$E23*Marketshare_SSB!$B23*MI!I$3*1000+$E23*Marketshare_SSB!$C23*MI!I$4*1000+$E23*Marketshare_SSB!$D23*MI!I$5*1000+$E23*Marketshare_SSB!$E23*MI!I$6*1000+$E23*Marketshare_SSB!$F23*MI!I$7*1000+$E23*Marketshare_SSB!$G23*MI!I$8*1000+$E23*Marketshare_SSB!$H23*MI!I$9*1000+$E23*Marketshare_SSB!$I23*MI!I$10*1000</f>
        <v>1562.2833999999996</v>
      </c>
      <c r="R23" s="40">
        <f>$E23*Marketshare_SSB!$B23*MI!J$3*1000+$E23*Marketshare_SSB!$C23*MI!J$4*1000+$E23*Marketshare_SSB!$D23*MI!J$5*1000+$E23*Marketshare_SSB!$E23*MI!J$6*1000+$E23*Marketshare_SSB!$F23*MI!J$7*1000+$E23*Marketshare_SSB!$G23*MI!J$8*1000+$E23*Marketshare_SSB!$H23*MI!J$9*1000+$E23*Marketshare_SSB!$I23*MI!J$10*1000</f>
        <v>3.8522000002265999</v>
      </c>
      <c r="S23" s="40">
        <f>$E23*Marketshare_SSB!$B23*MI!K$3*1000+$E23*Marketshare_SSB!$C23*MI!K$4*1000+$E23*Marketshare_SSB!$D23*MI!K$5*1000+$E23*Marketshare_SSB!$E23*MI!K$6*1000+$E23*Marketshare_SSB!$F23*MI!K$7*1000+$E23*Marketshare_SSB!$G23*MI!K$8*1000+$E23*Marketshare_SSB!$H23*MI!K$9*1000+$E23*Marketshare_SSB!$I23*MI!K$10*1000</f>
        <v>2162.0153200000004</v>
      </c>
      <c r="T23" s="40">
        <f>$E23*Marketshare_SSB!$B23*MI!L$3*1000+$E23*Marketshare_SSB!$C23*MI!L$4*1000+$E23*Marketshare_SSB!$D23*MI!L$5*1000+$E23*Marketshare_SSB!$E23*MI!L$6*1000+$E23*Marketshare_SSB!$F23*MI!L$7*1000+$E23*Marketshare_SSB!$G23*MI!L$8*1000+$E23*Marketshare_SSB!$H23*MI!L$9*1000+$E23*Marketshare_SSB!$I23*MI!L$10*1000</f>
        <v>1669.0531999999996</v>
      </c>
      <c r="U23" s="40">
        <f>$E23*Marketshare_SSB!$B23*MI!M$3*1000+$E23*Marketshare_SSB!$C23*MI!M$4*1000+$E23*Marketshare_SSB!$D23*MI!M$5*1000+$E23*Marketshare_SSB!$E23*MI!M$6*1000+$E23*Marketshare_SSB!$F23*MI!M$7*1000+$E23*Marketshare_SSB!$G23*MI!M$8*1000+$E23*Marketshare_SSB!$H23*MI!M$9*1000+$E23*Marketshare_SSB!$I23*MI!M$10*1000</f>
        <v>0</v>
      </c>
      <c r="V23" s="40">
        <f>$E23*Marketshare_SSB!$B23*MI!N$3*1000+$E23*Marketshare_SSB!$C23*MI!N$4*1000+$E23*Marketshare_SSB!$D23*MI!N$5*1000+$E23*Marketshare_SSB!$E23*MI!N$6*1000+$E23*Marketshare_SSB!$F23*MI!N$7*1000+$E23*Marketshare_SSB!$G23*MI!N$8*1000+$E23*Marketshare_SSB!$H23*MI!N$9*1000+$E23*Marketshare_SSB!$I23*MI!N$10*1000</f>
        <v>1.2462999997734001</v>
      </c>
      <c r="W23" s="48">
        <f>$E23*Marketshare_SSB!$B23*MI!O$3*1000+$E23*Marketshare_SSB!$C23*MI!O$4*1000+$E23*Marketshare_SSB!$D23*MI!O$5*1000+$E23*Marketshare_SSB!$E23*MI!O$6*1000+$E23*Marketshare_SSB!$F23*MI!O$7*1000+$E23*Marketshare_SSB!$G23*MI!O$8*1000+$E23*Marketshare_SSB!$H23*MI!O$9*1000+$E23*Marketshare_SSB!$I23*MI!O$10*1000</f>
        <v>1.2462999997734001</v>
      </c>
      <c r="Y23" s="53">
        <f t="shared" si="12"/>
        <v>79.437119999999979</v>
      </c>
      <c r="Z23" s="54">
        <f t="shared" si="10"/>
        <v>11.290439999999997</v>
      </c>
      <c r="AA23" s="54">
        <f t="shared" si="10"/>
        <v>29.072639999999993</v>
      </c>
      <c r="AB23" s="54">
        <f t="shared" si="10"/>
        <v>475.77599999999984</v>
      </c>
      <c r="AC23" s="54">
        <f t="shared" si="10"/>
        <v>0</v>
      </c>
      <c r="AD23" s="54">
        <f t="shared" si="10"/>
        <v>111.51719999999997</v>
      </c>
      <c r="AE23" s="54">
        <f t="shared" si="10"/>
        <v>2.2576000001327996</v>
      </c>
      <c r="AF23" s="54">
        <f t="shared" si="10"/>
        <v>95.289239999999978</v>
      </c>
      <c r="AG23" s="54">
        <f t="shared" si="10"/>
        <v>116.74799999999996</v>
      </c>
      <c r="AH23" s="54">
        <f t="shared" si="10"/>
        <v>0</v>
      </c>
      <c r="AI23" s="54">
        <f t="shared" si="10"/>
        <v>0.73039999986719972</v>
      </c>
      <c r="AJ23" s="55">
        <f t="shared" si="10"/>
        <v>0.73039999986719972</v>
      </c>
      <c r="AL23" s="53">
        <f t="shared" si="6"/>
        <v>13594.351680000005</v>
      </c>
      <c r="AM23" s="54">
        <f t="shared" si="6"/>
        <v>1703.3763600000007</v>
      </c>
      <c r="AN23" s="54">
        <f t="shared" si="6"/>
        <v>4218.3129600000011</v>
      </c>
      <c r="AO23" s="54">
        <f t="shared" si="6"/>
        <v>108931.15199999997</v>
      </c>
      <c r="AP23" s="54">
        <f t="shared" si="6"/>
        <v>0</v>
      </c>
      <c r="AQ23" s="54">
        <f t="shared" si="6"/>
        <v>14629.655399999998</v>
      </c>
      <c r="AR23" s="54">
        <f t="shared" si="6"/>
        <v>95.890200005640594</v>
      </c>
      <c r="AS23" s="54">
        <f t="shared" si="6"/>
        <v>18640.50576</v>
      </c>
      <c r="AT23" s="54">
        <f t="shared" si="6"/>
        <v>15625.880399999996</v>
      </c>
      <c r="AU23" s="54">
        <f t="shared" si="6"/>
        <v>0</v>
      </c>
      <c r="AV23" s="54">
        <f t="shared" si="6"/>
        <v>31.023299994359391</v>
      </c>
      <c r="AW23" s="55">
        <f t="shared" si="6"/>
        <v>31.023299994359391</v>
      </c>
    </row>
    <row r="24" spans="1:49" x14ac:dyDescent="0.55000000000000004">
      <c r="A24" s="25">
        <f t="shared" si="3"/>
        <v>2040</v>
      </c>
      <c r="B24" s="7">
        <f t="shared" si="7"/>
        <v>206.00000000000003</v>
      </c>
      <c r="C24" s="4">
        <f t="shared" si="8"/>
        <v>156.00000000000003</v>
      </c>
      <c r="D24" s="4">
        <f t="shared" si="9"/>
        <v>106.00000000000001</v>
      </c>
      <c r="E24" s="7">
        <f t="shared" si="5"/>
        <v>20.600000000000005</v>
      </c>
      <c r="F24" s="4">
        <f t="shared" si="5"/>
        <v>15.600000000000005</v>
      </c>
      <c r="G24" s="8">
        <f t="shared" si="5"/>
        <v>10.600000000000005</v>
      </c>
      <c r="H24" s="7">
        <f t="shared" si="13"/>
        <v>1.2000000000000002</v>
      </c>
      <c r="I24" s="4">
        <f t="shared" si="11"/>
        <v>1.2000000000000002</v>
      </c>
      <c r="J24" s="8">
        <f t="shared" si="11"/>
        <v>1.2000000000000002</v>
      </c>
      <c r="K24" s="4"/>
      <c r="L24" s="47">
        <f>$E24*Marketshare_SSB!$B24*MI!D$3*1000+$E24*Marketshare_SSB!$C24*MI!D$4*1000+$E24*Marketshare_SSB!$D24*MI!D$5*1000+$E24*Marketshare_SSB!$E24*MI!D$6*1000+$E24*Marketshare_SSB!$F24*MI!D$7*1000+$E24*Marketshare_SSB!$G24*MI!D$8*1000+$E24*Marketshare_SSB!$H24*MI!D$9*1000+$E24*Marketshare_SSB!$I24*MI!D$10*1000</f>
        <v>1886.1360000000006</v>
      </c>
      <c r="M24" s="40">
        <f>$E24*Marketshare_SSB!$B24*MI!E$3*1000+$E24*Marketshare_SSB!$C24*MI!E$4*1000+$E24*Marketshare_SSB!$D24*MI!E$5*1000+$E24*Marketshare_SSB!$E24*MI!E$6*1000+$E24*Marketshare_SSB!$F24*MI!E$7*1000+$E24*Marketshare_SSB!$G24*MI!E$8*1000+$E24*Marketshare_SSB!$H24*MI!E$9*1000+$E24*Marketshare_SSB!$I24*MI!E$10*1000</f>
        <v>235.76700000000008</v>
      </c>
      <c r="N24" s="40">
        <f>$E24*Marketshare_SSB!$B24*MI!F$3*1000+$E24*Marketshare_SSB!$C24*MI!F$4*1000+$E24*Marketshare_SSB!$D24*MI!F$5*1000+$E24*Marketshare_SSB!$E24*MI!F$6*1000+$E24*Marketshare_SSB!$F24*MI!F$7*1000+$E24*Marketshare_SSB!$G24*MI!F$8*1000+$E24*Marketshare_SSB!$H24*MI!F$9*1000+$E24*Marketshare_SSB!$I24*MI!F$10*1000</f>
        <v>583.39200000000017</v>
      </c>
      <c r="O24" s="40">
        <f>$E24*Marketshare_SSB!$B24*MI!G$3*1000+$E24*Marketshare_SSB!$C24*MI!G$4*1000+$E24*Marketshare_SSB!$D24*MI!G$5*1000+$E24*Marketshare_SSB!$E24*MI!G$6*1000+$E24*Marketshare_SSB!$F24*MI!G$7*1000+$E24*Marketshare_SSB!$G24*MI!G$8*1000+$E24*Marketshare_SSB!$H24*MI!G$9*1000+$E24*Marketshare_SSB!$I24*MI!G$10*1000</f>
        <v>12778.592000000004</v>
      </c>
      <c r="P24" s="40">
        <f>$E24*Marketshare_SSB!$B24*MI!H$3*1000+$E24*Marketshare_SSB!$C24*MI!H$4*1000+$E24*Marketshare_SSB!$D24*MI!H$5*1000+$E24*Marketshare_SSB!$E24*MI!H$6*1000+$E24*Marketshare_SSB!$F24*MI!H$7*1000+$E24*Marketshare_SSB!$G24*MI!H$8*1000+$E24*Marketshare_SSB!$H24*MI!H$9*1000+$E24*Marketshare_SSB!$I24*MI!H$10*1000</f>
        <v>0</v>
      </c>
      <c r="Q24" s="40">
        <f>$E24*Marketshare_SSB!$B24*MI!I$3*1000+$E24*Marketshare_SSB!$C24*MI!I$4*1000+$E24*Marketshare_SSB!$D24*MI!I$5*1000+$E24*Marketshare_SSB!$E24*MI!I$6*1000+$E24*Marketshare_SSB!$F24*MI!I$7*1000+$E24*Marketshare_SSB!$G24*MI!I$8*1000+$E24*Marketshare_SSB!$H24*MI!I$9*1000+$E24*Marketshare_SSB!$I24*MI!I$10*1000</f>
        <v>1550.7680000000005</v>
      </c>
      <c r="R24" s="40">
        <f>$E24*Marketshare_SSB!$B24*MI!J$3*1000+$E24*Marketshare_SSB!$C24*MI!J$4*1000+$E24*Marketshare_SSB!$D24*MI!J$5*1000+$E24*Marketshare_SSB!$E24*MI!J$6*1000+$E24*Marketshare_SSB!$F24*MI!J$7*1000+$E24*Marketshare_SSB!$G24*MI!J$8*1000+$E24*Marketshare_SSB!$H24*MI!J$9*1000+$E24*Marketshare_SSB!$I24*MI!J$10*1000</f>
        <v>2.3346666668040004</v>
      </c>
      <c r="S24" s="40">
        <f>$E24*Marketshare_SSB!$B24*MI!K$3*1000+$E24*Marketshare_SSB!$C24*MI!K$4*1000+$E24*Marketshare_SSB!$D24*MI!K$5*1000+$E24*Marketshare_SSB!$E24*MI!K$6*1000+$E24*Marketshare_SSB!$F24*MI!K$7*1000+$E24*Marketshare_SSB!$G24*MI!K$8*1000+$E24*Marketshare_SSB!$H24*MI!K$9*1000+$E24*Marketshare_SSB!$I24*MI!K$10*1000</f>
        <v>2185.5570000000002</v>
      </c>
      <c r="T24" s="40">
        <f>$E24*Marketshare_SSB!$B24*MI!L$3*1000+$E24*Marketshare_SSB!$C24*MI!L$4*1000+$E24*Marketshare_SSB!$D24*MI!L$5*1000+$E24*Marketshare_SSB!$E24*MI!L$6*1000+$E24*Marketshare_SSB!$F24*MI!L$7*1000+$E24*Marketshare_SSB!$G24*MI!L$8*1000+$E24*Marketshare_SSB!$H24*MI!L$9*1000+$E24*Marketshare_SSB!$I24*MI!L$10*1000</f>
        <v>1656.652</v>
      </c>
      <c r="U24" s="40">
        <f>$E24*Marketshare_SSB!$B24*MI!M$3*1000+$E24*Marketshare_SSB!$C24*MI!M$4*1000+$E24*Marketshare_SSB!$D24*MI!M$5*1000+$E24*Marketshare_SSB!$E24*MI!M$6*1000+$E24*Marketshare_SSB!$F24*MI!M$7*1000+$E24*Marketshare_SSB!$G24*MI!M$8*1000+$E24*Marketshare_SSB!$H24*MI!M$9*1000+$E24*Marketshare_SSB!$I24*MI!M$10*1000</f>
        <v>0</v>
      </c>
      <c r="V24" s="40">
        <f>$E24*Marketshare_SSB!$B24*MI!N$3*1000+$E24*Marketshare_SSB!$C24*MI!N$4*1000+$E24*Marketshare_SSB!$D24*MI!N$5*1000+$E24*Marketshare_SSB!$E24*MI!N$6*1000+$E24*Marketshare_SSB!$F24*MI!N$7*1000+$E24*Marketshare_SSB!$G24*MI!N$8*1000+$E24*Marketshare_SSB!$H24*MI!N$9*1000+$E24*Marketshare_SSB!$I24*MI!N$10*1000</f>
        <v>0.75533333319600016</v>
      </c>
      <c r="W24" s="48">
        <f>$E24*Marketshare_SSB!$B24*MI!O$3*1000+$E24*Marketshare_SSB!$C24*MI!O$4*1000+$E24*Marketshare_SSB!$D24*MI!O$5*1000+$E24*Marketshare_SSB!$E24*MI!O$6*1000+$E24*Marketshare_SSB!$F24*MI!O$7*1000+$E24*Marketshare_SSB!$G24*MI!O$8*1000+$E24*Marketshare_SSB!$H24*MI!O$9*1000+$E24*Marketshare_SSB!$I24*MI!O$10*1000</f>
        <v>0.75533333319600016</v>
      </c>
      <c r="Y24" s="53">
        <f t="shared" si="12"/>
        <v>77.506560000000022</v>
      </c>
      <c r="Z24" s="54">
        <f t="shared" si="10"/>
        <v>10.854720000000004</v>
      </c>
      <c r="AA24" s="54">
        <f t="shared" si="10"/>
        <v>27.832320000000006</v>
      </c>
      <c r="AB24" s="54">
        <f t="shared" si="10"/>
        <v>503.04000000000008</v>
      </c>
      <c r="AC24" s="54">
        <f t="shared" si="10"/>
        <v>0</v>
      </c>
      <c r="AD24" s="54">
        <f t="shared" si="10"/>
        <v>109.44960000000003</v>
      </c>
      <c r="AE24" s="54">
        <f t="shared" si="10"/>
        <v>2.0808000001223999</v>
      </c>
      <c r="AF24" s="54">
        <f t="shared" si="10"/>
        <v>97.905120000000011</v>
      </c>
      <c r="AG24" s="54">
        <f t="shared" si="10"/>
        <v>114.88800000000001</v>
      </c>
      <c r="AH24" s="54">
        <f t="shared" si="10"/>
        <v>0</v>
      </c>
      <c r="AI24" s="54">
        <f t="shared" si="10"/>
        <v>0.67319999987759993</v>
      </c>
      <c r="AJ24" s="55">
        <f t="shared" si="10"/>
        <v>0.67319999987759993</v>
      </c>
      <c r="AL24" s="53">
        <f t="shared" si="6"/>
        <v>15402.981120000006</v>
      </c>
      <c r="AM24" s="54">
        <f t="shared" si="6"/>
        <v>1928.2886400000007</v>
      </c>
      <c r="AN24" s="54">
        <f t="shared" si="6"/>
        <v>4773.8726400000005</v>
      </c>
      <c r="AO24" s="54">
        <f t="shared" si="6"/>
        <v>121206.70399999998</v>
      </c>
      <c r="AP24" s="54">
        <f t="shared" si="6"/>
        <v>0</v>
      </c>
      <c r="AQ24" s="54">
        <f t="shared" si="6"/>
        <v>16070.973799999998</v>
      </c>
      <c r="AR24" s="54">
        <f t="shared" si="6"/>
        <v>96.144066672322197</v>
      </c>
      <c r="AS24" s="54">
        <f t="shared" si="6"/>
        <v>20728.157640000001</v>
      </c>
      <c r="AT24" s="54">
        <f t="shared" si="6"/>
        <v>17167.644399999997</v>
      </c>
      <c r="AU24" s="54">
        <f t="shared" si="6"/>
        <v>0</v>
      </c>
      <c r="AV24" s="54">
        <f t="shared" si="6"/>
        <v>31.10543332767779</v>
      </c>
      <c r="AW24" s="55">
        <f t="shared" si="6"/>
        <v>31.10543332767779</v>
      </c>
    </row>
    <row r="25" spans="1:49" x14ac:dyDescent="0.55000000000000004">
      <c r="A25" s="25">
        <f t="shared" si="3"/>
        <v>2041</v>
      </c>
      <c r="B25" s="7">
        <f t="shared" si="7"/>
        <v>225.40000000000003</v>
      </c>
      <c r="C25" s="4">
        <f t="shared" si="8"/>
        <v>170.40000000000003</v>
      </c>
      <c r="D25" s="4">
        <f t="shared" si="9"/>
        <v>115.40000000000002</v>
      </c>
      <c r="E25" s="7">
        <f t="shared" si="5"/>
        <v>20.600000000000005</v>
      </c>
      <c r="F25" s="4">
        <f t="shared" si="5"/>
        <v>15.600000000000005</v>
      </c>
      <c r="G25" s="8">
        <f t="shared" si="5"/>
        <v>10.600000000000005</v>
      </c>
      <c r="H25" s="7">
        <f t="shared" si="13"/>
        <v>1.2000000000000002</v>
      </c>
      <c r="I25" s="4">
        <f t="shared" si="11"/>
        <v>1.2000000000000002</v>
      </c>
      <c r="J25" s="8">
        <f t="shared" si="11"/>
        <v>1.2000000000000002</v>
      </c>
      <c r="K25" s="4"/>
      <c r="L25" s="47">
        <f>$E25*Marketshare_SSB!$B25*MI!D$3*1000+$E25*Marketshare_SSB!$C25*MI!D$4*1000+$E25*Marketshare_SSB!$D25*MI!D$5*1000+$E25*Marketshare_SSB!$E25*MI!D$6*1000+$E25*Marketshare_SSB!$F25*MI!D$7*1000+$E25*Marketshare_SSB!$G25*MI!D$8*1000+$E25*Marketshare_SSB!$H25*MI!D$9*1000+$E25*Marketshare_SSB!$I25*MI!D$10*1000</f>
        <v>2577.7192000000005</v>
      </c>
      <c r="M25" s="40">
        <f>$E25*Marketshare_SSB!$B25*MI!E$3*1000+$E25*Marketshare_SSB!$C25*MI!E$4*1000+$E25*Marketshare_SSB!$D25*MI!E$5*1000+$E25*Marketshare_SSB!$E25*MI!E$6*1000+$E25*Marketshare_SSB!$F25*MI!E$7*1000+$E25*Marketshare_SSB!$G25*MI!E$8*1000+$E25*Marketshare_SSB!$H25*MI!E$9*1000+$E25*Marketshare_SSB!$I25*MI!E$10*1000</f>
        <v>322.21490000000006</v>
      </c>
      <c r="N25" s="40">
        <f>$E25*Marketshare_SSB!$B25*MI!F$3*1000+$E25*Marketshare_SSB!$C25*MI!F$4*1000+$E25*Marketshare_SSB!$D25*MI!F$5*1000+$E25*Marketshare_SSB!$E25*MI!F$6*1000+$E25*Marketshare_SSB!$F25*MI!F$7*1000+$E25*Marketshare_SSB!$G25*MI!F$8*1000+$E25*Marketshare_SSB!$H25*MI!F$9*1000+$E25*Marketshare_SSB!$I25*MI!F$10*1000</f>
        <v>797.30240000000003</v>
      </c>
      <c r="O25" s="40">
        <f>$E25*Marketshare_SSB!$B25*MI!G$3*1000+$E25*Marketshare_SSB!$C25*MI!G$4*1000+$E25*Marketshare_SSB!$D25*MI!G$5*1000+$E25*Marketshare_SSB!$E25*MI!G$6*1000+$E25*Marketshare_SSB!$F25*MI!G$7*1000+$E25*Marketshare_SSB!$G25*MI!G$8*1000+$E25*Marketshare_SSB!$H25*MI!G$9*1000+$E25*Marketshare_SSB!$I25*MI!G$10*1000</f>
        <v>11964.232800000003</v>
      </c>
      <c r="P25" s="40">
        <f>$E25*Marketshare_SSB!$B25*MI!H$3*1000+$E25*Marketshare_SSB!$C25*MI!H$4*1000+$E25*Marketshare_SSB!$D25*MI!H$5*1000+$E25*Marketshare_SSB!$E25*MI!H$6*1000+$E25*Marketshare_SSB!$F25*MI!H$7*1000+$E25*Marketshare_SSB!$G25*MI!H$8*1000+$E25*Marketshare_SSB!$H25*MI!H$9*1000+$E25*Marketshare_SSB!$I25*MI!H$10*1000</f>
        <v>0</v>
      </c>
      <c r="Q25" s="40">
        <f>$E25*Marketshare_SSB!$B25*MI!I$3*1000+$E25*Marketshare_SSB!$C25*MI!I$4*1000+$E25*Marketshare_SSB!$D25*MI!I$5*1000+$E25*Marketshare_SSB!$E25*MI!I$6*1000+$E25*Marketshare_SSB!$F25*MI!I$7*1000+$E25*Marketshare_SSB!$G25*MI!I$8*1000+$E25*Marketshare_SSB!$H25*MI!I$9*1000+$E25*Marketshare_SSB!$I25*MI!I$10*1000</f>
        <v>1450.0752000000005</v>
      </c>
      <c r="R25" s="40">
        <f>$E25*Marketshare_SSB!$B25*MI!J$3*1000+$E25*Marketshare_SSB!$C25*MI!J$4*1000+$E25*Marketshare_SSB!$D25*MI!J$5*1000+$E25*Marketshare_SSB!$E25*MI!J$6*1000+$E25*Marketshare_SSB!$F25*MI!J$7*1000+$E25*Marketshare_SSB!$G25*MI!J$8*1000+$E25*Marketshare_SSB!$H25*MI!J$9*1000+$E25*Marketshare_SSB!$I25*MI!J$10*1000</f>
        <v>2.1012000001236011</v>
      </c>
      <c r="S25" s="40">
        <f>$E25*Marketshare_SSB!$B25*MI!K$3*1000+$E25*Marketshare_SSB!$C25*MI!K$4*1000+$E25*Marketshare_SSB!$D25*MI!K$5*1000+$E25*Marketshare_SSB!$E25*MI!K$6*1000+$E25*Marketshare_SSB!$F25*MI!K$7*1000+$E25*Marketshare_SSB!$G25*MI!K$8*1000+$E25*Marketshare_SSB!$H25*MI!K$9*1000+$E25*Marketshare_SSB!$I25*MI!K$10*1000</f>
        <v>2152.6279000000004</v>
      </c>
      <c r="T25" s="40">
        <f>$E25*Marketshare_SSB!$B25*MI!L$3*1000+$E25*Marketshare_SSB!$C25*MI!L$4*1000+$E25*Marketshare_SSB!$D25*MI!L$5*1000+$E25*Marketshare_SSB!$E25*MI!L$6*1000+$E25*Marketshare_SSB!$F25*MI!L$7*1000+$E25*Marketshare_SSB!$G25*MI!L$8*1000+$E25*Marketshare_SSB!$H25*MI!L$9*1000+$E25*Marketshare_SSB!$I25*MI!L$10*1000</f>
        <v>1549.0788000000005</v>
      </c>
      <c r="U25" s="40">
        <f>$E25*Marketshare_SSB!$B25*MI!M$3*1000+$E25*Marketshare_SSB!$C25*MI!M$4*1000+$E25*Marketshare_SSB!$D25*MI!M$5*1000+$E25*Marketshare_SSB!$E25*MI!M$6*1000+$E25*Marketshare_SSB!$F25*MI!M$7*1000+$E25*Marketshare_SSB!$G25*MI!M$8*1000+$E25*Marketshare_SSB!$H25*MI!M$9*1000+$E25*Marketshare_SSB!$I25*MI!M$10*1000</f>
        <v>0</v>
      </c>
      <c r="V25" s="40">
        <f>$E25*Marketshare_SSB!$B25*MI!N$3*1000+$E25*Marketshare_SSB!$C25*MI!N$4*1000+$E25*Marketshare_SSB!$D25*MI!N$5*1000+$E25*Marketshare_SSB!$E25*MI!N$6*1000+$E25*Marketshare_SSB!$F25*MI!N$7*1000+$E25*Marketshare_SSB!$G25*MI!N$8*1000+$E25*Marketshare_SSB!$H25*MI!N$9*1000+$E25*Marketshare_SSB!$I25*MI!N$10*1000</f>
        <v>0.67979999987640027</v>
      </c>
      <c r="W25" s="48">
        <f>$E25*Marketshare_SSB!$B25*MI!O$3*1000+$E25*Marketshare_SSB!$C25*MI!O$4*1000+$E25*Marketshare_SSB!$D25*MI!O$5*1000+$E25*Marketshare_SSB!$E25*MI!O$6*1000+$E25*Marketshare_SSB!$F25*MI!O$7*1000+$E25*Marketshare_SSB!$G25*MI!O$8*1000+$E25*Marketshare_SSB!$H25*MI!O$9*1000+$E25*Marketshare_SSB!$I25*MI!O$10*1000</f>
        <v>0.67979999987640027</v>
      </c>
      <c r="Y25" s="53">
        <f t="shared" si="12"/>
        <v>75.576000000000022</v>
      </c>
      <c r="Z25" s="54">
        <f t="shared" si="10"/>
        <v>10.419000000000004</v>
      </c>
      <c r="AA25" s="54">
        <f t="shared" si="10"/>
        <v>26.592000000000006</v>
      </c>
      <c r="AB25" s="54">
        <f t="shared" si="10"/>
        <v>530.30400000000009</v>
      </c>
      <c r="AC25" s="54">
        <f t="shared" si="10"/>
        <v>0</v>
      </c>
      <c r="AD25" s="54">
        <f t="shared" si="10"/>
        <v>107.38200000000002</v>
      </c>
      <c r="AE25" s="54">
        <f t="shared" si="10"/>
        <v>1.9040000001119997</v>
      </c>
      <c r="AF25" s="54">
        <f t="shared" si="10"/>
        <v>100.52100000000003</v>
      </c>
      <c r="AG25" s="54">
        <f t="shared" si="10"/>
        <v>113.02800000000002</v>
      </c>
      <c r="AH25" s="54">
        <f t="shared" si="10"/>
        <v>0</v>
      </c>
      <c r="AI25" s="54">
        <f t="shared" si="10"/>
        <v>0.61599999988799992</v>
      </c>
      <c r="AJ25" s="55">
        <f t="shared" si="10"/>
        <v>0.61599999988799992</v>
      </c>
      <c r="AL25" s="53">
        <f t="shared" si="6"/>
        <v>17905.124320000006</v>
      </c>
      <c r="AM25" s="54">
        <f t="shared" si="6"/>
        <v>2240.0845400000007</v>
      </c>
      <c r="AN25" s="54">
        <f t="shared" si="6"/>
        <v>5544.5830400000004</v>
      </c>
      <c r="AO25" s="54">
        <f t="shared" si="6"/>
        <v>132640.63279999999</v>
      </c>
      <c r="AP25" s="54">
        <f t="shared" si="6"/>
        <v>0</v>
      </c>
      <c r="AQ25" s="54">
        <f t="shared" si="6"/>
        <v>17413.666999999998</v>
      </c>
      <c r="AR25" s="54">
        <f t="shared" si="6"/>
        <v>96.341266672333788</v>
      </c>
      <c r="AS25" s="54">
        <f t="shared" si="6"/>
        <v>22780.26454</v>
      </c>
      <c r="AT25" s="54">
        <f t="shared" si="6"/>
        <v>18603.695199999998</v>
      </c>
      <c r="AU25" s="54">
        <f t="shared" si="6"/>
        <v>0</v>
      </c>
      <c r="AV25" s="54">
        <f t="shared" si="6"/>
        <v>31.169233327666191</v>
      </c>
      <c r="AW25" s="55">
        <f t="shared" si="6"/>
        <v>31.169233327666191</v>
      </c>
    </row>
    <row r="26" spans="1:49" x14ac:dyDescent="0.55000000000000004">
      <c r="A26" s="25">
        <f t="shared" si="3"/>
        <v>2042</v>
      </c>
      <c r="B26" s="7">
        <f t="shared" si="7"/>
        <v>244.80000000000004</v>
      </c>
      <c r="C26" s="4">
        <f t="shared" si="8"/>
        <v>184.80000000000004</v>
      </c>
      <c r="D26" s="4">
        <f t="shared" si="9"/>
        <v>124.80000000000003</v>
      </c>
      <c r="E26" s="7">
        <f t="shared" si="5"/>
        <v>20.600000000000005</v>
      </c>
      <c r="F26" s="4">
        <f t="shared" si="5"/>
        <v>15.600000000000005</v>
      </c>
      <c r="G26" s="8">
        <f t="shared" si="5"/>
        <v>10.600000000000005</v>
      </c>
      <c r="H26" s="7">
        <f t="shared" si="13"/>
        <v>1.2000000000000002</v>
      </c>
      <c r="I26" s="4">
        <f t="shared" si="11"/>
        <v>1.2000000000000002</v>
      </c>
      <c r="J26" s="8">
        <f t="shared" si="11"/>
        <v>1.2000000000000002</v>
      </c>
      <c r="K26" s="4"/>
      <c r="L26" s="47">
        <f>$E26*Marketshare_SSB!$B26*MI!D$3*1000+$E26*Marketshare_SSB!$C26*MI!D$4*1000+$E26*Marketshare_SSB!$D26*MI!D$5*1000+$E26*Marketshare_SSB!$E26*MI!D$6*1000+$E26*Marketshare_SSB!$F26*MI!D$7*1000+$E26*Marketshare_SSB!$G26*MI!D$8*1000+$E26*Marketshare_SSB!$H26*MI!D$9*1000+$E26*Marketshare_SSB!$I26*MI!D$10*1000</f>
        <v>3269.3024000000014</v>
      </c>
      <c r="M26" s="40">
        <f>$E26*Marketshare_SSB!$B26*MI!E$3*1000+$E26*Marketshare_SSB!$C26*MI!E$4*1000+$E26*Marketshare_SSB!$D26*MI!E$5*1000+$E26*Marketshare_SSB!$E26*MI!E$6*1000+$E26*Marketshare_SSB!$F26*MI!E$7*1000+$E26*Marketshare_SSB!$G26*MI!E$8*1000+$E26*Marketshare_SSB!$H26*MI!E$9*1000+$E26*Marketshare_SSB!$I26*MI!E$10*1000</f>
        <v>408.66280000000017</v>
      </c>
      <c r="N26" s="40">
        <f>$E26*Marketshare_SSB!$B26*MI!F$3*1000+$E26*Marketshare_SSB!$C26*MI!F$4*1000+$E26*Marketshare_SSB!$D26*MI!F$5*1000+$E26*Marketshare_SSB!$E26*MI!F$6*1000+$E26*Marketshare_SSB!$F26*MI!F$7*1000+$E26*Marketshare_SSB!$G26*MI!F$8*1000+$E26*Marketshare_SSB!$H26*MI!F$9*1000+$E26*Marketshare_SSB!$I26*MI!F$10*1000</f>
        <v>1011.2128000000002</v>
      </c>
      <c r="O26" s="40">
        <f>$E26*Marketshare_SSB!$B26*MI!G$3*1000+$E26*Marketshare_SSB!$C26*MI!G$4*1000+$E26*Marketshare_SSB!$D26*MI!G$5*1000+$E26*Marketshare_SSB!$E26*MI!G$6*1000+$E26*Marketshare_SSB!$F26*MI!G$7*1000+$E26*Marketshare_SSB!$G26*MI!G$8*1000+$E26*Marketshare_SSB!$H26*MI!G$9*1000+$E26*Marketshare_SSB!$I26*MI!G$10*1000</f>
        <v>11149.873600000001</v>
      </c>
      <c r="P26" s="40">
        <f>$E26*Marketshare_SSB!$B26*MI!H$3*1000+$E26*Marketshare_SSB!$C26*MI!H$4*1000+$E26*Marketshare_SSB!$D26*MI!H$5*1000+$E26*Marketshare_SSB!$E26*MI!H$6*1000+$E26*Marketshare_SSB!$F26*MI!H$7*1000+$E26*Marketshare_SSB!$G26*MI!H$8*1000+$E26*Marketshare_SSB!$H26*MI!H$9*1000+$E26*Marketshare_SSB!$I26*MI!H$10*1000</f>
        <v>0</v>
      </c>
      <c r="Q26" s="40">
        <f>$E26*Marketshare_SSB!$B26*MI!I$3*1000+$E26*Marketshare_SSB!$C26*MI!I$4*1000+$E26*Marketshare_SSB!$D26*MI!I$5*1000+$E26*Marketshare_SSB!$E26*MI!I$6*1000+$E26*Marketshare_SSB!$F26*MI!I$7*1000+$E26*Marketshare_SSB!$G26*MI!I$8*1000+$E26*Marketshare_SSB!$H26*MI!I$9*1000+$E26*Marketshare_SSB!$I26*MI!I$10*1000</f>
        <v>1349.3824000000002</v>
      </c>
      <c r="R26" s="40">
        <f>$E26*Marketshare_SSB!$B26*MI!J$3*1000+$E26*Marketshare_SSB!$C26*MI!J$4*1000+$E26*Marketshare_SSB!$D26*MI!J$5*1000+$E26*Marketshare_SSB!$E26*MI!J$6*1000+$E26*Marketshare_SSB!$F26*MI!J$7*1000+$E26*Marketshare_SSB!$G26*MI!J$8*1000+$E26*Marketshare_SSB!$H26*MI!J$9*1000+$E26*Marketshare_SSB!$I26*MI!J$10*1000</f>
        <v>1.8677333334432005</v>
      </c>
      <c r="S26" s="40">
        <f>$E26*Marketshare_SSB!$B26*MI!K$3*1000+$E26*Marketshare_SSB!$C26*MI!K$4*1000+$E26*Marketshare_SSB!$D26*MI!K$5*1000+$E26*Marketshare_SSB!$E26*MI!K$6*1000+$E26*Marketshare_SSB!$F26*MI!K$7*1000+$E26*Marketshare_SSB!$G26*MI!K$8*1000+$E26*Marketshare_SSB!$H26*MI!K$9*1000+$E26*Marketshare_SSB!$I26*MI!K$10*1000</f>
        <v>2119.6988000000001</v>
      </c>
      <c r="T26" s="40">
        <f>$E26*Marketshare_SSB!$B26*MI!L$3*1000+$E26*Marketshare_SSB!$C26*MI!L$4*1000+$E26*Marketshare_SSB!$D26*MI!L$5*1000+$E26*Marketshare_SSB!$E26*MI!L$6*1000+$E26*Marketshare_SSB!$F26*MI!L$7*1000+$E26*Marketshare_SSB!$G26*MI!L$8*1000+$E26*Marketshare_SSB!$H26*MI!L$9*1000+$E26*Marketshare_SSB!$I26*MI!L$10*1000</f>
        <v>1441.5056000000004</v>
      </c>
      <c r="U26" s="40">
        <f>$E26*Marketshare_SSB!$B26*MI!M$3*1000+$E26*Marketshare_SSB!$C26*MI!M$4*1000+$E26*Marketshare_SSB!$D26*MI!M$5*1000+$E26*Marketshare_SSB!$E26*MI!M$6*1000+$E26*Marketshare_SSB!$F26*MI!M$7*1000+$E26*Marketshare_SSB!$G26*MI!M$8*1000+$E26*Marketshare_SSB!$H26*MI!M$9*1000+$E26*Marketshare_SSB!$I26*MI!M$10*1000</f>
        <v>0</v>
      </c>
      <c r="V26" s="40">
        <f>$E26*Marketshare_SSB!$B26*MI!N$3*1000+$E26*Marketshare_SSB!$C26*MI!N$4*1000+$E26*Marketshare_SSB!$D26*MI!N$5*1000+$E26*Marketshare_SSB!$E26*MI!N$6*1000+$E26*Marketshare_SSB!$F26*MI!N$7*1000+$E26*Marketshare_SSB!$G26*MI!N$8*1000+$E26*Marketshare_SSB!$H26*MI!N$9*1000+$E26*Marketshare_SSB!$I26*MI!N$10*1000</f>
        <v>0.60426666655680006</v>
      </c>
      <c r="W26" s="48">
        <f>$E26*Marketshare_SSB!$B26*MI!O$3*1000+$E26*Marketshare_SSB!$C26*MI!O$4*1000+$E26*Marketshare_SSB!$D26*MI!O$5*1000+$E26*Marketshare_SSB!$E26*MI!O$6*1000+$E26*Marketshare_SSB!$F26*MI!O$7*1000+$E26*Marketshare_SSB!$G26*MI!O$8*1000+$E26*Marketshare_SSB!$H26*MI!O$9*1000+$E26*Marketshare_SSB!$I26*MI!O$10*1000</f>
        <v>0.60426666655680006</v>
      </c>
      <c r="Y26" s="53">
        <f t="shared" si="12"/>
        <v>73.645440000000022</v>
      </c>
      <c r="Z26" s="54">
        <f t="shared" si="10"/>
        <v>9.9832800000000024</v>
      </c>
      <c r="AA26" s="54">
        <f t="shared" si="10"/>
        <v>25.351680000000009</v>
      </c>
      <c r="AB26" s="54">
        <f t="shared" si="10"/>
        <v>557.5680000000001</v>
      </c>
      <c r="AC26" s="54">
        <f t="shared" si="10"/>
        <v>0</v>
      </c>
      <c r="AD26" s="54">
        <f t="shared" si="10"/>
        <v>105.31440000000002</v>
      </c>
      <c r="AE26" s="54">
        <f t="shared" si="10"/>
        <v>1.7272000001015995</v>
      </c>
      <c r="AF26" s="54">
        <f t="shared" si="10"/>
        <v>103.13688000000003</v>
      </c>
      <c r="AG26" s="54">
        <f t="shared" si="10"/>
        <v>111.16800000000002</v>
      </c>
      <c r="AH26" s="54">
        <f t="shared" si="10"/>
        <v>0</v>
      </c>
      <c r="AI26" s="54">
        <f t="shared" si="10"/>
        <v>0.5587999998983999</v>
      </c>
      <c r="AJ26" s="55">
        <f t="shared" si="10"/>
        <v>0.5587999998983999</v>
      </c>
      <c r="AL26" s="53">
        <f t="shared" si="6"/>
        <v>21100.781280000007</v>
      </c>
      <c r="AM26" s="54">
        <f t="shared" si="6"/>
        <v>2638.7640600000009</v>
      </c>
      <c r="AN26" s="54">
        <f t="shared" si="6"/>
        <v>6530.4441600000009</v>
      </c>
      <c r="AO26" s="54">
        <f t="shared" si="6"/>
        <v>143232.93839999998</v>
      </c>
      <c r="AP26" s="54">
        <f t="shared" si="6"/>
        <v>0</v>
      </c>
      <c r="AQ26" s="54">
        <f t="shared" si="6"/>
        <v>18657.734999999997</v>
      </c>
      <c r="AR26" s="54">
        <f t="shared" si="6"/>
        <v>96.481800005675382</v>
      </c>
      <c r="AS26" s="54">
        <f t="shared" si="6"/>
        <v>24796.82646</v>
      </c>
      <c r="AT26" s="54">
        <f t="shared" si="6"/>
        <v>19934.032799999997</v>
      </c>
      <c r="AU26" s="54">
        <f t="shared" si="6"/>
        <v>0</v>
      </c>
      <c r="AV26" s="54">
        <f t="shared" si="6"/>
        <v>31.21469999432459</v>
      </c>
      <c r="AW26" s="55">
        <f t="shared" si="6"/>
        <v>31.21469999432459</v>
      </c>
    </row>
    <row r="27" spans="1:49" x14ac:dyDescent="0.55000000000000004">
      <c r="A27" s="25">
        <f t="shared" si="3"/>
        <v>2043</v>
      </c>
      <c r="B27" s="7">
        <f t="shared" si="7"/>
        <v>264.20000000000005</v>
      </c>
      <c r="C27" s="4">
        <f t="shared" si="8"/>
        <v>199.20000000000005</v>
      </c>
      <c r="D27" s="4">
        <f t="shared" si="9"/>
        <v>134.20000000000002</v>
      </c>
      <c r="E27" s="7">
        <f t="shared" si="5"/>
        <v>20.600000000000005</v>
      </c>
      <c r="F27" s="4">
        <f t="shared" si="5"/>
        <v>15.600000000000005</v>
      </c>
      <c r="G27" s="8">
        <f t="shared" si="5"/>
        <v>10.599999999999991</v>
      </c>
      <c r="H27" s="7">
        <f t="shared" si="13"/>
        <v>1.2000000000000002</v>
      </c>
      <c r="I27" s="4">
        <f t="shared" si="11"/>
        <v>1.2000000000000002</v>
      </c>
      <c r="J27" s="8">
        <f t="shared" si="11"/>
        <v>1.2000000000000002</v>
      </c>
      <c r="K27" s="4"/>
      <c r="L27" s="47">
        <f>$E27*Marketshare_SSB!$B27*MI!D$3*1000+$E27*Marketshare_SSB!$C27*MI!D$4*1000+$E27*Marketshare_SSB!$D27*MI!D$5*1000+$E27*Marketshare_SSB!$E27*MI!D$6*1000+$E27*Marketshare_SSB!$F27*MI!D$7*1000+$E27*Marketshare_SSB!$G27*MI!D$8*1000+$E27*Marketshare_SSB!$H27*MI!D$9*1000+$E27*Marketshare_SSB!$I27*MI!D$10*1000</f>
        <v>3960.8856000000014</v>
      </c>
      <c r="M27" s="40">
        <f>$E27*Marketshare_SSB!$B27*MI!E$3*1000+$E27*Marketshare_SSB!$C27*MI!E$4*1000+$E27*Marketshare_SSB!$D27*MI!E$5*1000+$E27*Marketshare_SSB!$E27*MI!E$6*1000+$E27*Marketshare_SSB!$F27*MI!E$7*1000+$E27*Marketshare_SSB!$G27*MI!E$8*1000+$E27*Marketshare_SSB!$H27*MI!E$9*1000+$E27*Marketshare_SSB!$I27*MI!E$10*1000</f>
        <v>495.11070000000018</v>
      </c>
      <c r="N27" s="40">
        <f>$E27*Marketshare_SSB!$B27*MI!F$3*1000+$E27*Marketshare_SSB!$C27*MI!F$4*1000+$E27*Marketshare_SSB!$D27*MI!F$5*1000+$E27*Marketshare_SSB!$E27*MI!F$6*1000+$E27*Marketshare_SSB!$F27*MI!F$7*1000+$E27*Marketshare_SSB!$G27*MI!F$8*1000+$E27*Marketshare_SSB!$H27*MI!F$9*1000+$E27*Marketshare_SSB!$I27*MI!F$10*1000</f>
        <v>1225.1232000000002</v>
      </c>
      <c r="O27" s="40">
        <f>$E27*Marketshare_SSB!$B27*MI!G$3*1000+$E27*Marketshare_SSB!$C27*MI!G$4*1000+$E27*Marketshare_SSB!$D27*MI!G$5*1000+$E27*Marketshare_SSB!$E27*MI!G$6*1000+$E27*Marketshare_SSB!$F27*MI!G$7*1000+$E27*Marketshare_SSB!$G27*MI!G$8*1000+$E27*Marketshare_SSB!$H27*MI!G$9*1000+$E27*Marketshare_SSB!$I27*MI!G$10*1000</f>
        <v>10335.514400000002</v>
      </c>
      <c r="P27" s="40">
        <f>$E27*Marketshare_SSB!$B27*MI!H$3*1000+$E27*Marketshare_SSB!$C27*MI!H$4*1000+$E27*Marketshare_SSB!$D27*MI!H$5*1000+$E27*Marketshare_SSB!$E27*MI!H$6*1000+$E27*Marketshare_SSB!$F27*MI!H$7*1000+$E27*Marketshare_SSB!$G27*MI!H$8*1000+$E27*Marketshare_SSB!$H27*MI!H$9*1000+$E27*Marketshare_SSB!$I27*MI!H$10*1000</f>
        <v>0</v>
      </c>
      <c r="Q27" s="40">
        <f>$E27*Marketshare_SSB!$B27*MI!I$3*1000+$E27*Marketshare_SSB!$C27*MI!I$4*1000+$E27*Marketshare_SSB!$D27*MI!I$5*1000+$E27*Marketshare_SSB!$E27*MI!I$6*1000+$E27*Marketshare_SSB!$F27*MI!I$7*1000+$E27*Marketshare_SSB!$G27*MI!I$8*1000+$E27*Marketshare_SSB!$H27*MI!I$9*1000+$E27*Marketshare_SSB!$I27*MI!I$10*1000</f>
        <v>1248.6896000000002</v>
      </c>
      <c r="R27" s="40">
        <f>$E27*Marketshare_SSB!$B27*MI!J$3*1000+$E27*Marketshare_SSB!$C27*MI!J$4*1000+$E27*Marketshare_SSB!$D27*MI!J$5*1000+$E27*Marketshare_SSB!$E27*MI!J$6*1000+$E27*Marketshare_SSB!$F27*MI!J$7*1000+$E27*Marketshare_SSB!$G27*MI!J$8*1000+$E27*Marketshare_SSB!$H27*MI!J$9*1000+$E27*Marketshare_SSB!$I27*MI!J$10*1000</f>
        <v>1.6342666667628007</v>
      </c>
      <c r="S27" s="40">
        <f>$E27*Marketshare_SSB!$B27*MI!K$3*1000+$E27*Marketshare_SSB!$C27*MI!K$4*1000+$E27*Marketshare_SSB!$D27*MI!K$5*1000+$E27*Marketshare_SSB!$E27*MI!K$6*1000+$E27*Marketshare_SSB!$F27*MI!K$7*1000+$E27*Marketshare_SSB!$G27*MI!K$8*1000+$E27*Marketshare_SSB!$H27*MI!K$9*1000+$E27*Marketshare_SSB!$I27*MI!K$10*1000</f>
        <v>2086.7697000000003</v>
      </c>
      <c r="T27" s="40">
        <f>$E27*Marketshare_SSB!$B27*MI!L$3*1000+$E27*Marketshare_SSB!$C27*MI!L$4*1000+$E27*Marketshare_SSB!$D27*MI!L$5*1000+$E27*Marketshare_SSB!$E27*MI!L$6*1000+$E27*Marketshare_SSB!$F27*MI!L$7*1000+$E27*Marketshare_SSB!$G27*MI!L$8*1000+$E27*Marketshare_SSB!$H27*MI!L$9*1000+$E27*Marketshare_SSB!$I27*MI!L$10*1000</f>
        <v>1333.9324000000001</v>
      </c>
      <c r="U27" s="40">
        <f>$E27*Marketshare_SSB!$B27*MI!M$3*1000+$E27*Marketshare_SSB!$C27*MI!M$4*1000+$E27*Marketshare_SSB!$D27*MI!M$5*1000+$E27*Marketshare_SSB!$E27*MI!M$6*1000+$E27*Marketshare_SSB!$F27*MI!M$7*1000+$E27*Marketshare_SSB!$G27*MI!M$8*1000+$E27*Marketshare_SSB!$H27*MI!M$9*1000+$E27*Marketshare_SSB!$I27*MI!M$10*1000</f>
        <v>0</v>
      </c>
      <c r="V27" s="40">
        <f>$E27*Marketshare_SSB!$B27*MI!N$3*1000+$E27*Marketshare_SSB!$C27*MI!N$4*1000+$E27*Marketshare_SSB!$D27*MI!N$5*1000+$E27*Marketshare_SSB!$E27*MI!N$6*1000+$E27*Marketshare_SSB!$F27*MI!N$7*1000+$E27*Marketshare_SSB!$G27*MI!N$8*1000+$E27*Marketshare_SSB!$H27*MI!N$9*1000+$E27*Marketshare_SSB!$I27*MI!N$10*1000</f>
        <v>0.52873333323720018</v>
      </c>
      <c r="W27" s="48">
        <f>$E27*Marketshare_SSB!$B27*MI!O$3*1000+$E27*Marketshare_SSB!$C27*MI!O$4*1000+$E27*Marketshare_SSB!$D27*MI!O$5*1000+$E27*Marketshare_SSB!$E27*MI!O$6*1000+$E27*Marketshare_SSB!$F27*MI!O$7*1000+$E27*Marketshare_SSB!$G27*MI!O$8*1000+$E27*Marketshare_SSB!$H27*MI!O$9*1000+$E27*Marketshare_SSB!$I27*MI!O$10*1000</f>
        <v>0.52873333323720018</v>
      </c>
      <c r="Y27" s="53">
        <f t="shared" si="12"/>
        <v>71.714880000000036</v>
      </c>
      <c r="Z27" s="54">
        <f t="shared" si="10"/>
        <v>9.5475600000000043</v>
      </c>
      <c r="AA27" s="54">
        <f t="shared" si="10"/>
        <v>24.111360000000008</v>
      </c>
      <c r="AB27" s="54">
        <f t="shared" si="10"/>
        <v>584.83199999999999</v>
      </c>
      <c r="AC27" s="54">
        <f t="shared" si="10"/>
        <v>0</v>
      </c>
      <c r="AD27" s="54">
        <f t="shared" si="10"/>
        <v>103.24680000000002</v>
      </c>
      <c r="AE27" s="54">
        <f t="shared" si="10"/>
        <v>1.5504000000911997</v>
      </c>
      <c r="AF27" s="54">
        <f t="shared" si="10"/>
        <v>105.75276000000002</v>
      </c>
      <c r="AG27" s="54">
        <f t="shared" si="10"/>
        <v>109.30800000000001</v>
      </c>
      <c r="AH27" s="54">
        <f t="shared" si="10"/>
        <v>0</v>
      </c>
      <c r="AI27" s="54">
        <f t="shared" si="10"/>
        <v>0.50159999990879989</v>
      </c>
      <c r="AJ27" s="55">
        <f t="shared" si="10"/>
        <v>0.50159999990879989</v>
      </c>
      <c r="AL27" s="53">
        <f t="shared" si="6"/>
        <v>24989.952000000008</v>
      </c>
      <c r="AM27" s="54">
        <f t="shared" si="6"/>
        <v>3124.3272000000011</v>
      </c>
      <c r="AN27" s="54">
        <f t="shared" si="6"/>
        <v>7731.456000000001</v>
      </c>
      <c r="AO27" s="54">
        <f t="shared" si="6"/>
        <v>152983.6208</v>
      </c>
      <c r="AP27" s="54">
        <f t="shared" si="6"/>
        <v>0</v>
      </c>
      <c r="AQ27" s="54">
        <f t="shared" si="6"/>
        <v>19803.177799999998</v>
      </c>
      <c r="AR27" s="54">
        <f t="shared" si="6"/>
        <v>96.565666672346978</v>
      </c>
      <c r="AS27" s="54">
        <f t="shared" si="6"/>
        <v>26777.843400000002</v>
      </c>
      <c r="AT27" s="54">
        <f t="shared" si="6"/>
        <v>21158.657199999998</v>
      </c>
      <c r="AU27" s="54">
        <f t="shared" si="6"/>
        <v>0</v>
      </c>
      <c r="AV27" s="54">
        <f t="shared" si="6"/>
        <v>31.241833327652991</v>
      </c>
      <c r="AW27" s="55">
        <f t="shared" si="6"/>
        <v>31.241833327652991</v>
      </c>
    </row>
    <row r="28" spans="1:49" x14ac:dyDescent="0.55000000000000004">
      <c r="A28" s="25">
        <f t="shared" si="3"/>
        <v>2044</v>
      </c>
      <c r="B28" s="7">
        <f t="shared" si="7"/>
        <v>283.60000000000002</v>
      </c>
      <c r="C28" s="4">
        <f t="shared" si="8"/>
        <v>213.60000000000005</v>
      </c>
      <c r="D28" s="4">
        <f t="shared" si="9"/>
        <v>143.60000000000002</v>
      </c>
      <c r="E28" s="7">
        <f t="shared" si="5"/>
        <v>20.599999999999977</v>
      </c>
      <c r="F28" s="4">
        <f t="shared" si="5"/>
        <v>15.600000000000005</v>
      </c>
      <c r="G28" s="8">
        <f t="shared" si="5"/>
        <v>10.600000000000005</v>
      </c>
      <c r="H28" s="7">
        <f t="shared" si="13"/>
        <v>1.1999999999999993</v>
      </c>
      <c r="I28" s="4">
        <f t="shared" si="11"/>
        <v>1.1999999999999993</v>
      </c>
      <c r="J28" s="8">
        <f t="shared" si="11"/>
        <v>1.1999999999999993</v>
      </c>
      <c r="K28" s="4"/>
      <c r="L28" s="47">
        <f>$E28*Marketshare_SSB!$B28*MI!D$3*1000+$E28*Marketshare_SSB!$C28*MI!D$4*1000+$E28*Marketshare_SSB!$D28*MI!D$5*1000+$E28*Marketshare_SSB!$E28*MI!D$6*1000+$E28*Marketshare_SSB!$F28*MI!D$7*1000+$E28*Marketshare_SSB!$G28*MI!D$8*1000+$E28*Marketshare_SSB!$H28*MI!D$9*1000+$E28*Marketshare_SSB!$I28*MI!D$10*1000</f>
        <v>4652.4687999999951</v>
      </c>
      <c r="M28" s="40">
        <f>$E28*Marketshare_SSB!$B28*MI!E$3*1000+$E28*Marketshare_SSB!$C28*MI!E$4*1000+$E28*Marketshare_SSB!$D28*MI!E$5*1000+$E28*Marketshare_SSB!$E28*MI!E$6*1000+$E28*Marketshare_SSB!$F28*MI!E$7*1000+$E28*Marketshare_SSB!$G28*MI!E$8*1000+$E28*Marketshare_SSB!$H28*MI!E$9*1000+$E28*Marketshare_SSB!$I28*MI!E$10*1000</f>
        <v>581.55859999999939</v>
      </c>
      <c r="N28" s="40">
        <f>$E28*Marketshare_SSB!$B28*MI!F$3*1000+$E28*Marketshare_SSB!$C28*MI!F$4*1000+$E28*Marketshare_SSB!$D28*MI!F$5*1000+$E28*Marketshare_SSB!$E28*MI!F$6*1000+$E28*Marketshare_SSB!$F28*MI!F$7*1000+$E28*Marketshare_SSB!$G28*MI!F$8*1000+$E28*Marketshare_SSB!$H28*MI!F$9*1000+$E28*Marketshare_SSB!$I28*MI!F$10*1000</f>
        <v>1439.0335999999984</v>
      </c>
      <c r="O28" s="40">
        <f>$E28*Marketshare_SSB!$B28*MI!G$3*1000+$E28*Marketshare_SSB!$C28*MI!G$4*1000+$E28*Marketshare_SSB!$D28*MI!G$5*1000+$E28*Marketshare_SSB!$E28*MI!G$6*1000+$E28*Marketshare_SSB!$F28*MI!G$7*1000+$E28*Marketshare_SSB!$G28*MI!G$8*1000+$E28*Marketshare_SSB!$H28*MI!G$9*1000+$E28*Marketshare_SSB!$I28*MI!G$10*1000</f>
        <v>9521.1551999999883</v>
      </c>
      <c r="P28" s="40">
        <f>$E28*Marketshare_SSB!$B28*MI!H$3*1000+$E28*Marketshare_SSB!$C28*MI!H$4*1000+$E28*Marketshare_SSB!$D28*MI!H$5*1000+$E28*Marketshare_SSB!$E28*MI!H$6*1000+$E28*Marketshare_SSB!$F28*MI!H$7*1000+$E28*Marketshare_SSB!$G28*MI!H$8*1000+$E28*Marketshare_SSB!$H28*MI!H$9*1000+$E28*Marketshare_SSB!$I28*MI!H$10*1000</f>
        <v>0</v>
      </c>
      <c r="Q28" s="40">
        <f>$E28*Marketshare_SSB!$B28*MI!I$3*1000+$E28*Marketshare_SSB!$C28*MI!I$4*1000+$E28*Marketshare_SSB!$D28*MI!I$5*1000+$E28*Marketshare_SSB!$E28*MI!I$6*1000+$E28*Marketshare_SSB!$F28*MI!I$7*1000+$E28*Marketshare_SSB!$G28*MI!I$8*1000+$E28*Marketshare_SSB!$H28*MI!I$9*1000+$E28*Marketshare_SSB!$I28*MI!I$10*1000</f>
        <v>1147.9967999999985</v>
      </c>
      <c r="R28" s="40">
        <f>$E28*Marketshare_SSB!$B28*MI!J$3*1000+$E28*Marketshare_SSB!$C28*MI!J$4*1000+$E28*Marketshare_SSB!$D28*MI!J$5*1000+$E28*Marketshare_SSB!$E28*MI!J$6*1000+$E28*Marketshare_SSB!$F28*MI!J$7*1000+$E28*Marketshare_SSB!$G28*MI!J$8*1000+$E28*Marketshare_SSB!$H28*MI!J$9*1000+$E28*Marketshare_SSB!$I28*MI!J$10*1000</f>
        <v>1.4008000000823986</v>
      </c>
      <c r="S28" s="40">
        <f>$E28*Marketshare_SSB!$B28*MI!K$3*1000+$E28*Marketshare_SSB!$C28*MI!K$4*1000+$E28*Marketshare_SSB!$D28*MI!K$5*1000+$E28*Marketshare_SSB!$E28*MI!K$6*1000+$E28*Marketshare_SSB!$F28*MI!K$7*1000+$E28*Marketshare_SSB!$G28*MI!K$8*1000+$E28*Marketshare_SSB!$H28*MI!K$9*1000+$E28*Marketshare_SSB!$I28*MI!K$10*1000</f>
        <v>2053.8405999999973</v>
      </c>
      <c r="T28" s="40">
        <f>$E28*Marketshare_SSB!$B28*MI!L$3*1000+$E28*Marketshare_SSB!$C28*MI!L$4*1000+$E28*Marketshare_SSB!$D28*MI!L$5*1000+$E28*Marketshare_SSB!$E28*MI!L$6*1000+$E28*Marketshare_SSB!$F28*MI!L$7*1000+$E28*Marketshare_SSB!$G28*MI!L$8*1000+$E28*Marketshare_SSB!$H28*MI!L$9*1000+$E28*Marketshare_SSB!$I28*MI!L$10*1000</f>
        <v>1226.3591999999983</v>
      </c>
      <c r="U28" s="40">
        <f>$E28*Marketshare_SSB!$B28*MI!M$3*1000+$E28*Marketshare_SSB!$C28*MI!M$4*1000+$E28*Marketshare_SSB!$D28*MI!M$5*1000+$E28*Marketshare_SSB!$E28*MI!M$6*1000+$E28*Marketshare_SSB!$F28*MI!M$7*1000+$E28*Marketshare_SSB!$G28*MI!M$8*1000+$E28*Marketshare_SSB!$H28*MI!M$9*1000+$E28*Marketshare_SSB!$I28*MI!M$10*1000</f>
        <v>0</v>
      </c>
      <c r="V28" s="40">
        <f>$E28*Marketshare_SSB!$B28*MI!N$3*1000+$E28*Marketshare_SSB!$C28*MI!N$4*1000+$E28*Marketshare_SSB!$D28*MI!N$5*1000+$E28*Marketshare_SSB!$E28*MI!N$6*1000+$E28*Marketshare_SSB!$F28*MI!N$7*1000+$E28*Marketshare_SSB!$G28*MI!N$8*1000+$E28*Marketshare_SSB!$H28*MI!N$9*1000+$E28*Marketshare_SSB!$I28*MI!N$10*1000</f>
        <v>0.45319999991759946</v>
      </c>
      <c r="W28" s="48">
        <f>$E28*Marketshare_SSB!$B28*MI!O$3*1000+$E28*Marketshare_SSB!$C28*MI!O$4*1000+$E28*Marketshare_SSB!$D28*MI!O$5*1000+$E28*Marketshare_SSB!$E28*MI!O$6*1000+$E28*Marketshare_SSB!$F28*MI!O$7*1000+$E28*Marketshare_SSB!$G28*MI!O$8*1000+$E28*Marketshare_SSB!$H28*MI!O$9*1000+$E28*Marketshare_SSB!$I28*MI!O$10*1000</f>
        <v>0.45319999991759946</v>
      </c>
      <c r="Y28" s="53">
        <f t="shared" si="12"/>
        <v>69.78431999999998</v>
      </c>
      <c r="Z28" s="54">
        <f t="shared" si="10"/>
        <v>9.1118399999999973</v>
      </c>
      <c r="AA28" s="54">
        <f t="shared" si="10"/>
        <v>22.871039999999994</v>
      </c>
      <c r="AB28" s="54">
        <f t="shared" si="10"/>
        <v>612.09599999999966</v>
      </c>
      <c r="AC28" s="54">
        <f t="shared" si="10"/>
        <v>0</v>
      </c>
      <c r="AD28" s="54">
        <f t="shared" si="10"/>
        <v>101.17919999999995</v>
      </c>
      <c r="AE28" s="54">
        <f t="shared" si="10"/>
        <v>1.3736000000807986</v>
      </c>
      <c r="AF28" s="54">
        <f t="shared" si="10"/>
        <v>108.36863999999994</v>
      </c>
      <c r="AG28" s="54">
        <f t="shared" si="10"/>
        <v>107.44799999999994</v>
      </c>
      <c r="AH28" s="54">
        <f t="shared" si="10"/>
        <v>0</v>
      </c>
      <c r="AI28" s="54">
        <f t="shared" si="10"/>
        <v>0.44439999991919954</v>
      </c>
      <c r="AJ28" s="55">
        <f t="shared" si="10"/>
        <v>0.44439999991919954</v>
      </c>
      <c r="AL28" s="53">
        <f t="shared" si="6"/>
        <v>29572.636480000005</v>
      </c>
      <c r="AM28" s="54">
        <f t="shared" si="6"/>
        <v>3696.7739600000004</v>
      </c>
      <c r="AN28" s="54">
        <f t="shared" si="6"/>
        <v>9147.618559999999</v>
      </c>
      <c r="AO28" s="54">
        <f t="shared" si="6"/>
        <v>161892.68</v>
      </c>
      <c r="AP28" s="54">
        <f t="shared" si="6"/>
        <v>0</v>
      </c>
      <c r="AQ28" s="54">
        <f t="shared" si="6"/>
        <v>20849.995399999996</v>
      </c>
      <c r="AR28" s="54">
        <f t="shared" si="6"/>
        <v>96.592866672348578</v>
      </c>
      <c r="AS28" s="54">
        <f t="shared" si="6"/>
        <v>28723.315359999997</v>
      </c>
      <c r="AT28" s="54">
        <f t="shared" si="6"/>
        <v>22277.568399999996</v>
      </c>
      <c r="AU28" s="54">
        <f t="shared" si="6"/>
        <v>0</v>
      </c>
      <c r="AV28" s="54">
        <f t="shared" si="6"/>
        <v>31.250633327651393</v>
      </c>
      <c r="AW28" s="55">
        <f t="shared" si="6"/>
        <v>31.250633327651393</v>
      </c>
    </row>
    <row r="29" spans="1:49" x14ac:dyDescent="0.55000000000000004">
      <c r="A29" s="25">
        <f t="shared" si="3"/>
        <v>2045</v>
      </c>
      <c r="B29" s="7">
        <f t="shared" si="7"/>
        <v>303</v>
      </c>
      <c r="C29" s="4">
        <f t="shared" si="8"/>
        <v>228.00000000000006</v>
      </c>
      <c r="D29" s="4">
        <f t="shared" si="9"/>
        <v>153.00000000000003</v>
      </c>
      <c r="E29" s="7">
        <f t="shared" si="5"/>
        <v>20.599999999999977</v>
      </c>
      <c r="F29" s="4">
        <f t="shared" si="5"/>
        <v>15.600000000000005</v>
      </c>
      <c r="G29" s="8">
        <f t="shared" si="5"/>
        <v>10.600000000000005</v>
      </c>
      <c r="H29" s="7">
        <f t="shared" si="13"/>
        <v>1.1999999999999993</v>
      </c>
      <c r="I29" s="4">
        <f t="shared" si="11"/>
        <v>1.1999999999999993</v>
      </c>
      <c r="J29" s="8">
        <f t="shared" si="11"/>
        <v>1.1999999999999993</v>
      </c>
      <c r="K29" s="4"/>
      <c r="L29" s="47">
        <f>$E29*Marketshare_SSB!$B29*MI!D$3*1000+$E29*Marketshare_SSB!$C29*MI!D$4*1000+$E29*Marketshare_SSB!$D29*MI!D$5*1000+$E29*Marketshare_SSB!$E29*MI!D$6*1000+$E29*Marketshare_SSB!$F29*MI!D$7*1000+$E29*Marketshare_SSB!$G29*MI!D$8*1000+$E29*Marketshare_SSB!$H29*MI!D$9*1000+$E29*Marketshare_SSB!$I29*MI!D$10*1000</f>
        <v>5344.0519999999942</v>
      </c>
      <c r="M29" s="40">
        <f>$E29*Marketshare_SSB!$B29*MI!E$3*1000+$E29*Marketshare_SSB!$C29*MI!E$4*1000+$E29*Marketshare_SSB!$D29*MI!E$5*1000+$E29*Marketshare_SSB!$E29*MI!E$6*1000+$E29*Marketshare_SSB!$F29*MI!E$7*1000+$E29*Marketshare_SSB!$G29*MI!E$8*1000+$E29*Marketshare_SSB!$H29*MI!E$9*1000+$E29*Marketshare_SSB!$I29*MI!E$10*1000</f>
        <v>668.00649999999928</v>
      </c>
      <c r="N29" s="40">
        <f>$E29*Marketshare_SSB!$B29*MI!F$3*1000+$E29*Marketshare_SSB!$C29*MI!F$4*1000+$E29*Marketshare_SSB!$D29*MI!F$5*1000+$E29*Marketshare_SSB!$E29*MI!F$6*1000+$E29*Marketshare_SSB!$F29*MI!F$7*1000+$E29*Marketshare_SSB!$G29*MI!F$8*1000+$E29*Marketshare_SSB!$H29*MI!F$9*1000+$E29*Marketshare_SSB!$I29*MI!F$10*1000</f>
        <v>1652.9439999999981</v>
      </c>
      <c r="O29" s="40">
        <f>$E29*Marketshare_SSB!$B29*MI!G$3*1000+$E29*Marketshare_SSB!$C29*MI!G$4*1000+$E29*Marketshare_SSB!$D29*MI!G$5*1000+$E29*Marketshare_SSB!$E29*MI!G$6*1000+$E29*Marketshare_SSB!$F29*MI!G$7*1000+$E29*Marketshare_SSB!$G29*MI!G$8*1000+$E29*Marketshare_SSB!$H29*MI!G$9*1000+$E29*Marketshare_SSB!$I29*MI!G$10*1000</f>
        <v>8706.7959999999875</v>
      </c>
      <c r="P29" s="40">
        <f>$E29*Marketshare_SSB!$B29*MI!H$3*1000+$E29*Marketshare_SSB!$C29*MI!H$4*1000+$E29*Marketshare_SSB!$D29*MI!H$5*1000+$E29*Marketshare_SSB!$E29*MI!H$6*1000+$E29*Marketshare_SSB!$F29*MI!H$7*1000+$E29*Marketshare_SSB!$G29*MI!H$8*1000+$E29*Marketshare_SSB!$H29*MI!H$9*1000+$E29*Marketshare_SSB!$I29*MI!H$10*1000</f>
        <v>0</v>
      </c>
      <c r="Q29" s="40">
        <f>$E29*Marketshare_SSB!$B29*MI!I$3*1000+$E29*Marketshare_SSB!$C29*MI!I$4*1000+$E29*Marketshare_SSB!$D29*MI!I$5*1000+$E29*Marketshare_SSB!$E29*MI!I$6*1000+$E29*Marketshare_SSB!$F29*MI!I$7*1000+$E29*Marketshare_SSB!$G29*MI!I$8*1000+$E29*Marketshare_SSB!$H29*MI!I$9*1000+$E29*Marketshare_SSB!$I29*MI!I$10*1000</f>
        <v>1047.3039999999985</v>
      </c>
      <c r="R29" s="40">
        <f>$E29*Marketshare_SSB!$B29*MI!J$3*1000+$E29*Marketshare_SSB!$C29*MI!J$4*1000+$E29*Marketshare_SSB!$D29*MI!J$5*1000+$E29*Marketshare_SSB!$E29*MI!J$6*1000+$E29*Marketshare_SSB!$F29*MI!J$7*1000+$E29*Marketshare_SSB!$G29*MI!J$8*1000+$E29*Marketshare_SSB!$H29*MI!J$9*1000+$E29*Marketshare_SSB!$I29*MI!J$10*1000</f>
        <v>1.1673333334019986</v>
      </c>
      <c r="S29" s="40">
        <f>$E29*Marketshare_SSB!$B29*MI!K$3*1000+$E29*Marketshare_SSB!$C29*MI!K$4*1000+$E29*Marketshare_SSB!$D29*MI!K$5*1000+$E29*Marketshare_SSB!$E29*MI!K$6*1000+$E29*Marketshare_SSB!$F29*MI!K$7*1000+$E29*Marketshare_SSB!$G29*MI!K$8*1000+$E29*Marketshare_SSB!$H29*MI!K$9*1000+$E29*Marketshare_SSB!$I29*MI!K$10*1000</f>
        <v>2020.9114999999974</v>
      </c>
      <c r="T29" s="40">
        <f>$E29*Marketshare_SSB!$B29*MI!L$3*1000+$E29*Marketshare_SSB!$C29*MI!L$4*1000+$E29*Marketshare_SSB!$D29*MI!L$5*1000+$E29*Marketshare_SSB!$E29*MI!L$6*1000+$E29*Marketshare_SSB!$F29*MI!L$7*1000+$E29*Marketshare_SSB!$G29*MI!L$8*1000+$E29*Marketshare_SSB!$H29*MI!L$9*1000+$E29*Marketshare_SSB!$I29*MI!L$10*1000</f>
        <v>1118.7859999999982</v>
      </c>
      <c r="U29" s="40">
        <f>$E29*Marketshare_SSB!$B29*MI!M$3*1000+$E29*Marketshare_SSB!$C29*MI!M$4*1000+$E29*Marketshare_SSB!$D29*MI!M$5*1000+$E29*Marketshare_SSB!$E29*MI!M$6*1000+$E29*Marketshare_SSB!$F29*MI!M$7*1000+$E29*Marketshare_SSB!$G29*MI!M$8*1000+$E29*Marketshare_SSB!$H29*MI!M$9*1000+$E29*Marketshare_SSB!$I29*MI!M$10*1000</f>
        <v>0</v>
      </c>
      <c r="V29" s="40">
        <f>$E29*Marketshare_SSB!$B29*MI!N$3*1000+$E29*Marketshare_SSB!$C29*MI!N$4*1000+$E29*Marketshare_SSB!$D29*MI!N$5*1000+$E29*Marketshare_SSB!$E29*MI!N$6*1000+$E29*Marketshare_SSB!$F29*MI!N$7*1000+$E29*Marketshare_SSB!$G29*MI!N$8*1000+$E29*Marketshare_SSB!$H29*MI!N$9*1000+$E29*Marketshare_SSB!$I29*MI!N$10*1000</f>
        <v>0.37766666659799952</v>
      </c>
      <c r="W29" s="48">
        <f>$E29*Marketshare_SSB!$B29*MI!O$3*1000+$E29*Marketshare_SSB!$C29*MI!O$4*1000+$E29*Marketshare_SSB!$D29*MI!O$5*1000+$E29*Marketshare_SSB!$E29*MI!O$6*1000+$E29*Marketshare_SSB!$F29*MI!O$7*1000+$E29*Marketshare_SSB!$G29*MI!O$8*1000+$E29*Marketshare_SSB!$H29*MI!O$9*1000+$E29*Marketshare_SSB!$I29*MI!O$10*1000</f>
        <v>0.37766666659799952</v>
      </c>
      <c r="Y29" s="53">
        <f t="shared" si="12"/>
        <v>67.85375999999998</v>
      </c>
      <c r="Z29" s="54">
        <f t="shared" si="10"/>
        <v>8.6761199999999974</v>
      </c>
      <c r="AA29" s="54">
        <f t="shared" si="10"/>
        <v>21.630719999999993</v>
      </c>
      <c r="AB29" s="54">
        <f t="shared" si="10"/>
        <v>639.35999999999956</v>
      </c>
      <c r="AC29" s="54">
        <f t="shared" si="10"/>
        <v>0</v>
      </c>
      <c r="AD29" s="54">
        <f t="shared" si="10"/>
        <v>99.111599999999953</v>
      </c>
      <c r="AE29" s="54">
        <f t="shared" si="10"/>
        <v>1.1968000000703989</v>
      </c>
      <c r="AF29" s="54">
        <f t="shared" si="10"/>
        <v>110.98451999999992</v>
      </c>
      <c r="AG29" s="54">
        <f t="shared" si="10"/>
        <v>105.58799999999994</v>
      </c>
      <c r="AH29" s="54">
        <f t="shared" si="10"/>
        <v>0</v>
      </c>
      <c r="AI29" s="54">
        <f t="shared" si="10"/>
        <v>0.38719999992959964</v>
      </c>
      <c r="AJ29" s="55">
        <f t="shared" si="10"/>
        <v>0.38719999992959964</v>
      </c>
      <c r="AL29" s="53">
        <f t="shared" si="6"/>
        <v>34848.834719999999</v>
      </c>
      <c r="AM29" s="54">
        <f t="shared" si="6"/>
        <v>4356.1043399999999</v>
      </c>
      <c r="AN29" s="54">
        <f t="shared" si="6"/>
        <v>10778.931839999997</v>
      </c>
      <c r="AO29" s="54">
        <f t="shared" si="6"/>
        <v>169960.11599999998</v>
      </c>
      <c r="AP29" s="54">
        <f t="shared" si="6"/>
        <v>0</v>
      </c>
      <c r="AQ29" s="54">
        <f t="shared" si="6"/>
        <v>21798.187799999996</v>
      </c>
      <c r="AR29" s="54">
        <f t="shared" si="6"/>
        <v>96.56340000568018</v>
      </c>
      <c r="AS29" s="54">
        <f t="shared" si="6"/>
        <v>30633.242339999997</v>
      </c>
      <c r="AT29" s="54">
        <f t="shared" si="6"/>
        <v>23290.766399999997</v>
      </c>
      <c r="AU29" s="54">
        <f t="shared" si="6"/>
        <v>0</v>
      </c>
      <c r="AV29" s="54">
        <f t="shared" si="6"/>
        <v>31.241099994319793</v>
      </c>
      <c r="AW29" s="55">
        <f t="shared" si="6"/>
        <v>31.241099994319793</v>
      </c>
    </row>
    <row r="30" spans="1:49" x14ac:dyDescent="0.55000000000000004">
      <c r="A30" s="25">
        <f t="shared" si="3"/>
        <v>2046</v>
      </c>
      <c r="B30" s="7">
        <f t="shared" si="7"/>
        <v>322.39999999999998</v>
      </c>
      <c r="C30" s="4">
        <f t="shared" si="8"/>
        <v>242.40000000000006</v>
      </c>
      <c r="D30" s="4">
        <f t="shared" si="9"/>
        <v>162.40000000000003</v>
      </c>
      <c r="E30" s="7">
        <f t="shared" si="5"/>
        <v>20.59999999999998</v>
      </c>
      <c r="F30" s="4">
        <f t="shared" si="5"/>
        <v>15.600000000000007</v>
      </c>
      <c r="G30" s="8">
        <f t="shared" si="5"/>
        <v>10.600000000000007</v>
      </c>
      <c r="H30" s="7">
        <f t="shared" si="13"/>
        <v>1.2000000000000011</v>
      </c>
      <c r="I30" s="4">
        <f t="shared" si="11"/>
        <v>1.2000000000000011</v>
      </c>
      <c r="J30" s="8">
        <f t="shared" si="11"/>
        <v>1.2000000000000011</v>
      </c>
      <c r="K30" s="4"/>
      <c r="L30" s="47">
        <f>$E30*Marketshare_SSB!$B30*MI!D$3*1000+$E30*Marketshare_SSB!$C30*MI!D$4*1000+$E30*Marketshare_SSB!$D30*MI!D$5*1000+$E30*Marketshare_SSB!$E30*MI!D$6*1000+$E30*Marketshare_SSB!$F30*MI!D$7*1000+$E30*Marketshare_SSB!$G30*MI!D$8*1000+$E30*Marketshare_SSB!$H30*MI!D$9*1000+$E30*Marketshare_SSB!$I30*MI!D$10*1000</f>
        <v>6035.6351999999933</v>
      </c>
      <c r="M30" s="40">
        <f>$E30*Marketshare_SSB!$B30*MI!E$3*1000+$E30*Marketshare_SSB!$C30*MI!E$4*1000+$E30*Marketshare_SSB!$D30*MI!E$5*1000+$E30*Marketshare_SSB!$E30*MI!E$6*1000+$E30*Marketshare_SSB!$F30*MI!E$7*1000+$E30*Marketshare_SSB!$G30*MI!E$8*1000+$E30*Marketshare_SSB!$H30*MI!E$9*1000+$E30*Marketshare_SSB!$I30*MI!E$10*1000</f>
        <v>754.45439999999917</v>
      </c>
      <c r="N30" s="40">
        <f>$E30*Marketshare_SSB!$B30*MI!F$3*1000+$E30*Marketshare_SSB!$C30*MI!F$4*1000+$E30*Marketshare_SSB!$D30*MI!F$5*1000+$E30*Marketshare_SSB!$E30*MI!F$6*1000+$E30*Marketshare_SSB!$F30*MI!F$7*1000+$E30*Marketshare_SSB!$G30*MI!F$8*1000+$E30*Marketshare_SSB!$H30*MI!F$9*1000+$E30*Marketshare_SSB!$I30*MI!F$10*1000</f>
        <v>1866.8543999999981</v>
      </c>
      <c r="O30" s="40">
        <f>$E30*Marketshare_SSB!$B30*MI!G$3*1000+$E30*Marketshare_SSB!$C30*MI!G$4*1000+$E30*Marketshare_SSB!$D30*MI!G$5*1000+$E30*Marketshare_SSB!$E30*MI!G$6*1000+$E30*Marketshare_SSB!$F30*MI!G$7*1000+$E30*Marketshare_SSB!$G30*MI!G$8*1000+$E30*Marketshare_SSB!$H30*MI!G$9*1000+$E30*Marketshare_SSB!$I30*MI!G$10*1000</f>
        <v>7892.4367999999913</v>
      </c>
      <c r="P30" s="40">
        <f>$E30*Marketshare_SSB!$B30*MI!H$3*1000+$E30*Marketshare_SSB!$C30*MI!H$4*1000+$E30*Marketshare_SSB!$D30*MI!H$5*1000+$E30*Marketshare_SSB!$E30*MI!H$6*1000+$E30*Marketshare_SSB!$F30*MI!H$7*1000+$E30*Marketshare_SSB!$G30*MI!H$8*1000+$E30*Marketshare_SSB!$H30*MI!H$9*1000+$E30*Marketshare_SSB!$I30*MI!H$10*1000</f>
        <v>0</v>
      </c>
      <c r="Q30" s="40">
        <f>$E30*Marketshare_SSB!$B30*MI!I$3*1000+$E30*Marketshare_SSB!$C30*MI!I$4*1000+$E30*Marketshare_SSB!$D30*MI!I$5*1000+$E30*Marketshare_SSB!$E30*MI!I$6*1000+$E30*Marketshare_SSB!$F30*MI!I$7*1000+$E30*Marketshare_SSB!$G30*MI!I$8*1000+$E30*Marketshare_SSB!$H30*MI!I$9*1000+$E30*Marketshare_SSB!$I30*MI!I$10*1000</f>
        <v>946.6111999999988</v>
      </c>
      <c r="R30" s="40">
        <f>$E30*Marketshare_SSB!$B30*MI!J$3*1000+$E30*Marketshare_SSB!$C30*MI!J$4*1000+$E30*Marketshare_SSB!$D30*MI!J$5*1000+$E30*Marketshare_SSB!$E30*MI!J$6*1000+$E30*Marketshare_SSB!$F30*MI!J$7*1000+$E30*Marketshare_SSB!$G30*MI!J$8*1000+$E30*Marketshare_SSB!$H30*MI!J$9*1000+$E30*Marketshare_SSB!$I30*MI!J$10*1000</f>
        <v>0.93386666672159913</v>
      </c>
      <c r="S30" s="40">
        <f>$E30*Marketshare_SSB!$B30*MI!K$3*1000+$E30*Marketshare_SSB!$C30*MI!K$4*1000+$E30*Marketshare_SSB!$D30*MI!K$5*1000+$E30*Marketshare_SSB!$E30*MI!K$6*1000+$E30*Marketshare_SSB!$F30*MI!K$7*1000+$E30*Marketshare_SSB!$G30*MI!K$8*1000+$E30*Marketshare_SSB!$H30*MI!K$9*1000+$E30*Marketshare_SSB!$I30*MI!K$10*1000</f>
        <v>1987.9823999999978</v>
      </c>
      <c r="T30" s="40">
        <f>$E30*Marketshare_SSB!$B30*MI!L$3*1000+$E30*Marketshare_SSB!$C30*MI!L$4*1000+$E30*Marketshare_SSB!$D30*MI!L$5*1000+$E30*Marketshare_SSB!$E30*MI!L$6*1000+$E30*Marketshare_SSB!$F30*MI!L$7*1000+$E30*Marketshare_SSB!$G30*MI!L$8*1000+$E30*Marketshare_SSB!$H30*MI!L$9*1000+$E30*Marketshare_SSB!$I30*MI!L$10*1000</f>
        <v>1011.2127999999988</v>
      </c>
      <c r="U30" s="40">
        <f>$E30*Marketshare_SSB!$B30*MI!M$3*1000+$E30*Marketshare_SSB!$C30*MI!M$4*1000+$E30*Marketshare_SSB!$D30*MI!M$5*1000+$E30*Marketshare_SSB!$E30*MI!M$6*1000+$E30*Marketshare_SSB!$F30*MI!M$7*1000+$E30*Marketshare_SSB!$G30*MI!M$8*1000+$E30*Marketshare_SSB!$H30*MI!M$9*1000+$E30*Marketshare_SSB!$I30*MI!M$10*1000</f>
        <v>0</v>
      </c>
      <c r="V30" s="40">
        <f>$E30*Marketshare_SSB!$B30*MI!N$3*1000+$E30*Marketshare_SSB!$C30*MI!N$4*1000+$E30*Marketshare_SSB!$D30*MI!N$5*1000+$E30*Marketshare_SSB!$E30*MI!N$6*1000+$E30*Marketshare_SSB!$F30*MI!N$7*1000+$E30*Marketshare_SSB!$G30*MI!N$8*1000+$E30*Marketshare_SSB!$H30*MI!N$9*1000+$E30*Marketshare_SSB!$I30*MI!N$10*1000</f>
        <v>0.3021333332783997</v>
      </c>
      <c r="W30" s="48">
        <f>$E30*Marketshare_SSB!$B30*MI!O$3*1000+$E30*Marketshare_SSB!$C30*MI!O$4*1000+$E30*Marketshare_SSB!$D30*MI!O$5*1000+$E30*Marketshare_SSB!$E30*MI!O$6*1000+$E30*Marketshare_SSB!$F30*MI!O$7*1000+$E30*Marketshare_SSB!$G30*MI!O$8*1000+$E30*Marketshare_SSB!$H30*MI!O$9*1000+$E30*Marketshare_SSB!$I30*MI!O$10*1000</f>
        <v>0.3021333332783997</v>
      </c>
      <c r="Y30" s="53">
        <f t="shared" si="12"/>
        <v>65.923200000000065</v>
      </c>
      <c r="Z30" s="54">
        <f t="shared" si="10"/>
        <v>8.2404000000000082</v>
      </c>
      <c r="AA30" s="54">
        <f t="shared" si="10"/>
        <v>20.390400000000017</v>
      </c>
      <c r="AB30" s="54">
        <f t="shared" si="10"/>
        <v>666.62400000000059</v>
      </c>
      <c r="AC30" s="54">
        <f t="shared" si="10"/>
        <v>0</v>
      </c>
      <c r="AD30" s="54">
        <f t="shared" si="10"/>
        <v>97.044000000000068</v>
      </c>
      <c r="AE30" s="54">
        <f t="shared" si="10"/>
        <v>1.0200000000600009</v>
      </c>
      <c r="AF30" s="54">
        <f t="shared" si="10"/>
        <v>113.60040000000011</v>
      </c>
      <c r="AG30" s="54">
        <f t="shared" si="10"/>
        <v>103.72800000000009</v>
      </c>
      <c r="AH30" s="54">
        <f t="shared" si="10"/>
        <v>0</v>
      </c>
      <c r="AI30" s="54">
        <f t="shared" si="10"/>
        <v>0.32999999994000029</v>
      </c>
      <c r="AJ30" s="55">
        <f t="shared" si="10"/>
        <v>0.32999999994000029</v>
      </c>
      <c r="AL30" s="53">
        <f t="shared" si="6"/>
        <v>40818.546719999991</v>
      </c>
      <c r="AM30" s="54">
        <f t="shared" si="6"/>
        <v>5102.3183399999989</v>
      </c>
      <c r="AN30" s="54">
        <f t="shared" si="6"/>
        <v>12625.395839999996</v>
      </c>
      <c r="AO30" s="54">
        <f t="shared" si="6"/>
        <v>177185.92879999997</v>
      </c>
      <c r="AP30" s="54">
        <f t="shared" si="6"/>
        <v>0</v>
      </c>
      <c r="AQ30" s="54">
        <f t="shared" si="6"/>
        <v>22647.754999999994</v>
      </c>
      <c r="AR30" s="54">
        <f t="shared" si="6"/>
        <v>96.477266672341784</v>
      </c>
      <c r="AS30" s="54">
        <f t="shared" si="6"/>
        <v>32507.624339999995</v>
      </c>
      <c r="AT30" s="54">
        <f t="shared" si="6"/>
        <v>24198.251199999995</v>
      </c>
      <c r="AU30" s="54">
        <f t="shared" si="6"/>
        <v>0</v>
      </c>
      <c r="AV30" s="54">
        <f t="shared" si="6"/>
        <v>31.213233327658191</v>
      </c>
      <c r="AW30" s="55">
        <f t="shared" si="6"/>
        <v>31.213233327658191</v>
      </c>
    </row>
    <row r="31" spans="1:49" x14ac:dyDescent="0.55000000000000004">
      <c r="A31" s="25">
        <f t="shared" si="3"/>
        <v>2047</v>
      </c>
      <c r="B31" s="7">
        <f t="shared" si="7"/>
        <v>341.79999999999995</v>
      </c>
      <c r="C31" s="4">
        <f t="shared" si="8"/>
        <v>256.80000000000007</v>
      </c>
      <c r="D31" s="4">
        <f t="shared" si="9"/>
        <v>171.80000000000004</v>
      </c>
      <c r="E31" s="7">
        <f t="shared" si="5"/>
        <v>38.799999999999976</v>
      </c>
      <c r="F31" s="4">
        <f t="shared" si="5"/>
        <v>28.800000000000004</v>
      </c>
      <c r="G31" s="8">
        <f t="shared" si="5"/>
        <v>18.800000000000004</v>
      </c>
      <c r="H31" s="7">
        <f t="shared" si="13"/>
        <v>19.399999999999999</v>
      </c>
      <c r="I31" s="4">
        <f t="shared" si="11"/>
        <v>14.399999999999999</v>
      </c>
      <c r="J31" s="8">
        <f t="shared" si="11"/>
        <v>9.3999999999999986</v>
      </c>
      <c r="K31" s="4"/>
      <c r="L31" s="47">
        <f>$E31*Marketshare_SSB!$B31*MI!D$3*1000+$E31*Marketshare_SSB!$C31*MI!D$4*1000+$E31*Marketshare_SSB!$D31*MI!D$5*1000+$E31*Marketshare_SSB!$E31*MI!D$6*1000+$E31*Marketshare_SSB!$F31*MI!D$7*1000+$E31*Marketshare_SSB!$G31*MI!D$8*1000+$E31*Marketshare_SSB!$H31*MI!D$9*1000+$E31*Marketshare_SSB!$I31*MI!D$10*1000</f>
        <v>12670.683199999992</v>
      </c>
      <c r="M31" s="40">
        <f>$E31*Marketshare_SSB!$B31*MI!E$3*1000+$E31*Marketshare_SSB!$C31*MI!E$4*1000+$E31*Marketshare_SSB!$D31*MI!E$5*1000+$E31*Marketshare_SSB!$E31*MI!E$6*1000+$E31*Marketshare_SSB!$F31*MI!E$7*1000+$E31*Marketshare_SSB!$G31*MI!E$8*1000+$E31*Marketshare_SSB!$H31*MI!E$9*1000+$E31*Marketshare_SSB!$I31*MI!E$10*1000</f>
        <v>1583.835399999999</v>
      </c>
      <c r="N31" s="40">
        <f>$E31*Marketshare_SSB!$B31*MI!F$3*1000+$E31*Marketshare_SSB!$C31*MI!F$4*1000+$E31*Marketshare_SSB!$D31*MI!F$5*1000+$E31*Marketshare_SSB!$E31*MI!F$6*1000+$E31*Marketshare_SSB!$F31*MI!F$7*1000+$E31*Marketshare_SSB!$G31*MI!F$8*1000+$E31*Marketshare_SSB!$H31*MI!F$9*1000+$E31*Marketshare_SSB!$I31*MI!F$10*1000</f>
        <v>3919.1103999999968</v>
      </c>
      <c r="O31" s="40">
        <f>$E31*Marketshare_SSB!$B31*MI!G$3*1000+$E31*Marketshare_SSB!$C31*MI!G$4*1000+$E31*Marketshare_SSB!$D31*MI!G$5*1000+$E31*Marketshare_SSB!$E31*MI!G$6*1000+$E31*Marketshare_SSB!$F31*MI!G$7*1000+$E31*Marketshare_SSB!$G31*MI!G$8*1000+$E31*Marketshare_SSB!$H31*MI!G$9*1000+$E31*Marketshare_SSB!$I31*MI!G$10*1000</f>
        <v>13331.524799999986</v>
      </c>
      <c r="P31" s="40">
        <f>$E31*Marketshare_SSB!$B31*MI!H$3*1000+$E31*Marketshare_SSB!$C31*MI!H$4*1000+$E31*Marketshare_SSB!$D31*MI!H$5*1000+$E31*Marketshare_SSB!$E31*MI!H$6*1000+$E31*Marketshare_SSB!$F31*MI!H$7*1000+$E31*Marketshare_SSB!$G31*MI!H$8*1000+$E31*Marketshare_SSB!$H31*MI!H$9*1000+$E31*Marketshare_SSB!$I31*MI!H$10*1000</f>
        <v>0</v>
      </c>
      <c r="Q31" s="40">
        <f>$E31*Marketshare_SSB!$B31*MI!I$3*1000+$E31*Marketshare_SSB!$C31*MI!I$4*1000+$E31*Marketshare_SSB!$D31*MI!I$5*1000+$E31*Marketshare_SSB!$E31*MI!I$6*1000+$E31*Marketshare_SSB!$F31*MI!I$7*1000+$E31*Marketshare_SSB!$G31*MI!I$8*1000+$E31*Marketshare_SSB!$H31*MI!I$9*1000+$E31*Marketshare_SSB!$I31*MI!I$10*1000</f>
        <v>1593.2831999999985</v>
      </c>
      <c r="R31" s="40">
        <f>$E31*Marketshare_SSB!$B31*MI!J$3*1000+$E31*Marketshare_SSB!$C31*MI!J$4*1000+$E31*Marketshare_SSB!$D31*MI!J$5*1000+$E31*Marketshare_SSB!$E31*MI!J$6*1000+$E31*Marketshare_SSB!$F31*MI!J$7*1000+$E31*Marketshare_SSB!$G31*MI!J$8*1000+$E31*Marketshare_SSB!$H31*MI!J$9*1000+$E31*Marketshare_SSB!$I31*MI!J$10*1000</f>
        <v>1.3192000000775994</v>
      </c>
      <c r="S31" s="40">
        <f>$E31*Marketshare_SSB!$B31*MI!K$3*1000+$E31*Marketshare_SSB!$C31*MI!K$4*1000+$E31*Marketshare_SSB!$D31*MI!K$5*1000+$E31*Marketshare_SSB!$E31*MI!K$6*1000+$E31*Marketshare_SSB!$F31*MI!K$7*1000+$E31*Marketshare_SSB!$G31*MI!K$8*1000+$E31*Marketshare_SSB!$H31*MI!K$9*1000+$E31*Marketshare_SSB!$I31*MI!K$10*1000</f>
        <v>3682.3333999999968</v>
      </c>
      <c r="T31" s="40">
        <f>$E31*Marketshare_SSB!$B31*MI!L$3*1000+$E31*Marketshare_SSB!$C31*MI!L$4*1000+$E31*Marketshare_SSB!$D31*MI!L$5*1000+$E31*Marketshare_SSB!$E31*MI!L$6*1000+$E31*Marketshare_SSB!$F31*MI!L$7*1000+$E31*Marketshare_SSB!$G31*MI!L$8*1000+$E31*Marketshare_SSB!$H31*MI!L$9*1000+$E31*Marketshare_SSB!$I31*MI!L$10*1000</f>
        <v>1702.0007999999982</v>
      </c>
      <c r="U31" s="40">
        <f>$E31*Marketshare_SSB!$B31*MI!M$3*1000+$E31*Marketshare_SSB!$C31*MI!M$4*1000+$E31*Marketshare_SSB!$D31*MI!M$5*1000+$E31*Marketshare_SSB!$E31*MI!M$6*1000+$E31*Marketshare_SSB!$F31*MI!M$7*1000+$E31*Marketshare_SSB!$G31*MI!M$8*1000+$E31*Marketshare_SSB!$H31*MI!M$9*1000+$E31*Marketshare_SSB!$I31*MI!M$10*1000</f>
        <v>0</v>
      </c>
      <c r="V31" s="40">
        <f>$E31*Marketshare_SSB!$B31*MI!N$3*1000+$E31*Marketshare_SSB!$C31*MI!N$4*1000+$E31*Marketshare_SSB!$D31*MI!N$5*1000+$E31*Marketshare_SSB!$E31*MI!N$6*1000+$E31*Marketshare_SSB!$F31*MI!N$7*1000+$E31*Marketshare_SSB!$G31*MI!N$8*1000+$E31*Marketshare_SSB!$H31*MI!N$9*1000+$E31*Marketshare_SSB!$I31*MI!N$10*1000</f>
        <v>0.4267999999223997</v>
      </c>
      <c r="W31" s="48">
        <f>$E31*Marketshare_SSB!$B31*MI!O$3*1000+$E31*Marketshare_SSB!$C31*MI!O$4*1000+$E31*Marketshare_SSB!$D31*MI!O$5*1000+$E31*Marketshare_SSB!$E31*MI!O$6*1000+$E31*Marketshare_SSB!$F31*MI!O$7*1000+$E31*Marketshare_SSB!$G31*MI!O$8*1000+$E31*Marketshare_SSB!$H31*MI!O$9*1000+$E31*Marketshare_SSB!$I31*MI!O$10*1000</f>
        <v>0.4267999999223997</v>
      </c>
      <c r="Y31" s="53">
        <f t="shared" si="12"/>
        <v>1136.8089600000001</v>
      </c>
      <c r="Z31" s="54">
        <f t="shared" si="10"/>
        <v>142.10112000000001</v>
      </c>
      <c r="AA31" s="54">
        <f t="shared" si="10"/>
        <v>351.62111999999996</v>
      </c>
      <c r="AB31" s="54">
        <f t="shared" si="10"/>
        <v>10902.8</v>
      </c>
      <c r="AC31" s="54">
        <f t="shared" si="10"/>
        <v>0</v>
      </c>
      <c r="AD31" s="54">
        <f t="shared" si="10"/>
        <v>1558.0333999999998</v>
      </c>
      <c r="AE31" s="54">
        <f t="shared" si="10"/>
        <v>15.060866667552599</v>
      </c>
      <c r="AF31" s="54">
        <f t="shared" si="10"/>
        <v>1858.7101199999997</v>
      </c>
      <c r="AG31" s="54">
        <f t="shared" si="10"/>
        <v>1665.2572</v>
      </c>
      <c r="AH31" s="54">
        <f t="shared" si="10"/>
        <v>0</v>
      </c>
      <c r="AI31" s="54">
        <f t="shared" si="10"/>
        <v>4.872633332447398</v>
      </c>
      <c r="AJ31" s="55">
        <f t="shared" si="10"/>
        <v>4.872633332447398</v>
      </c>
      <c r="AL31" s="53">
        <f t="shared" si="6"/>
        <v>52352.420959999981</v>
      </c>
      <c r="AM31" s="54">
        <f t="shared" si="6"/>
        <v>6544.0526199999977</v>
      </c>
      <c r="AN31" s="54">
        <f t="shared" si="6"/>
        <v>16192.885119999992</v>
      </c>
      <c r="AO31" s="54">
        <f t="shared" si="6"/>
        <v>179614.65359999996</v>
      </c>
      <c r="AP31" s="54">
        <f t="shared" si="6"/>
        <v>0</v>
      </c>
      <c r="AQ31" s="54">
        <f t="shared" si="6"/>
        <v>22683.004799999992</v>
      </c>
      <c r="AR31" s="54">
        <f t="shared" si="6"/>
        <v>82.735600004866782</v>
      </c>
      <c r="AS31" s="54">
        <f t="shared" si="6"/>
        <v>34331.247619999995</v>
      </c>
      <c r="AT31" s="54">
        <f t="shared" si="6"/>
        <v>24234.994799999993</v>
      </c>
      <c r="AU31" s="54">
        <f t="shared" si="6"/>
        <v>0</v>
      </c>
      <c r="AV31" s="54">
        <f t="shared" si="6"/>
        <v>26.767399995133189</v>
      </c>
      <c r="AW31" s="55">
        <f t="shared" si="6"/>
        <v>26.767399995133189</v>
      </c>
    </row>
    <row r="32" spans="1:49" x14ac:dyDescent="0.55000000000000004">
      <c r="A32" s="25">
        <f t="shared" si="3"/>
        <v>2048</v>
      </c>
      <c r="B32" s="7">
        <f t="shared" si="7"/>
        <v>361.19999999999993</v>
      </c>
      <c r="C32" s="4">
        <f t="shared" si="8"/>
        <v>271.20000000000005</v>
      </c>
      <c r="D32" s="4">
        <f t="shared" si="9"/>
        <v>181.20000000000005</v>
      </c>
      <c r="E32" s="7">
        <f t="shared" si="5"/>
        <v>38.799999999999976</v>
      </c>
      <c r="F32" s="4">
        <f t="shared" si="5"/>
        <v>28.799999999999976</v>
      </c>
      <c r="G32" s="8">
        <f t="shared" si="5"/>
        <v>18.800000000000004</v>
      </c>
      <c r="H32" s="7">
        <f t="shared" si="13"/>
        <v>19.399999999999999</v>
      </c>
      <c r="I32" s="4">
        <f t="shared" si="11"/>
        <v>14.399999999999999</v>
      </c>
      <c r="J32" s="8">
        <f t="shared" si="11"/>
        <v>9.3999999999999986</v>
      </c>
      <c r="K32" s="4"/>
      <c r="L32" s="47">
        <f>$E32*Marketshare_SSB!$B32*MI!D$3*1000+$E32*Marketshare_SSB!$C32*MI!D$4*1000+$E32*Marketshare_SSB!$D32*MI!D$5*1000+$E32*Marketshare_SSB!$E32*MI!D$6*1000+$E32*Marketshare_SSB!$F32*MI!D$7*1000+$E32*Marketshare_SSB!$G32*MI!D$8*1000+$E32*Marketshare_SSB!$H32*MI!D$9*1000+$E32*Marketshare_SSB!$I32*MI!D$10*1000</f>
        <v>13973.276799999991</v>
      </c>
      <c r="M32" s="40">
        <f>$E32*Marketshare_SSB!$B32*MI!E$3*1000+$E32*Marketshare_SSB!$C32*MI!E$4*1000+$E32*Marketshare_SSB!$D32*MI!E$5*1000+$E32*Marketshare_SSB!$E32*MI!E$6*1000+$E32*Marketshare_SSB!$F32*MI!E$7*1000+$E32*Marketshare_SSB!$G32*MI!E$8*1000+$E32*Marketshare_SSB!$H32*MI!E$9*1000+$E32*Marketshare_SSB!$I32*MI!E$10*1000</f>
        <v>1746.6595999999988</v>
      </c>
      <c r="N32" s="40">
        <f>$E32*Marketshare_SSB!$B32*MI!F$3*1000+$E32*Marketshare_SSB!$C32*MI!F$4*1000+$E32*Marketshare_SSB!$D32*MI!F$5*1000+$E32*Marketshare_SSB!$E32*MI!F$6*1000+$E32*Marketshare_SSB!$F32*MI!F$7*1000+$E32*Marketshare_SSB!$G32*MI!F$8*1000+$E32*Marketshare_SSB!$H32*MI!F$9*1000+$E32*Marketshare_SSB!$I32*MI!F$10*1000</f>
        <v>4322.0095999999967</v>
      </c>
      <c r="O32" s="40">
        <f>$E32*Marketshare_SSB!$B32*MI!G$3*1000+$E32*Marketshare_SSB!$C32*MI!G$4*1000+$E32*Marketshare_SSB!$D32*MI!G$5*1000+$E32*Marketshare_SSB!$E32*MI!G$6*1000+$E32*Marketshare_SSB!$F32*MI!G$7*1000+$E32*Marketshare_SSB!$G32*MI!G$8*1000+$E32*Marketshare_SSB!$H32*MI!G$9*1000+$E32*Marketshare_SSB!$I32*MI!G$10*1000</f>
        <v>11797.683199999989</v>
      </c>
      <c r="P32" s="40">
        <f>$E32*Marketshare_SSB!$B32*MI!H$3*1000+$E32*Marketshare_SSB!$C32*MI!H$4*1000+$E32*Marketshare_SSB!$D32*MI!H$5*1000+$E32*Marketshare_SSB!$E32*MI!H$6*1000+$E32*Marketshare_SSB!$F32*MI!H$7*1000+$E32*Marketshare_SSB!$G32*MI!H$8*1000+$E32*Marketshare_SSB!$H32*MI!H$9*1000+$E32*Marketshare_SSB!$I32*MI!H$10*1000</f>
        <v>0</v>
      </c>
      <c r="Q32" s="40">
        <f>$E32*Marketshare_SSB!$B32*MI!I$3*1000+$E32*Marketshare_SSB!$C32*MI!I$4*1000+$E32*Marketshare_SSB!$D32*MI!I$5*1000+$E32*Marketshare_SSB!$E32*MI!I$6*1000+$E32*Marketshare_SSB!$F32*MI!I$7*1000+$E32*Marketshare_SSB!$G32*MI!I$8*1000+$E32*Marketshare_SSB!$H32*MI!I$9*1000+$E32*Marketshare_SSB!$I32*MI!I$10*1000</f>
        <v>1403.6287999999984</v>
      </c>
      <c r="R32" s="40">
        <f>$E32*Marketshare_SSB!$B32*MI!J$3*1000+$E32*Marketshare_SSB!$C32*MI!J$4*1000+$E32*Marketshare_SSB!$D32*MI!J$5*1000+$E32*Marketshare_SSB!$E32*MI!J$6*1000+$E32*Marketshare_SSB!$F32*MI!J$7*1000+$E32*Marketshare_SSB!$G32*MI!J$8*1000+$E32*Marketshare_SSB!$H32*MI!J$9*1000+$E32*Marketshare_SSB!$I32*MI!J$10*1000</f>
        <v>0.87946666671839946</v>
      </c>
      <c r="S32" s="40">
        <f>$E32*Marketshare_SSB!$B32*MI!K$3*1000+$E32*Marketshare_SSB!$C32*MI!K$4*1000+$E32*Marketshare_SSB!$D32*MI!K$5*1000+$E32*Marketshare_SSB!$E32*MI!K$6*1000+$E32*Marketshare_SSB!$F32*MI!K$7*1000+$E32*Marketshare_SSB!$G32*MI!K$8*1000+$E32*Marketshare_SSB!$H32*MI!K$9*1000+$E32*Marketshare_SSB!$I32*MI!K$10*1000</f>
        <v>3620.3115999999964</v>
      </c>
      <c r="T32" s="40">
        <f>$E32*Marketshare_SSB!$B32*MI!L$3*1000+$E32*Marketshare_SSB!$C32*MI!L$4*1000+$E32*Marketshare_SSB!$D32*MI!L$5*1000+$E32*Marketshare_SSB!$E32*MI!L$6*1000+$E32*Marketshare_SSB!$F32*MI!L$7*1000+$E32*Marketshare_SSB!$G32*MI!L$8*1000+$E32*Marketshare_SSB!$H32*MI!L$9*1000+$E32*Marketshare_SSB!$I32*MI!L$10*1000</f>
        <v>1499.3871999999985</v>
      </c>
      <c r="U32" s="40">
        <f>$E32*Marketshare_SSB!$B32*MI!M$3*1000+$E32*Marketshare_SSB!$C32*MI!M$4*1000+$E32*Marketshare_SSB!$D32*MI!M$5*1000+$E32*Marketshare_SSB!$E32*MI!M$6*1000+$E32*Marketshare_SSB!$F32*MI!M$7*1000+$E32*Marketshare_SSB!$G32*MI!M$8*1000+$E32*Marketshare_SSB!$H32*MI!M$9*1000+$E32*Marketshare_SSB!$I32*MI!M$10*1000</f>
        <v>0</v>
      </c>
      <c r="V32" s="40">
        <f>$E32*Marketshare_SSB!$B32*MI!N$3*1000+$E32*Marketshare_SSB!$C32*MI!N$4*1000+$E32*Marketshare_SSB!$D32*MI!N$5*1000+$E32*Marketshare_SSB!$E32*MI!N$6*1000+$E32*Marketshare_SSB!$F32*MI!N$7*1000+$E32*Marketshare_SSB!$G32*MI!N$8*1000+$E32*Marketshare_SSB!$H32*MI!N$9*1000+$E32*Marketshare_SSB!$I32*MI!N$10*1000</f>
        <v>0.2845333332815998</v>
      </c>
      <c r="W32" s="48">
        <f>$E32*Marketshare_SSB!$B32*MI!O$3*1000+$E32*Marketshare_SSB!$C32*MI!O$4*1000+$E32*Marketshare_SSB!$D32*MI!O$5*1000+$E32*Marketshare_SSB!$E32*MI!O$6*1000+$E32*Marketshare_SSB!$F32*MI!O$7*1000+$E32*Marketshare_SSB!$G32*MI!O$8*1000+$E32*Marketshare_SSB!$H32*MI!O$9*1000+$E32*Marketshare_SSB!$I32*MI!O$10*1000</f>
        <v>0.2845333332815998</v>
      </c>
      <c r="Y32" s="53">
        <f t="shared" si="12"/>
        <v>1207.85952</v>
      </c>
      <c r="Z32" s="54">
        <f t="shared" si="10"/>
        <v>150.98244</v>
      </c>
      <c r="AA32" s="54">
        <f t="shared" si="10"/>
        <v>373.59743999999995</v>
      </c>
      <c r="AB32" s="54">
        <f t="shared" si="10"/>
        <v>11028.511999999999</v>
      </c>
      <c r="AC32" s="54">
        <f t="shared" si="10"/>
        <v>0</v>
      </c>
      <c r="AD32" s="54">
        <f t="shared" si="10"/>
        <v>1547.1887999999999</v>
      </c>
      <c r="AE32" s="54">
        <f t="shared" si="10"/>
        <v>13.631733334135198</v>
      </c>
      <c r="AF32" s="54">
        <f t="shared" si="10"/>
        <v>1880.8804399999999</v>
      </c>
      <c r="AG32" s="54">
        <f t="shared" si="10"/>
        <v>1653.5783999999999</v>
      </c>
      <c r="AH32" s="54">
        <f t="shared" si="10"/>
        <v>0</v>
      </c>
      <c r="AI32" s="54">
        <f t="shared" si="10"/>
        <v>4.410266665864798</v>
      </c>
      <c r="AJ32" s="55">
        <f t="shared" si="10"/>
        <v>4.410266665864798</v>
      </c>
      <c r="AL32" s="53">
        <f t="shared" si="6"/>
        <v>65117.838239999968</v>
      </c>
      <c r="AM32" s="54">
        <f t="shared" si="6"/>
        <v>8139.729779999996</v>
      </c>
      <c r="AN32" s="54">
        <f t="shared" si="6"/>
        <v>20141.297279999988</v>
      </c>
      <c r="AO32" s="54">
        <f t="shared" si="6"/>
        <v>180383.82479999997</v>
      </c>
      <c r="AP32" s="54">
        <f t="shared" si="6"/>
        <v>0</v>
      </c>
      <c r="AQ32" s="54">
        <f t="shared" si="6"/>
        <v>22539.44479999999</v>
      </c>
      <c r="AR32" s="54">
        <f t="shared" si="6"/>
        <v>69.983333337449977</v>
      </c>
      <c r="AS32" s="54">
        <f t="shared" si="6"/>
        <v>36070.678779999987</v>
      </c>
      <c r="AT32" s="54">
        <f t="shared" si="6"/>
        <v>24080.803599999992</v>
      </c>
      <c r="AU32" s="54">
        <f t="shared" si="6"/>
        <v>0</v>
      </c>
      <c r="AV32" s="54">
        <f t="shared" si="6"/>
        <v>22.641666662549994</v>
      </c>
      <c r="AW32" s="55">
        <f t="shared" si="6"/>
        <v>22.641666662549994</v>
      </c>
    </row>
    <row r="33" spans="1:49" x14ac:dyDescent="0.55000000000000004">
      <c r="A33" s="25">
        <f t="shared" si="3"/>
        <v>2049</v>
      </c>
      <c r="B33" s="7">
        <f t="shared" si="7"/>
        <v>380.59999999999991</v>
      </c>
      <c r="C33" s="4">
        <f t="shared" si="8"/>
        <v>285.60000000000002</v>
      </c>
      <c r="D33" s="4">
        <f t="shared" si="9"/>
        <v>190.60000000000005</v>
      </c>
      <c r="E33" s="7">
        <f t="shared" si="5"/>
        <v>38.799999999999969</v>
      </c>
      <c r="F33" s="4">
        <f t="shared" si="5"/>
        <v>28.799999999999976</v>
      </c>
      <c r="G33" s="8">
        <f t="shared" si="5"/>
        <v>18.800000000000004</v>
      </c>
      <c r="H33" s="7">
        <f t="shared" si="13"/>
        <v>19.399999999999991</v>
      </c>
      <c r="I33" s="4">
        <f t="shared" si="11"/>
        <v>14.399999999999999</v>
      </c>
      <c r="J33" s="8">
        <f t="shared" si="11"/>
        <v>9.3999999999999986</v>
      </c>
      <c r="K33" s="4"/>
      <c r="L33" s="47">
        <f>$E33*Marketshare_SSB!$B33*MI!D$3*1000+$E33*Marketshare_SSB!$C33*MI!D$4*1000+$E33*Marketshare_SSB!$D33*MI!D$5*1000+$E33*Marketshare_SSB!$E33*MI!D$6*1000+$E33*Marketshare_SSB!$F33*MI!D$7*1000+$E33*Marketshare_SSB!$G33*MI!D$8*1000+$E33*Marketshare_SSB!$H33*MI!D$9*1000+$E33*Marketshare_SSB!$I33*MI!D$10*1000</f>
        <v>15275.870399999985</v>
      </c>
      <c r="M33" s="40">
        <f>$E33*Marketshare_SSB!$B33*MI!E$3*1000+$E33*Marketshare_SSB!$C33*MI!E$4*1000+$E33*Marketshare_SSB!$D33*MI!E$5*1000+$E33*Marketshare_SSB!$E33*MI!E$6*1000+$E33*Marketshare_SSB!$F33*MI!E$7*1000+$E33*Marketshare_SSB!$G33*MI!E$8*1000+$E33*Marketshare_SSB!$H33*MI!E$9*1000+$E33*Marketshare_SSB!$I33*MI!E$10*1000</f>
        <v>1909.4837999999982</v>
      </c>
      <c r="N33" s="40">
        <f>$E33*Marketshare_SSB!$B33*MI!F$3*1000+$E33*Marketshare_SSB!$C33*MI!F$4*1000+$E33*Marketshare_SSB!$D33*MI!F$5*1000+$E33*Marketshare_SSB!$E33*MI!F$6*1000+$E33*Marketshare_SSB!$F33*MI!F$7*1000+$E33*Marketshare_SSB!$G33*MI!F$8*1000+$E33*Marketshare_SSB!$H33*MI!F$9*1000+$E33*Marketshare_SSB!$I33*MI!F$10*1000</f>
        <v>4724.9087999999947</v>
      </c>
      <c r="O33" s="40">
        <f>$E33*Marketshare_SSB!$B33*MI!G$3*1000+$E33*Marketshare_SSB!$C33*MI!G$4*1000+$E33*Marketshare_SSB!$D33*MI!G$5*1000+$E33*Marketshare_SSB!$E33*MI!G$6*1000+$E33*Marketshare_SSB!$F33*MI!G$7*1000+$E33*Marketshare_SSB!$G33*MI!G$8*1000+$E33*Marketshare_SSB!$H33*MI!G$9*1000+$E33*Marketshare_SSB!$I33*MI!G$10*1000</f>
        <v>10263.841599999983</v>
      </c>
      <c r="P33" s="40">
        <f>$E33*Marketshare_SSB!$B33*MI!H$3*1000+$E33*Marketshare_SSB!$C33*MI!H$4*1000+$E33*Marketshare_SSB!$D33*MI!H$5*1000+$E33*Marketshare_SSB!$E33*MI!H$6*1000+$E33*Marketshare_SSB!$F33*MI!H$7*1000+$E33*Marketshare_SSB!$G33*MI!H$8*1000+$E33*Marketshare_SSB!$H33*MI!H$9*1000+$E33*Marketshare_SSB!$I33*MI!H$10*1000</f>
        <v>0</v>
      </c>
      <c r="Q33" s="40">
        <f>$E33*Marketshare_SSB!$B33*MI!I$3*1000+$E33*Marketshare_SSB!$C33*MI!I$4*1000+$E33*Marketshare_SSB!$D33*MI!I$5*1000+$E33*Marketshare_SSB!$E33*MI!I$6*1000+$E33*Marketshare_SSB!$F33*MI!I$7*1000+$E33*Marketshare_SSB!$G33*MI!I$8*1000+$E33*Marketshare_SSB!$H33*MI!I$9*1000+$E33*Marketshare_SSB!$I33*MI!I$10*1000</f>
        <v>1213.974399999998</v>
      </c>
      <c r="R33" s="40">
        <f>$E33*Marketshare_SSB!$B33*MI!J$3*1000+$E33*Marketshare_SSB!$C33*MI!J$4*1000+$E33*Marketshare_SSB!$D33*MI!J$5*1000+$E33*Marketshare_SSB!$E33*MI!J$6*1000+$E33*Marketshare_SSB!$F33*MI!J$7*1000+$E33*Marketshare_SSB!$G33*MI!J$8*1000+$E33*Marketshare_SSB!$H33*MI!J$9*1000+$E33*Marketshare_SSB!$I33*MI!J$10*1000</f>
        <v>0.43973333335919967</v>
      </c>
      <c r="S33" s="40">
        <f>$E33*Marketshare_SSB!$B33*MI!K$3*1000+$E33*Marketshare_SSB!$C33*MI!K$4*1000+$E33*Marketshare_SSB!$D33*MI!K$5*1000+$E33*Marketshare_SSB!$E33*MI!K$6*1000+$E33*Marketshare_SSB!$F33*MI!K$7*1000+$E33*Marketshare_SSB!$G33*MI!K$8*1000+$E33*Marketshare_SSB!$H33*MI!K$9*1000+$E33*Marketshare_SSB!$I33*MI!K$10*1000</f>
        <v>3558.289799999995</v>
      </c>
      <c r="T33" s="40">
        <f>$E33*Marketshare_SSB!$B33*MI!L$3*1000+$E33*Marketshare_SSB!$C33*MI!L$4*1000+$E33*Marketshare_SSB!$D33*MI!L$5*1000+$E33*Marketshare_SSB!$E33*MI!L$6*1000+$E33*Marketshare_SSB!$F33*MI!L$7*1000+$E33*Marketshare_SSB!$G33*MI!L$8*1000+$E33*Marketshare_SSB!$H33*MI!L$9*1000+$E33*Marketshare_SSB!$I33*MI!L$10*1000</f>
        <v>1296.7735999999979</v>
      </c>
      <c r="U33" s="40">
        <f>$E33*Marketshare_SSB!$B33*MI!M$3*1000+$E33*Marketshare_SSB!$C33*MI!M$4*1000+$E33*Marketshare_SSB!$D33*MI!M$5*1000+$E33*Marketshare_SSB!$E33*MI!M$6*1000+$E33*Marketshare_SSB!$F33*MI!M$7*1000+$E33*Marketshare_SSB!$G33*MI!M$8*1000+$E33*Marketshare_SSB!$H33*MI!M$9*1000+$E33*Marketshare_SSB!$I33*MI!M$10*1000</f>
        <v>0</v>
      </c>
      <c r="V33" s="40">
        <f>$E33*Marketshare_SSB!$B33*MI!N$3*1000+$E33*Marketshare_SSB!$C33*MI!N$4*1000+$E33*Marketshare_SSB!$D33*MI!N$5*1000+$E33*Marketshare_SSB!$E33*MI!N$6*1000+$E33*Marketshare_SSB!$F33*MI!N$7*1000+$E33*Marketshare_SSB!$G33*MI!N$8*1000+$E33*Marketshare_SSB!$H33*MI!N$9*1000+$E33*Marketshare_SSB!$I33*MI!N$10*1000</f>
        <v>0.14226666664079987</v>
      </c>
      <c r="W33" s="48">
        <f>$E33*Marketshare_SSB!$B33*MI!O$3*1000+$E33*Marketshare_SSB!$C33*MI!O$4*1000+$E33*Marketshare_SSB!$D33*MI!O$5*1000+$E33*Marketshare_SSB!$E33*MI!O$6*1000+$E33*Marketshare_SSB!$F33*MI!O$7*1000+$E33*Marketshare_SSB!$G33*MI!O$8*1000+$E33*Marketshare_SSB!$H33*MI!O$9*1000+$E33*Marketshare_SSB!$I33*MI!O$10*1000</f>
        <v>0.14226666664079987</v>
      </c>
      <c r="Y33" s="53">
        <f t="shared" si="12"/>
        <v>1278.9100799999997</v>
      </c>
      <c r="Z33" s="54">
        <f t="shared" si="10"/>
        <v>159.86375999999996</v>
      </c>
      <c r="AA33" s="54">
        <f t="shared" si="10"/>
        <v>395.57375999999982</v>
      </c>
      <c r="AB33" s="54">
        <f t="shared" si="10"/>
        <v>11154.223999999993</v>
      </c>
      <c r="AC33" s="54">
        <f t="shared" si="10"/>
        <v>0</v>
      </c>
      <c r="AD33" s="54">
        <f t="shared" si="10"/>
        <v>1536.3441999999993</v>
      </c>
      <c r="AE33" s="54">
        <f t="shared" si="10"/>
        <v>12.202600000717794</v>
      </c>
      <c r="AF33" s="54">
        <f t="shared" si="10"/>
        <v>1903.0507599999989</v>
      </c>
      <c r="AG33" s="54">
        <f t="shared" si="10"/>
        <v>1641.8995999999993</v>
      </c>
      <c r="AH33" s="54">
        <f t="shared" si="10"/>
        <v>0</v>
      </c>
      <c r="AI33" s="54">
        <f t="shared" si="10"/>
        <v>3.947899999282197</v>
      </c>
      <c r="AJ33" s="55">
        <f t="shared" si="10"/>
        <v>3.947899999282197</v>
      </c>
      <c r="AL33" s="53">
        <f t="shared" si="6"/>
        <v>79114.798559999952</v>
      </c>
      <c r="AM33" s="54">
        <f t="shared" si="6"/>
        <v>9889.349819999994</v>
      </c>
      <c r="AN33" s="54">
        <f t="shared" si="6"/>
        <v>24470.632319999982</v>
      </c>
      <c r="AO33" s="54">
        <f t="shared" si="6"/>
        <v>179493.44239999997</v>
      </c>
      <c r="AP33" s="54">
        <f t="shared" si="6"/>
        <v>0</v>
      </c>
      <c r="AQ33" s="54">
        <f t="shared" si="6"/>
        <v>22217.07499999999</v>
      </c>
      <c r="AR33" s="54">
        <f t="shared" si="6"/>
        <v>58.220466670091383</v>
      </c>
      <c r="AS33" s="54">
        <f t="shared" si="6"/>
        <v>37725.917819999988</v>
      </c>
      <c r="AT33" s="54">
        <f t="shared" si="6"/>
        <v>23735.677599999988</v>
      </c>
      <c r="AU33" s="54">
        <f t="shared" si="6"/>
        <v>0</v>
      </c>
      <c r="AV33" s="54">
        <f t="shared" si="6"/>
        <v>18.836033329908599</v>
      </c>
      <c r="AW33" s="55">
        <f t="shared" si="6"/>
        <v>18.836033329908599</v>
      </c>
    </row>
    <row r="34" spans="1:49" ht="14.7" thickBot="1" x14ac:dyDescent="0.6">
      <c r="A34" s="26">
        <f>A33+1</f>
        <v>2050</v>
      </c>
      <c r="B34" s="78">
        <f t="shared" si="7"/>
        <v>399.99999999999989</v>
      </c>
      <c r="C34" s="79">
        <f t="shared" si="8"/>
        <v>300</v>
      </c>
      <c r="D34" s="79">
        <f t="shared" si="9"/>
        <v>200.00000000000006</v>
      </c>
      <c r="E34" s="32">
        <f t="shared" si="5"/>
        <v>38.799999999999983</v>
      </c>
      <c r="F34" s="33">
        <f t="shared" si="5"/>
        <v>28.799999999999976</v>
      </c>
      <c r="G34" s="34">
        <f t="shared" si="5"/>
        <v>18.800000000000004</v>
      </c>
      <c r="H34" s="32">
        <f t="shared" si="13"/>
        <v>19.400000000000006</v>
      </c>
      <c r="I34" s="33">
        <f t="shared" si="11"/>
        <v>14.399999999999999</v>
      </c>
      <c r="J34" s="34">
        <f t="shared" si="11"/>
        <v>9.3999999999999986</v>
      </c>
      <c r="K34" s="4"/>
      <c r="L34" s="49">
        <f>$E34*Marketshare_SSB!$B34*MI!D$3*1000+$E34*Marketshare_SSB!$C34*MI!D$4*1000+$E34*Marketshare_SSB!$D34*MI!D$5*1000+$E34*Marketshare_SSB!$E34*MI!D$6*1000+$E34*Marketshare_SSB!$F34*MI!D$7*1000+$E34*Marketshare_SSB!$G34*MI!D$8*1000+$E34*Marketshare_SSB!$H34*MI!D$9*1000+$E34*Marketshare_SSB!$I34*MI!D$10*1000</f>
        <v>16578.463999999993</v>
      </c>
      <c r="M34" s="50">
        <f>$E34*Marketshare_SSB!$B34*MI!E$3*1000+$E34*Marketshare_SSB!$C34*MI!E$4*1000+$E34*Marketshare_SSB!$D34*MI!E$5*1000+$E34*Marketshare_SSB!$E34*MI!E$6*1000+$E34*Marketshare_SSB!$F34*MI!E$7*1000+$E34*Marketshare_SSB!$G34*MI!E$8*1000+$E34*Marketshare_SSB!$H34*MI!E$9*1000+$E34*Marketshare_SSB!$I34*MI!E$10*1000</f>
        <v>2072.3079999999991</v>
      </c>
      <c r="N34" s="50">
        <f>$E34*Marketshare_SSB!$B34*MI!F$3*1000+$E34*Marketshare_SSB!$C34*MI!F$4*1000+$E34*Marketshare_SSB!$D34*MI!F$5*1000+$E34*Marketshare_SSB!$E34*MI!F$6*1000+$E34*Marketshare_SSB!$F34*MI!F$7*1000+$E34*Marketshare_SSB!$G34*MI!F$8*1000+$E34*Marketshare_SSB!$H34*MI!F$9*1000+$E34*Marketshare_SSB!$I34*MI!F$10*1000</f>
        <v>5127.8079999999973</v>
      </c>
      <c r="O34" s="50">
        <f>$E34*Marketshare_SSB!$B34*MI!G$3*1000+$E34*Marketshare_SSB!$C34*MI!G$4*1000+$E34*Marketshare_SSB!$D34*MI!G$5*1000+$E34*Marketshare_SSB!$E34*MI!G$6*1000+$E34*Marketshare_SSB!$F34*MI!G$7*1000+$E34*Marketshare_SSB!$G34*MI!G$8*1000+$E34*Marketshare_SSB!$H34*MI!G$9*1000+$E34*Marketshare_SSB!$I34*MI!G$10*1000</f>
        <v>8729.9999999999964</v>
      </c>
      <c r="P34" s="50">
        <f>$E34*Marketshare_SSB!$B34*MI!H$3*1000+$E34*Marketshare_SSB!$C34*MI!H$4*1000+$E34*Marketshare_SSB!$D34*MI!H$5*1000+$E34*Marketshare_SSB!$E34*MI!H$6*1000+$E34*Marketshare_SSB!$F34*MI!H$7*1000+$E34*Marketshare_SSB!$G34*MI!H$8*1000+$E34*Marketshare_SSB!$H34*MI!H$9*1000+$E34*Marketshare_SSB!$I34*MI!H$10*1000</f>
        <v>0</v>
      </c>
      <c r="Q34" s="50">
        <f>$E34*Marketshare_SSB!$B34*MI!I$3*1000+$E34*Marketshare_SSB!$C34*MI!I$4*1000+$E34*Marketshare_SSB!$D34*MI!I$5*1000+$E34*Marketshare_SSB!$E34*MI!I$6*1000+$E34*Marketshare_SSB!$F34*MI!I$7*1000+$E34*Marketshare_SSB!$G34*MI!I$8*1000+$E34*Marketshare_SSB!$H34*MI!I$9*1000+$E34*Marketshare_SSB!$I34*MI!I$10*1000</f>
        <v>1024.3199999999995</v>
      </c>
      <c r="R34" s="50">
        <f>$E34*Marketshare_SSB!$B34*MI!J$3*1000+$E34*Marketshare_SSB!$C34*MI!J$4*1000+$E34*Marketshare_SSB!$D34*MI!J$5*1000+$E34*Marketshare_SSB!$E34*MI!J$6*1000+$E34*Marketshare_SSB!$F34*MI!J$7*1000+$E34*Marketshare_SSB!$G34*MI!J$8*1000+$E34*Marketshare_SSB!$H34*MI!J$9*1000+$E34*Marketshare_SSB!$I34*MI!J$10*1000</f>
        <v>0</v>
      </c>
      <c r="S34" s="50">
        <f>$E34*Marketshare_SSB!$B34*MI!K$3*1000+$E34*Marketshare_SSB!$C34*MI!K$4*1000+$E34*Marketshare_SSB!$D34*MI!K$5*1000+$E34*Marketshare_SSB!$E34*MI!K$6*1000+$E34*Marketshare_SSB!$F34*MI!K$7*1000+$E34*Marketshare_SSB!$G34*MI!K$8*1000+$E34*Marketshare_SSB!$H34*MI!K$9*1000+$E34*Marketshare_SSB!$I34*MI!K$10*1000</f>
        <v>3496.2679999999982</v>
      </c>
      <c r="T34" s="50">
        <f>$E34*Marketshare_SSB!$B34*MI!L$3*1000+$E34*Marketshare_SSB!$C34*MI!L$4*1000+$E34*Marketshare_SSB!$D34*MI!L$5*1000+$E34*Marketshare_SSB!$E34*MI!L$6*1000+$E34*Marketshare_SSB!$F34*MI!L$7*1000+$E34*Marketshare_SSB!$G34*MI!L$8*1000+$E34*Marketshare_SSB!$H34*MI!L$9*1000+$E34*Marketshare_SSB!$I34*MI!L$10*1000</f>
        <v>1094.1599999999996</v>
      </c>
      <c r="U34" s="50">
        <f>$E34*Marketshare_SSB!$B34*MI!M$3*1000+$E34*Marketshare_SSB!$C34*MI!M$4*1000+$E34*Marketshare_SSB!$D34*MI!M$5*1000+$E34*Marketshare_SSB!$E34*MI!M$6*1000+$E34*Marketshare_SSB!$F34*MI!M$7*1000+$E34*Marketshare_SSB!$G34*MI!M$8*1000+$E34*Marketshare_SSB!$H34*MI!M$9*1000+$E34*Marketshare_SSB!$I34*MI!M$10*1000</f>
        <v>0</v>
      </c>
      <c r="V34" s="50">
        <f>$E34*Marketshare_SSB!$B34*MI!N$3*1000+$E34*Marketshare_SSB!$C34*MI!N$4*1000+$E34*Marketshare_SSB!$D34*MI!N$5*1000+$E34*Marketshare_SSB!$E34*MI!N$6*1000+$E34*Marketshare_SSB!$F34*MI!N$7*1000+$E34*Marketshare_SSB!$G34*MI!N$8*1000+$E34*Marketshare_SSB!$H34*MI!N$9*1000+$E34*Marketshare_SSB!$I34*MI!N$10*1000</f>
        <v>0</v>
      </c>
      <c r="W34" s="51">
        <f>$E34*Marketshare_SSB!$B34*MI!O$3*1000+$E34*Marketshare_SSB!$C34*MI!O$4*1000+$E34*Marketshare_SSB!$D34*MI!O$5*1000+$E34*Marketshare_SSB!$E34*MI!O$6*1000+$E34*Marketshare_SSB!$F34*MI!O$7*1000+$E34*Marketshare_SSB!$G34*MI!O$8*1000+$E34*Marketshare_SSB!$H34*MI!O$9*1000+$E34*Marketshare_SSB!$I34*MI!O$10*1000</f>
        <v>0</v>
      </c>
      <c r="Y34" s="56">
        <f t="shared" si="12"/>
        <v>1349.9606400000009</v>
      </c>
      <c r="Z34" s="57">
        <f t="shared" si="10"/>
        <v>168.74508000000012</v>
      </c>
      <c r="AA34" s="57">
        <f t="shared" si="10"/>
        <v>417.55008000000021</v>
      </c>
      <c r="AB34" s="57">
        <f t="shared" si="10"/>
        <v>11279.936000000002</v>
      </c>
      <c r="AC34" s="57">
        <f t="shared" si="10"/>
        <v>0</v>
      </c>
      <c r="AD34" s="57">
        <f t="shared" si="10"/>
        <v>1525.4996000000006</v>
      </c>
      <c r="AE34" s="57">
        <f t="shared" si="10"/>
        <v>10.773466667300401</v>
      </c>
      <c r="AF34" s="57">
        <f t="shared" si="10"/>
        <v>1925.2210800000003</v>
      </c>
      <c r="AG34" s="57">
        <f t="shared" si="10"/>
        <v>1630.2208000000001</v>
      </c>
      <c r="AH34" s="57">
        <f t="shared" si="10"/>
        <v>0</v>
      </c>
      <c r="AI34" s="57">
        <f t="shared" si="10"/>
        <v>3.4855333326996005</v>
      </c>
      <c r="AJ34" s="58">
        <f t="shared" si="10"/>
        <v>3.4855333326996005</v>
      </c>
      <c r="AL34" s="56">
        <f t="shared" si="6"/>
        <v>94343.30191999994</v>
      </c>
      <c r="AM34" s="57">
        <f t="shared" si="6"/>
        <v>11792.912739999992</v>
      </c>
      <c r="AN34" s="57">
        <f t="shared" si="6"/>
        <v>29180.890239999979</v>
      </c>
      <c r="AO34" s="57">
        <f t="shared" si="6"/>
        <v>176943.50639999995</v>
      </c>
      <c r="AP34" s="57">
        <f t="shared" si="6"/>
        <v>0</v>
      </c>
      <c r="AQ34" s="57">
        <f t="shared" si="6"/>
        <v>21715.89539999999</v>
      </c>
      <c r="AR34" s="57">
        <f t="shared" si="6"/>
        <v>47.447000002790986</v>
      </c>
      <c r="AS34" s="57">
        <f t="shared" si="6"/>
        <v>39296.964739999981</v>
      </c>
      <c r="AT34" s="57">
        <f t="shared" si="6"/>
        <v>23199.616799999989</v>
      </c>
      <c r="AU34" s="57">
        <f t="shared" si="6"/>
        <v>0</v>
      </c>
      <c r="AV34" s="57">
        <f t="shared" si="6"/>
        <v>15.350499997208999</v>
      </c>
      <c r="AW34" s="58">
        <f t="shared" si="6"/>
        <v>15.350499997208999</v>
      </c>
    </row>
    <row r="35" spans="1:49" x14ac:dyDescent="0.55000000000000004">
      <c r="C35" s="4"/>
    </row>
    <row r="36" spans="1:49" x14ac:dyDescent="0.55000000000000004">
      <c r="C36" s="4"/>
    </row>
    <row r="37" spans="1:49" x14ac:dyDescent="0.55000000000000004">
      <c r="C37" s="4"/>
    </row>
    <row r="38" spans="1:49" x14ac:dyDescent="0.55000000000000004">
      <c r="C38" s="4"/>
    </row>
    <row r="39" spans="1:49" x14ac:dyDescent="0.55000000000000004">
      <c r="C39" s="4"/>
    </row>
    <row r="40" spans="1:49" x14ac:dyDescent="0.55000000000000004">
      <c r="C40" s="4"/>
    </row>
  </sheetData>
  <mergeCells count="7">
    <mergeCell ref="AL1:AW1"/>
    <mergeCell ref="A1:A3"/>
    <mergeCell ref="B1:D1"/>
    <mergeCell ref="E1:G1"/>
    <mergeCell ref="H1:J1"/>
    <mergeCell ref="L1:W1"/>
    <mergeCell ref="Y1:AJ1"/>
  </mergeCells>
  <conditionalFormatting sqref="L3:W3">
    <cfRule type="cellIs" dxfId="65" priority="5" operator="equal">
      <formula>0</formula>
    </cfRule>
  </conditionalFormatting>
  <conditionalFormatting sqref="L2:W2">
    <cfRule type="cellIs" dxfId="64" priority="6" operator="equal">
      <formula>0</formula>
    </cfRule>
  </conditionalFormatting>
  <conditionalFormatting sqref="AL3:AW3">
    <cfRule type="cellIs" dxfId="63" priority="1" operator="equal">
      <formula>0</formula>
    </cfRule>
  </conditionalFormatting>
  <conditionalFormatting sqref="AL2:AW2">
    <cfRule type="cellIs" dxfId="62" priority="2" operator="equal">
      <formula>0</formula>
    </cfRule>
  </conditionalFormatting>
  <conditionalFormatting sqref="Y3:AJ3">
    <cfRule type="cellIs" dxfId="61" priority="3" operator="equal">
      <formula>0</formula>
    </cfRule>
  </conditionalFormatting>
  <conditionalFormatting sqref="Y2:AJ2">
    <cfRule type="cellIs" dxfId="60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5A27-41F0-41D3-B488-FB8453C95140}">
  <sheetPr>
    <tabColor theme="5" tint="0.39997558519241921"/>
  </sheetPr>
  <dimension ref="A1:AW40"/>
  <sheetViews>
    <sheetView zoomScale="93" workbookViewId="0">
      <selection sqref="A1:A3"/>
    </sheetView>
  </sheetViews>
  <sheetFormatPr defaultRowHeight="14.4" x14ac:dyDescent="0.55000000000000004"/>
  <cols>
    <col min="2" max="2" width="8.83984375" style="5"/>
    <col min="3" max="4" width="8.83984375" style="3"/>
    <col min="5" max="5" width="8.83984375" style="5"/>
    <col min="6" max="7" width="8.83984375" style="3"/>
    <col min="8" max="8" width="8.83984375" style="5"/>
    <col min="9" max="9" width="8.83984375" style="3"/>
    <col min="10" max="10" width="8.83984375" style="6"/>
    <col min="11" max="11" width="8.83984375" style="3"/>
    <col min="12" max="12" width="9.15625" style="3" bestFit="1" customWidth="1"/>
    <col min="13" max="14" width="8.89453125" style="3" bestFit="1" customWidth="1"/>
    <col min="15" max="15" width="10.15625" bestFit="1" customWidth="1"/>
    <col min="16" max="16" width="8.89453125" bestFit="1" customWidth="1"/>
    <col min="17" max="17" width="9.15625" bestFit="1" customWidth="1"/>
    <col min="18" max="18" width="8.89453125" bestFit="1" customWidth="1"/>
    <col min="19" max="20" width="9.15625" bestFit="1" customWidth="1"/>
    <col min="21" max="23" width="8.89453125" bestFit="1" customWidth="1"/>
  </cols>
  <sheetData>
    <row r="1" spans="1:49" ht="14.7" thickBot="1" x14ac:dyDescent="0.6">
      <c r="A1" s="128" t="s">
        <v>43</v>
      </c>
      <c r="B1" s="131" t="s">
        <v>37</v>
      </c>
      <c r="C1" s="132"/>
      <c r="D1" s="133"/>
      <c r="E1" s="131" t="s">
        <v>38</v>
      </c>
      <c r="F1" s="132"/>
      <c r="G1" s="133"/>
      <c r="H1" s="131" t="s">
        <v>47</v>
      </c>
      <c r="I1" s="132"/>
      <c r="J1" s="133"/>
      <c r="K1" s="24"/>
      <c r="L1" s="131" t="s">
        <v>38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Y1" s="131" t="s">
        <v>47</v>
      </c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3"/>
      <c r="AL1" s="131" t="s">
        <v>37</v>
      </c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3"/>
    </row>
    <row r="2" spans="1:49" x14ac:dyDescent="0.55000000000000004">
      <c r="A2" s="129"/>
      <c r="B2" s="27" t="s">
        <v>1</v>
      </c>
      <c r="C2" s="28" t="s">
        <v>2</v>
      </c>
      <c r="D2" s="28" t="s">
        <v>36</v>
      </c>
      <c r="E2" s="27" t="s">
        <v>1</v>
      </c>
      <c r="F2" s="28" t="s">
        <v>2</v>
      </c>
      <c r="G2" s="28" t="s">
        <v>36</v>
      </c>
      <c r="H2" s="27" t="s">
        <v>1</v>
      </c>
      <c r="I2" s="28" t="s">
        <v>2</v>
      </c>
      <c r="J2" s="29" t="s">
        <v>36</v>
      </c>
      <c r="K2" s="30"/>
      <c r="L2" s="42" t="s">
        <v>40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T2" s="16" t="s">
        <v>22</v>
      </c>
      <c r="U2" s="16" t="s">
        <v>23</v>
      </c>
      <c r="V2" s="16" t="s">
        <v>41</v>
      </c>
      <c r="W2" s="17" t="s">
        <v>42</v>
      </c>
      <c r="X2" s="31"/>
      <c r="Y2" s="42" t="s">
        <v>40</v>
      </c>
      <c r="Z2" s="16" t="s">
        <v>15</v>
      </c>
      <c r="AA2" s="16" t="s">
        <v>16</v>
      </c>
      <c r="AB2" s="16" t="s">
        <v>17</v>
      </c>
      <c r="AC2" s="16" t="s">
        <v>18</v>
      </c>
      <c r="AD2" s="16" t="s">
        <v>19</v>
      </c>
      <c r="AE2" s="16" t="s">
        <v>20</v>
      </c>
      <c r="AF2" s="16" t="s">
        <v>21</v>
      </c>
      <c r="AG2" s="16" t="s">
        <v>22</v>
      </c>
      <c r="AH2" s="16" t="s">
        <v>23</v>
      </c>
      <c r="AI2" s="16" t="s">
        <v>41</v>
      </c>
      <c r="AJ2" s="17" t="s">
        <v>42</v>
      </c>
      <c r="AL2" s="42" t="s">
        <v>40</v>
      </c>
      <c r="AM2" s="16" t="s">
        <v>15</v>
      </c>
      <c r="AN2" s="16" t="s">
        <v>16</v>
      </c>
      <c r="AO2" s="16" t="s">
        <v>17</v>
      </c>
      <c r="AP2" s="16" t="s">
        <v>18</v>
      </c>
      <c r="AQ2" s="16" t="s">
        <v>19</v>
      </c>
      <c r="AR2" s="16" t="s">
        <v>20</v>
      </c>
      <c r="AS2" s="16" t="s">
        <v>21</v>
      </c>
      <c r="AT2" s="16" t="s">
        <v>22</v>
      </c>
      <c r="AU2" s="16" t="s">
        <v>23</v>
      </c>
      <c r="AV2" s="16" t="s">
        <v>41</v>
      </c>
      <c r="AW2" s="17" t="s">
        <v>42</v>
      </c>
    </row>
    <row r="3" spans="1:49" ht="14.7" thickBot="1" x14ac:dyDescent="0.6">
      <c r="A3" s="130"/>
      <c r="B3" s="66" t="s">
        <v>3</v>
      </c>
      <c r="C3" s="9" t="s">
        <v>3</v>
      </c>
      <c r="D3" s="9" t="s">
        <v>3</v>
      </c>
      <c r="E3" s="66" t="s">
        <v>3</v>
      </c>
      <c r="F3" s="9" t="s">
        <v>3</v>
      </c>
      <c r="G3" s="9" t="s">
        <v>3</v>
      </c>
      <c r="H3" s="18" t="s">
        <v>3</v>
      </c>
      <c r="I3" s="9" t="s">
        <v>3</v>
      </c>
      <c r="J3" s="10" t="s">
        <v>3</v>
      </c>
      <c r="K3" s="30"/>
      <c r="L3" s="62" t="s">
        <v>48</v>
      </c>
      <c r="M3" s="63" t="s">
        <v>48</v>
      </c>
      <c r="N3" s="63" t="s">
        <v>48</v>
      </c>
      <c r="O3" s="63" t="s">
        <v>48</v>
      </c>
      <c r="P3" s="63" t="s">
        <v>48</v>
      </c>
      <c r="Q3" s="63" t="s">
        <v>48</v>
      </c>
      <c r="R3" s="63" t="s">
        <v>48</v>
      </c>
      <c r="S3" s="63" t="s">
        <v>48</v>
      </c>
      <c r="T3" s="63" t="s">
        <v>48</v>
      </c>
      <c r="U3" s="63" t="s">
        <v>48</v>
      </c>
      <c r="V3" s="63" t="s">
        <v>48</v>
      </c>
      <c r="W3" s="64" t="s">
        <v>48</v>
      </c>
      <c r="X3" s="31"/>
      <c r="Y3" s="43" t="s">
        <v>48</v>
      </c>
      <c r="Z3" s="21" t="s">
        <v>48</v>
      </c>
      <c r="AA3" s="21" t="s">
        <v>48</v>
      </c>
      <c r="AB3" s="21" t="s">
        <v>48</v>
      </c>
      <c r="AC3" s="21" t="s">
        <v>48</v>
      </c>
      <c r="AD3" s="21" t="s">
        <v>48</v>
      </c>
      <c r="AE3" s="21" t="s">
        <v>48</v>
      </c>
      <c r="AF3" s="21" t="s">
        <v>48</v>
      </c>
      <c r="AG3" s="21" t="s">
        <v>48</v>
      </c>
      <c r="AH3" s="21" t="s">
        <v>48</v>
      </c>
      <c r="AI3" s="21" t="s">
        <v>48</v>
      </c>
      <c r="AJ3" s="22" t="s">
        <v>48</v>
      </c>
      <c r="AL3" s="43" t="s">
        <v>48</v>
      </c>
      <c r="AM3" s="21" t="s">
        <v>48</v>
      </c>
      <c r="AN3" s="21" t="s">
        <v>48</v>
      </c>
      <c r="AO3" s="21" t="s">
        <v>48</v>
      </c>
      <c r="AP3" s="21" t="s">
        <v>48</v>
      </c>
      <c r="AQ3" s="21" t="s">
        <v>48</v>
      </c>
      <c r="AR3" s="21" t="s">
        <v>48</v>
      </c>
      <c r="AS3" s="21" t="s">
        <v>48</v>
      </c>
      <c r="AT3" s="21" t="s">
        <v>48</v>
      </c>
      <c r="AU3" s="21" t="s">
        <v>48</v>
      </c>
      <c r="AV3" s="21" t="s">
        <v>48</v>
      </c>
      <c r="AW3" s="22" t="s">
        <v>48</v>
      </c>
    </row>
    <row r="4" spans="1:49" x14ac:dyDescent="0.55000000000000004">
      <c r="A4" s="25">
        <v>2020</v>
      </c>
      <c r="B4" s="5">
        <v>0</v>
      </c>
      <c r="C4" s="3">
        <v>0</v>
      </c>
      <c r="D4" s="3">
        <v>0</v>
      </c>
      <c r="E4" s="5">
        <f>0</f>
        <v>0</v>
      </c>
      <c r="F4" s="3">
        <f>0</f>
        <v>0</v>
      </c>
      <c r="G4" s="6">
        <f>0</f>
        <v>0</v>
      </c>
      <c r="H4" s="5">
        <f>0</f>
        <v>0</v>
      </c>
      <c r="I4" s="2">
        <f>0</f>
        <v>0</v>
      </c>
      <c r="J4" s="23">
        <f>0</f>
        <v>0</v>
      </c>
      <c r="K4" s="2"/>
      <c r="L4" s="44">
        <f>$F4*Marketshare_Base!$B4*MI!D$3*1000+$F4*Marketshare_Base!$C4*MI!D$4*1000+$F4*Marketshare_Base!$D4*MI!D$5*1000+$F4*Marketshare_Base!$E4*MI!D$6*1000+$F4*Marketshare_Base!$F4*MI!D$7*1000+$F4*Marketshare_Base!$G4*MI!D$8*1000+$F4*Marketshare_Base!$H4*MI!D$9*1000+$F4*Marketshare_Base!$I4*MI!D$10*1000</f>
        <v>0</v>
      </c>
      <c r="M4" s="45">
        <f>$F4*Marketshare_Base!$B4*MI!E$3*1000+$F4*Marketshare_Base!$C4*MI!E$4*1000+$F4*Marketshare_Base!$D4*MI!E$5*1000+$F4*Marketshare_Base!$E4*MI!E$6*1000+$F4*Marketshare_Base!$F4*MI!E$7*1000+$F4*Marketshare_Base!$G4*MI!E$8*1000+$F4*Marketshare_Base!$H4*MI!E$9*1000+$F4*Marketshare_Base!$I4*MI!E$10*1000</f>
        <v>0</v>
      </c>
      <c r="N4" s="45">
        <f>$F4*Marketshare_Base!$B4*MI!F$3*1000+$F4*Marketshare_Base!$C4*MI!F$4*1000+$F4*Marketshare_Base!$D4*MI!F$5*1000+$F4*Marketshare_Base!$E4*MI!F$6*1000+$F4*Marketshare_Base!$F4*MI!F$7*1000+$F4*Marketshare_Base!$G4*MI!F$8*1000+$F4*Marketshare_Base!$H4*MI!F$9*1000+$F4*Marketshare_Base!$I4*MI!F$10*1000</f>
        <v>0</v>
      </c>
      <c r="O4" s="45">
        <f>$F4*Marketshare_Base!$B4*MI!G$3*1000+$F4*Marketshare_Base!$C4*MI!G$4*1000+$F4*Marketshare_Base!$D4*MI!G$5*1000+$F4*Marketshare_Base!$E4*MI!G$6*1000+$F4*Marketshare_Base!$F4*MI!G$7*1000+$F4*Marketshare_Base!$G4*MI!G$8*1000+$F4*Marketshare_Base!$H4*MI!G$9*1000+$F4*Marketshare_Base!$I4*MI!G$10*1000</f>
        <v>0</v>
      </c>
      <c r="P4" s="45">
        <f>$F4*Marketshare_Base!$B4*MI!H$3*1000+$F4*Marketshare_Base!$C4*MI!H$4*1000+$F4*Marketshare_Base!$D4*MI!H$5*1000+$F4*Marketshare_Base!$E4*MI!H$6*1000+$F4*Marketshare_Base!$F4*MI!H$7*1000+$F4*Marketshare_Base!$G4*MI!H$8*1000+$F4*Marketshare_Base!$H4*MI!H$9*1000+$F4*Marketshare_Base!$I4*MI!H$10*1000</f>
        <v>0</v>
      </c>
      <c r="Q4" s="45">
        <f>$F4*Marketshare_Base!$B4*MI!I$3*1000+$F4*Marketshare_Base!$C4*MI!I$4*1000+$F4*Marketshare_Base!$D4*MI!I$5*1000+$F4*Marketshare_Base!$E4*MI!I$6*1000+$F4*Marketshare_Base!$F4*MI!I$7*1000+$F4*Marketshare_Base!$G4*MI!I$8*1000+$F4*Marketshare_Base!$H4*MI!I$9*1000+$F4*Marketshare_Base!$I4*MI!I$10*1000</f>
        <v>0</v>
      </c>
      <c r="R4" s="45">
        <f>$F4*Marketshare_Base!$B4*MI!J$3*1000+$F4*Marketshare_Base!$C4*MI!J$4*1000+$F4*Marketshare_Base!$D4*MI!J$5*1000+$F4*Marketshare_Base!$E4*MI!J$6*1000+$F4*Marketshare_Base!$F4*MI!J$7*1000+$F4*Marketshare_Base!$G4*MI!J$8*1000+$F4*Marketshare_Base!$H4*MI!J$9*1000+$F4*Marketshare_Base!$I4*MI!J$10*1000</f>
        <v>0</v>
      </c>
      <c r="S4" s="45">
        <f>$F4*Marketshare_Base!$B4*MI!K$3*1000+$F4*Marketshare_Base!$C4*MI!K$4*1000+$F4*Marketshare_Base!$D4*MI!K$5*1000+$F4*Marketshare_Base!$E4*MI!K$6*1000+$F4*Marketshare_Base!$F4*MI!K$7*1000+$F4*Marketshare_Base!$G4*MI!K$8*1000+$F4*Marketshare_Base!$H4*MI!K$9*1000+$F4*Marketshare_Base!$I4*MI!K$10*1000</f>
        <v>0</v>
      </c>
      <c r="T4" s="45">
        <f>$F4*Marketshare_Base!$B4*MI!L$3*1000+$F4*Marketshare_Base!$C4*MI!L$4*1000+$F4*Marketshare_Base!$D4*MI!L$5*1000+$F4*Marketshare_Base!$E4*MI!L$6*1000+$F4*Marketshare_Base!$F4*MI!L$7*1000+$F4*Marketshare_Base!$G4*MI!L$8*1000+$F4*Marketshare_Base!$H4*MI!L$9*1000+$F4*Marketshare_Base!$I4*MI!L$10*1000</f>
        <v>0</v>
      </c>
      <c r="U4" s="45">
        <f>$F4*Marketshare_Base!$B4*MI!M$3*1000+$F4*Marketshare_Base!$C4*MI!M$4*1000+$F4*Marketshare_Base!$D4*MI!M$5*1000+$F4*Marketshare_Base!$E4*MI!M$6*1000+$F4*Marketshare_Base!$F4*MI!M$7*1000+$F4*Marketshare_Base!$G4*MI!M$8*1000+$F4*Marketshare_Base!$H4*MI!M$9*1000+$F4*Marketshare_Base!$I4*MI!M$10*1000</f>
        <v>0</v>
      </c>
      <c r="V4" s="45">
        <f>$F4*Marketshare_Base!$B4*MI!N$3*1000+$F4*Marketshare_Base!$C4*MI!N$4*1000+$F4*Marketshare_Base!$D4*MI!N$5*1000+$F4*Marketshare_Base!$E4*MI!N$6*1000+$F4*Marketshare_Base!$F4*MI!N$7*1000+$F4*Marketshare_Base!$G4*MI!N$8*1000+$F4*Marketshare_Base!$H4*MI!N$9*1000+$F4*Marketshare_Base!$I4*MI!N$10*1000</f>
        <v>0</v>
      </c>
      <c r="W4" s="46">
        <f>$F4*Marketshare_Base!$B4*MI!O$3*1000+$F4*Marketshare_Base!$C4*MI!O$4*1000+$F4*Marketshare_Base!$D4*MI!O$5*1000+$F4*Marketshare_Base!$E4*MI!O$6*1000+$F4*Marketshare_Base!$F4*MI!O$7*1000+$F4*Marketshare_Base!$G4*MI!O$8*1000+$F4*Marketshare_Base!$H4*MI!O$9*1000+$F4*Marketshare_Base!$I4*MI!O$10*1000</f>
        <v>0</v>
      </c>
      <c r="Y4" s="52">
        <f>0</f>
        <v>0</v>
      </c>
      <c r="Z4" s="35">
        <f>0</f>
        <v>0</v>
      </c>
      <c r="AA4" s="35">
        <f>0</f>
        <v>0</v>
      </c>
      <c r="AB4" s="35">
        <f>0</f>
        <v>0</v>
      </c>
      <c r="AC4" s="35">
        <f>0</f>
        <v>0</v>
      </c>
      <c r="AD4" s="35">
        <f>0</f>
        <v>0</v>
      </c>
      <c r="AE4" s="35">
        <f>0</f>
        <v>0</v>
      </c>
      <c r="AF4" s="35">
        <f>0</f>
        <v>0</v>
      </c>
      <c r="AG4" s="35">
        <f>0</f>
        <v>0</v>
      </c>
      <c r="AH4" s="35">
        <f>0</f>
        <v>0</v>
      </c>
      <c r="AI4" s="35">
        <f>0</f>
        <v>0</v>
      </c>
      <c r="AJ4" s="36">
        <f>0</f>
        <v>0</v>
      </c>
      <c r="AL4" s="59">
        <f>L4</f>
        <v>0</v>
      </c>
      <c r="AM4" s="60">
        <f t="shared" ref="AM4:AW4" si="0">M4</f>
        <v>0</v>
      </c>
      <c r="AN4" s="60">
        <f t="shared" si="0"/>
        <v>0</v>
      </c>
      <c r="AO4" s="60">
        <f t="shared" si="0"/>
        <v>0</v>
      </c>
      <c r="AP4" s="60">
        <f t="shared" si="0"/>
        <v>0</v>
      </c>
      <c r="AQ4" s="60">
        <f t="shared" si="0"/>
        <v>0</v>
      </c>
      <c r="AR4" s="60">
        <f t="shared" si="0"/>
        <v>0</v>
      </c>
      <c r="AS4" s="60">
        <f t="shared" si="0"/>
        <v>0</v>
      </c>
      <c r="AT4" s="60">
        <f t="shared" si="0"/>
        <v>0</v>
      </c>
      <c r="AU4" s="60">
        <f t="shared" si="0"/>
        <v>0</v>
      </c>
      <c r="AV4" s="60">
        <f t="shared" si="0"/>
        <v>0</v>
      </c>
      <c r="AW4" s="61">
        <f t="shared" si="0"/>
        <v>0</v>
      </c>
    </row>
    <row r="5" spans="1:49" x14ac:dyDescent="0.55000000000000004">
      <c r="A5" s="25">
        <f>A4+1</f>
        <v>2021</v>
      </c>
      <c r="B5" s="7">
        <f>12/10+B4</f>
        <v>1.2</v>
      </c>
      <c r="C5" s="4">
        <f>12/10+C4</f>
        <v>1.2</v>
      </c>
      <c r="D5" s="4">
        <f>12/10+D4</f>
        <v>1.2</v>
      </c>
      <c r="E5" s="7">
        <f>B5-B4+H5</f>
        <v>1.2</v>
      </c>
      <c r="F5" s="4">
        <f t="shared" ref="F5:G20" si="1">C5-C4+I5</f>
        <v>1.2</v>
      </c>
      <c r="G5" s="8">
        <f t="shared" si="1"/>
        <v>1.2</v>
      </c>
      <c r="H5" s="5">
        <f>0</f>
        <v>0</v>
      </c>
      <c r="I5" s="2">
        <f>0</f>
        <v>0</v>
      </c>
      <c r="J5" s="23">
        <f>0</f>
        <v>0</v>
      </c>
      <c r="K5" s="2"/>
      <c r="L5" s="47">
        <f>$F5*Marketshare_Base!$B5*MI!D$3*1000+$F5*Marketshare_Base!$C5*MI!D$4*1000+$F5*Marketshare_Base!$D5*MI!D$5*1000+$F5*Marketshare_Base!$E5*MI!D$6*1000+$F5*Marketshare_Base!$F5*MI!D$7*1000+$F5*Marketshare_Base!$G5*MI!D$8*1000+$F5*Marketshare_Base!$H5*MI!D$9*1000+$F5*Marketshare_Base!$I5*MI!D$10*1000</f>
        <v>84.030720000000002</v>
      </c>
      <c r="M5" s="40">
        <f>$F5*Marketshare_Base!$B5*MI!E$3*1000+$F5*Marketshare_Base!$C5*MI!E$4*1000+$F5*Marketshare_Base!$D5*MI!E$5*1000+$F5*Marketshare_Base!$E5*MI!E$6*1000+$F5*Marketshare_Base!$F5*MI!E$7*1000+$F5*Marketshare_Base!$G5*MI!E$8*1000+$F5*Marketshare_Base!$H5*MI!E$9*1000+$F5*Marketshare_Base!$I5*MI!E$10*1000</f>
        <v>12.253440000000001</v>
      </c>
      <c r="N5" s="40">
        <f>$F5*Marketshare_Base!$B5*MI!F$3*1000+$F5*Marketshare_Base!$C5*MI!F$4*1000+$F5*Marketshare_Base!$D5*MI!F$5*1000+$F5*Marketshare_Base!$E5*MI!F$6*1000+$F5*Marketshare_Base!$F5*MI!F$7*1000+$F5*Marketshare_Base!$G5*MI!F$8*1000+$F5*Marketshare_Base!$H5*MI!F$9*1000+$F5*Marketshare_Base!$I5*MI!F$10*1000</f>
        <v>31.77984</v>
      </c>
      <c r="O5" s="40">
        <f>$F5*Marketshare_Base!$B5*MI!G$3*1000+$F5*Marketshare_Base!$C5*MI!G$4*1000+$F5*Marketshare_Base!$D5*MI!G$5*1000+$F5*Marketshare_Base!$E5*MI!G$6*1000+$F5*Marketshare_Base!$F5*MI!G$7*1000+$F5*Marketshare_Base!$G5*MI!G$8*1000+$F5*Marketshare_Base!$H5*MI!G$9*1000+$F5*Marketshare_Base!$I5*MI!G$10*1000</f>
        <v>418.41720000000004</v>
      </c>
      <c r="P5" s="40">
        <f>$F5*Marketshare_Base!$B5*MI!H$3*1000+$F5*Marketshare_Base!$C5*MI!H$4*1000+$F5*Marketshare_Base!$D5*MI!H$5*1000+$F5*Marketshare_Base!$E5*MI!H$6*1000+$F5*Marketshare_Base!$F5*MI!H$7*1000+$F5*Marketshare_Base!$G5*MI!H$8*1000+$F5*Marketshare_Base!$H5*MI!H$9*1000+$F5*Marketshare_Base!$I5*MI!H$10*1000</f>
        <v>0</v>
      </c>
      <c r="Q5" s="40">
        <f>$F5*Marketshare_Base!$B5*MI!I$3*1000+$F5*Marketshare_Base!$C5*MI!I$4*1000+$F5*Marketshare_Base!$D5*MI!I$5*1000+$F5*Marketshare_Base!$E5*MI!I$6*1000+$F5*Marketshare_Base!$F5*MI!I$7*1000+$F5*Marketshare_Base!$G5*MI!I$8*1000+$F5*Marketshare_Base!$H5*MI!I$9*1000+$F5*Marketshare_Base!$I5*MI!I$10*1000</f>
        <v>115.47</v>
      </c>
      <c r="R5" s="40">
        <f>$F5*Marketshare_Base!$B5*MI!J$3*1000+$F5*Marketshare_Base!$C5*MI!J$4*1000+$F5*Marketshare_Base!$D5*MI!J$5*1000+$F5*Marketshare_Base!$E5*MI!J$6*1000+$F5*Marketshare_Base!$F5*MI!J$7*1000+$F5*Marketshare_Base!$G5*MI!J$8*1000+$F5*Marketshare_Base!$H5*MI!J$9*1000+$F5*Marketshare_Base!$I5*MI!J$10*1000</f>
        <v>2.6248000001543996</v>
      </c>
      <c r="S5" s="40">
        <f>$F5*Marketshare_Base!$B5*MI!K$3*1000+$F5*Marketshare_Base!$C5*MI!K$4*1000+$F5*Marketshare_Base!$D5*MI!K$5*1000+$F5*Marketshare_Base!$E5*MI!K$6*1000+$F5*Marketshare_Base!$F5*MI!K$7*1000+$F5*Marketshare_Base!$G5*MI!K$8*1000+$F5*Marketshare_Base!$H5*MI!K$9*1000+$F5*Marketshare_Base!$I5*MI!K$10*1000</f>
        <v>89.762640000000005</v>
      </c>
      <c r="T5" s="40">
        <f>$F5*Marketshare_Base!$B5*MI!L$3*1000+$F5*Marketshare_Base!$C5*MI!L$4*1000+$F5*Marketshare_Base!$D5*MI!L$5*1000+$F5*Marketshare_Base!$E5*MI!L$6*1000+$F5*Marketshare_Base!$F5*MI!L$7*1000+$F5*Marketshare_Base!$G5*MI!L$8*1000+$F5*Marketshare_Base!$H5*MI!L$9*1000+$F5*Marketshare_Base!$I5*MI!L$10*1000</f>
        <v>120.27359999999999</v>
      </c>
      <c r="U5" s="40">
        <f>$F5*Marketshare_Base!$B5*MI!M$3*1000+$F5*Marketshare_Base!$C5*MI!M$4*1000+$F5*Marketshare_Base!$D5*MI!M$5*1000+$F5*Marketshare_Base!$E5*MI!M$6*1000+$F5*Marketshare_Base!$F5*MI!M$7*1000+$F5*Marketshare_Base!$G5*MI!M$8*1000+$F5*Marketshare_Base!$H5*MI!M$9*1000+$F5*Marketshare_Base!$I5*MI!M$10*1000</f>
        <v>0</v>
      </c>
      <c r="V5" s="40">
        <f>$F5*Marketshare_Base!$B5*MI!N$3*1000+$F5*Marketshare_Base!$C5*MI!N$4*1000+$F5*Marketshare_Base!$D5*MI!N$5*1000+$F5*Marketshare_Base!$E5*MI!N$6*1000+$F5*Marketshare_Base!$F5*MI!N$7*1000+$F5*Marketshare_Base!$G5*MI!N$8*1000+$F5*Marketshare_Base!$H5*MI!N$9*1000+$F5*Marketshare_Base!$I5*MI!N$10*1000</f>
        <v>0.84919999984559991</v>
      </c>
      <c r="W5" s="48">
        <f>$F5*Marketshare_Base!$B5*MI!O$3*1000+$F5*Marketshare_Base!$C5*MI!O$4*1000+$F5*Marketshare_Base!$D5*MI!O$5*1000+$F5*Marketshare_Base!$E5*MI!O$6*1000+$F5*Marketshare_Base!$F5*MI!O$7*1000+$F5*Marketshare_Base!$G5*MI!O$8*1000+$F5*Marketshare_Base!$H5*MI!O$9*1000+$F5*Marketshare_Base!$I5*MI!O$10*1000</f>
        <v>0.84919999984559991</v>
      </c>
      <c r="Y5" s="5">
        <f>0</f>
        <v>0</v>
      </c>
      <c r="Z5" s="3">
        <f>0</f>
        <v>0</v>
      </c>
      <c r="AA5" s="3">
        <f>0</f>
        <v>0</v>
      </c>
      <c r="AB5" s="3">
        <f>0</f>
        <v>0</v>
      </c>
      <c r="AC5" s="3">
        <f>0</f>
        <v>0</v>
      </c>
      <c r="AD5" s="3">
        <f>0</f>
        <v>0</v>
      </c>
      <c r="AE5" s="3">
        <f>0</f>
        <v>0</v>
      </c>
      <c r="AF5" s="3">
        <f>0</f>
        <v>0</v>
      </c>
      <c r="AG5" s="3">
        <f>0</f>
        <v>0</v>
      </c>
      <c r="AH5" s="3">
        <f>0</f>
        <v>0</v>
      </c>
      <c r="AI5" s="3">
        <f>0</f>
        <v>0</v>
      </c>
      <c r="AJ5" s="6">
        <f>0</f>
        <v>0</v>
      </c>
      <c r="AL5" s="53">
        <f>AL4+L5-Y5</f>
        <v>84.030720000000002</v>
      </c>
      <c r="AM5" s="54">
        <f>AM4+M5-Z5</f>
        <v>12.253440000000001</v>
      </c>
      <c r="AN5" s="54">
        <f t="shared" ref="AN5:AW20" si="2">AN4+N5-AA5</f>
        <v>31.77984</v>
      </c>
      <c r="AO5" s="54">
        <f t="shared" si="2"/>
        <v>418.41720000000004</v>
      </c>
      <c r="AP5" s="54">
        <f t="shared" si="2"/>
        <v>0</v>
      </c>
      <c r="AQ5" s="54">
        <f t="shared" si="2"/>
        <v>115.47</v>
      </c>
      <c r="AR5" s="54">
        <f t="shared" si="2"/>
        <v>2.6248000001543996</v>
      </c>
      <c r="AS5" s="54">
        <f t="shared" si="2"/>
        <v>89.762640000000005</v>
      </c>
      <c r="AT5" s="54">
        <f t="shared" si="2"/>
        <v>120.27359999999999</v>
      </c>
      <c r="AU5" s="54">
        <f t="shared" si="2"/>
        <v>0</v>
      </c>
      <c r="AV5" s="54">
        <f t="shared" si="2"/>
        <v>0.84919999984559991</v>
      </c>
      <c r="AW5" s="55">
        <f t="shared" si="2"/>
        <v>0.84919999984559991</v>
      </c>
    </row>
    <row r="6" spans="1:49" x14ac:dyDescent="0.55000000000000004">
      <c r="A6" s="25">
        <f t="shared" ref="A6:A33" si="3">A5+1</f>
        <v>2022</v>
      </c>
      <c r="B6" s="7">
        <f t="shared" ref="B6:D13" si="4">12/10+B5</f>
        <v>2.4</v>
      </c>
      <c r="C6" s="4">
        <f t="shared" si="4"/>
        <v>2.4</v>
      </c>
      <c r="D6" s="4">
        <f t="shared" si="4"/>
        <v>2.4</v>
      </c>
      <c r="E6" s="7">
        <f t="shared" ref="E6:G34" si="5">B6-B5+H6</f>
        <v>1.2</v>
      </c>
      <c r="F6" s="4">
        <f t="shared" si="1"/>
        <v>1.2</v>
      </c>
      <c r="G6" s="8">
        <f t="shared" si="1"/>
        <v>1.2</v>
      </c>
      <c r="H6" s="5">
        <f>0</f>
        <v>0</v>
      </c>
      <c r="I6" s="2">
        <f>0</f>
        <v>0</v>
      </c>
      <c r="J6" s="23">
        <f>0</f>
        <v>0</v>
      </c>
      <c r="K6" s="2"/>
      <c r="L6" s="47">
        <f>$F6*Marketshare_Base!$B6*MI!D$3*1000+$F6*Marketshare_Base!$C6*MI!D$4*1000+$F6*Marketshare_Base!$D6*MI!D$5*1000+$F6*Marketshare_Base!$E6*MI!D$6*1000+$F6*Marketshare_Base!$F6*MI!D$7*1000+$F6*Marketshare_Base!$G6*MI!D$8*1000+$F6*Marketshare_Base!$H6*MI!D$9*1000+$F6*Marketshare_Base!$I6*MI!D$10*1000</f>
        <v>82.832640000000012</v>
      </c>
      <c r="M6" s="40">
        <f>$F6*Marketshare_Base!$B6*MI!E$3*1000+$F6*Marketshare_Base!$C6*MI!E$4*1000+$F6*Marketshare_Base!$D6*MI!E$5*1000+$F6*Marketshare_Base!$E6*MI!E$6*1000+$F6*Marketshare_Base!$F6*MI!E$7*1000+$F6*Marketshare_Base!$G6*MI!E$8*1000+$F6*Marketshare_Base!$H6*MI!E$9*1000+$F6*Marketshare_Base!$I6*MI!E$10*1000</f>
        <v>11.909280000000001</v>
      </c>
      <c r="N6" s="40">
        <f>$F6*Marketshare_Base!$B6*MI!F$3*1000+$F6*Marketshare_Base!$C6*MI!F$4*1000+$F6*Marketshare_Base!$D6*MI!F$5*1000+$F6*Marketshare_Base!$E6*MI!F$6*1000+$F6*Marketshare_Base!$F6*MI!F$7*1000+$F6*Marketshare_Base!$G6*MI!F$8*1000+$F6*Marketshare_Base!$H6*MI!F$9*1000+$F6*Marketshare_Base!$I6*MI!F$10*1000</f>
        <v>30.766080000000002</v>
      </c>
      <c r="O6" s="40">
        <f>$F6*Marketshare_Base!$B6*MI!G$3*1000+$F6*Marketshare_Base!$C6*MI!G$4*1000+$F6*Marketshare_Base!$D6*MI!G$5*1000+$F6*Marketshare_Base!$E6*MI!G$6*1000+$F6*Marketshare_Base!$F6*MI!G$7*1000+$F6*Marketshare_Base!$G6*MI!G$8*1000+$F6*Marketshare_Base!$H6*MI!G$9*1000+$F6*Marketshare_Base!$I6*MI!G$10*1000</f>
        <v>442.85039999999992</v>
      </c>
      <c r="P6" s="40">
        <f>$F6*Marketshare_Base!$B6*MI!H$3*1000+$F6*Marketshare_Base!$C6*MI!H$4*1000+$F6*Marketshare_Base!$D6*MI!H$5*1000+$F6*Marketshare_Base!$E6*MI!H$6*1000+$F6*Marketshare_Base!$F6*MI!H$7*1000+$F6*Marketshare_Base!$G6*MI!H$8*1000+$F6*Marketshare_Base!$H6*MI!H$9*1000+$F6*Marketshare_Base!$I6*MI!H$10*1000</f>
        <v>0</v>
      </c>
      <c r="Q6" s="40">
        <f>$F6*Marketshare_Base!$B6*MI!I$3*1000+$F6*Marketshare_Base!$C6*MI!I$4*1000+$F6*Marketshare_Base!$D6*MI!I$5*1000+$F6*Marketshare_Base!$E6*MI!I$6*1000+$F6*Marketshare_Base!$F6*MI!I$7*1000+$F6*Marketshare_Base!$G6*MI!I$8*1000+$F6*Marketshare_Base!$H6*MI!I$9*1000+$F6*Marketshare_Base!$I6*MI!I$10*1000</f>
        <v>113.21999999999998</v>
      </c>
      <c r="R6" s="40">
        <f>$F6*Marketshare_Base!$B6*MI!J$3*1000+$F6*Marketshare_Base!$C6*MI!J$4*1000+$F6*Marketshare_Base!$D6*MI!J$5*1000+$F6*Marketshare_Base!$E6*MI!J$6*1000+$F6*Marketshare_Base!$F6*MI!J$7*1000+$F6*Marketshare_Base!$G6*MI!J$8*1000+$F6*Marketshare_Base!$H6*MI!J$9*1000+$F6*Marketshare_Base!$I6*MI!J$10*1000</f>
        <v>2.4616000001448</v>
      </c>
      <c r="S6" s="40">
        <f>$F6*Marketshare_Base!$B6*MI!K$3*1000+$F6*Marketshare_Base!$C6*MI!K$4*1000+$F6*Marketshare_Base!$D6*MI!K$5*1000+$F6*Marketshare_Base!$E6*MI!K$6*1000+$F6*Marketshare_Base!$F6*MI!K$7*1000+$F6*Marketshare_Base!$G6*MI!K$8*1000+$F6*Marketshare_Base!$H6*MI!K$9*1000+$F6*Marketshare_Base!$I6*MI!K$10*1000</f>
        <v>92.083679999999987</v>
      </c>
      <c r="T6" s="40">
        <f>$F6*Marketshare_Base!$B6*MI!L$3*1000+$F6*Marketshare_Base!$C6*MI!L$4*1000+$F6*Marketshare_Base!$D6*MI!L$5*1000+$F6*Marketshare_Base!$E6*MI!L$6*1000+$F6*Marketshare_Base!$F6*MI!L$7*1000+$F6*Marketshare_Base!$G6*MI!L$8*1000+$F6*Marketshare_Base!$H6*MI!L$9*1000+$F6*Marketshare_Base!$I6*MI!L$10*1000</f>
        <v>118.21919999999999</v>
      </c>
      <c r="U6" s="40">
        <f>$F6*Marketshare_Base!$B6*MI!M$3*1000+$F6*Marketshare_Base!$C6*MI!M$4*1000+$F6*Marketshare_Base!$D6*MI!M$5*1000+$F6*Marketshare_Base!$E6*MI!M$6*1000+$F6*Marketshare_Base!$F6*MI!M$7*1000+$F6*Marketshare_Base!$G6*MI!M$8*1000+$F6*Marketshare_Base!$H6*MI!M$9*1000+$F6*Marketshare_Base!$I6*MI!M$10*1000</f>
        <v>0</v>
      </c>
      <c r="V6" s="40">
        <f>$F6*Marketshare_Base!$B6*MI!N$3*1000+$F6*Marketshare_Base!$C6*MI!N$4*1000+$F6*Marketshare_Base!$D6*MI!N$5*1000+$F6*Marketshare_Base!$E6*MI!N$6*1000+$F6*Marketshare_Base!$F6*MI!N$7*1000+$F6*Marketshare_Base!$G6*MI!N$8*1000+$F6*Marketshare_Base!$H6*MI!N$9*1000+$F6*Marketshare_Base!$I6*MI!N$10*1000</f>
        <v>0.79639999985519994</v>
      </c>
      <c r="W6" s="48">
        <f>$F6*Marketshare_Base!$B6*MI!O$3*1000+$F6*Marketshare_Base!$C6*MI!O$4*1000+$F6*Marketshare_Base!$D6*MI!O$5*1000+$F6*Marketshare_Base!$E6*MI!O$6*1000+$F6*Marketshare_Base!$F6*MI!O$7*1000+$F6*Marketshare_Base!$G6*MI!O$8*1000+$F6*Marketshare_Base!$H6*MI!O$9*1000+$F6*Marketshare_Base!$I6*MI!O$10*1000</f>
        <v>0.79639999985519994</v>
      </c>
      <c r="Y6" s="5">
        <f>0</f>
        <v>0</v>
      </c>
      <c r="Z6" s="3">
        <f>0</f>
        <v>0</v>
      </c>
      <c r="AA6" s="3">
        <f>0</f>
        <v>0</v>
      </c>
      <c r="AB6" s="3">
        <f>0</f>
        <v>0</v>
      </c>
      <c r="AC6" s="3">
        <f>0</f>
        <v>0</v>
      </c>
      <c r="AD6" s="3">
        <f>0</f>
        <v>0</v>
      </c>
      <c r="AE6" s="3">
        <f>0</f>
        <v>0</v>
      </c>
      <c r="AF6" s="3">
        <f>0</f>
        <v>0</v>
      </c>
      <c r="AG6" s="3">
        <f>0</f>
        <v>0</v>
      </c>
      <c r="AH6" s="3">
        <f>0</f>
        <v>0</v>
      </c>
      <c r="AI6" s="3">
        <f>0</f>
        <v>0</v>
      </c>
      <c r="AJ6" s="6">
        <f>0</f>
        <v>0</v>
      </c>
      <c r="AL6" s="53">
        <f t="shared" ref="AL6:AW34" si="6">AL5+L6-Y6</f>
        <v>166.86336</v>
      </c>
      <c r="AM6" s="54">
        <f t="shared" si="6"/>
        <v>24.16272</v>
      </c>
      <c r="AN6" s="54">
        <f t="shared" si="2"/>
        <v>62.545920000000002</v>
      </c>
      <c r="AO6" s="54">
        <f t="shared" si="2"/>
        <v>861.2675999999999</v>
      </c>
      <c r="AP6" s="54">
        <f t="shared" si="2"/>
        <v>0</v>
      </c>
      <c r="AQ6" s="54">
        <f t="shared" si="2"/>
        <v>228.69</v>
      </c>
      <c r="AR6" s="54">
        <f t="shared" si="2"/>
        <v>5.0864000002992</v>
      </c>
      <c r="AS6" s="54">
        <f t="shared" si="2"/>
        <v>181.84631999999999</v>
      </c>
      <c r="AT6" s="54">
        <f t="shared" si="2"/>
        <v>238.49279999999999</v>
      </c>
      <c r="AU6" s="54">
        <f t="shared" si="2"/>
        <v>0</v>
      </c>
      <c r="AV6" s="54">
        <f t="shared" si="2"/>
        <v>1.6455999997007997</v>
      </c>
      <c r="AW6" s="55">
        <f t="shared" si="2"/>
        <v>1.6455999997007997</v>
      </c>
    </row>
    <row r="7" spans="1:49" x14ac:dyDescent="0.55000000000000004">
      <c r="A7" s="25">
        <f t="shared" si="3"/>
        <v>2023</v>
      </c>
      <c r="B7" s="7">
        <f t="shared" si="4"/>
        <v>3.5999999999999996</v>
      </c>
      <c r="C7" s="4">
        <f t="shared" si="4"/>
        <v>3.5999999999999996</v>
      </c>
      <c r="D7" s="4">
        <f t="shared" si="4"/>
        <v>3.5999999999999996</v>
      </c>
      <c r="E7" s="7">
        <f t="shared" si="5"/>
        <v>1.1999999999999997</v>
      </c>
      <c r="F7" s="4">
        <f t="shared" si="1"/>
        <v>1.1999999999999997</v>
      </c>
      <c r="G7" s="8">
        <f t="shared" si="1"/>
        <v>1.1999999999999997</v>
      </c>
      <c r="H7" s="5">
        <f>0</f>
        <v>0</v>
      </c>
      <c r="I7" s="2">
        <f>0</f>
        <v>0</v>
      </c>
      <c r="J7" s="23">
        <f>0</f>
        <v>0</v>
      </c>
      <c r="K7" s="2"/>
      <c r="L7" s="47">
        <f>$F7*Marketshare_Base!$B7*MI!D$3*1000+$F7*Marketshare_Base!$C7*MI!D$4*1000+$F7*Marketshare_Base!$D7*MI!D$5*1000+$F7*Marketshare_Base!$E7*MI!D$6*1000+$F7*Marketshare_Base!$F7*MI!D$7*1000+$F7*Marketshare_Base!$G7*MI!D$8*1000+$F7*Marketshare_Base!$H7*MI!D$9*1000+$F7*Marketshare_Base!$I7*MI!D$10*1000</f>
        <v>81.634559999999993</v>
      </c>
      <c r="M7" s="40">
        <f>$F7*Marketshare_Base!$B7*MI!E$3*1000+$F7*Marketshare_Base!$C7*MI!E$4*1000+$F7*Marketshare_Base!$D7*MI!E$5*1000+$F7*Marketshare_Base!$E7*MI!E$6*1000+$F7*Marketshare_Base!$F7*MI!E$7*1000+$F7*Marketshare_Base!$G7*MI!E$8*1000+$F7*Marketshare_Base!$H7*MI!E$9*1000+$F7*Marketshare_Base!$I7*MI!E$10*1000</f>
        <v>11.565119999999999</v>
      </c>
      <c r="N7" s="40">
        <f>$F7*Marketshare_Base!$B7*MI!F$3*1000+$F7*Marketshare_Base!$C7*MI!F$4*1000+$F7*Marketshare_Base!$D7*MI!F$5*1000+$F7*Marketshare_Base!$E7*MI!F$6*1000+$F7*Marketshare_Base!$F7*MI!F$7*1000+$F7*Marketshare_Base!$G7*MI!F$8*1000+$F7*Marketshare_Base!$H7*MI!F$9*1000+$F7*Marketshare_Base!$I7*MI!F$10*1000</f>
        <v>29.752319999999997</v>
      </c>
      <c r="O7" s="40">
        <f>$F7*Marketshare_Base!$B7*MI!G$3*1000+$F7*Marketshare_Base!$C7*MI!G$4*1000+$F7*Marketshare_Base!$D7*MI!G$5*1000+$F7*Marketshare_Base!$E7*MI!G$6*1000+$F7*Marketshare_Base!$F7*MI!G$7*1000+$F7*Marketshare_Base!$G7*MI!G$8*1000+$F7*Marketshare_Base!$H7*MI!G$9*1000+$F7*Marketshare_Base!$I7*MI!G$10*1000</f>
        <v>467.28359999999986</v>
      </c>
      <c r="P7" s="40">
        <f>$F7*Marketshare_Base!$B7*MI!H$3*1000+$F7*Marketshare_Base!$C7*MI!H$4*1000+$F7*Marketshare_Base!$D7*MI!H$5*1000+$F7*Marketshare_Base!$E7*MI!H$6*1000+$F7*Marketshare_Base!$F7*MI!H$7*1000+$F7*Marketshare_Base!$G7*MI!H$8*1000+$F7*Marketshare_Base!$H7*MI!H$9*1000+$F7*Marketshare_Base!$I7*MI!H$10*1000</f>
        <v>0</v>
      </c>
      <c r="Q7" s="40">
        <f>$F7*Marketshare_Base!$B7*MI!I$3*1000+$F7*Marketshare_Base!$C7*MI!I$4*1000+$F7*Marketshare_Base!$D7*MI!I$5*1000+$F7*Marketshare_Base!$E7*MI!I$6*1000+$F7*Marketshare_Base!$F7*MI!I$7*1000+$F7*Marketshare_Base!$G7*MI!I$8*1000+$F7*Marketshare_Base!$H7*MI!I$9*1000+$F7*Marketshare_Base!$I7*MI!I$10*1000</f>
        <v>110.96999999999997</v>
      </c>
      <c r="R7" s="40">
        <f>$F7*Marketshare_Base!$B7*MI!J$3*1000+$F7*Marketshare_Base!$C7*MI!J$4*1000+$F7*Marketshare_Base!$D7*MI!J$5*1000+$F7*Marketshare_Base!$E7*MI!J$6*1000+$F7*Marketshare_Base!$F7*MI!J$7*1000+$F7*Marketshare_Base!$G7*MI!J$8*1000+$F7*Marketshare_Base!$H7*MI!J$9*1000+$F7*Marketshare_Base!$I7*MI!J$10*1000</f>
        <v>2.2984000001351994</v>
      </c>
      <c r="S7" s="40">
        <f>$F7*Marketshare_Base!$B7*MI!K$3*1000+$F7*Marketshare_Base!$C7*MI!K$4*1000+$F7*Marketshare_Base!$D7*MI!K$5*1000+$F7*Marketshare_Base!$E7*MI!K$6*1000+$F7*Marketshare_Base!$F7*MI!K$7*1000+$F7*Marketshare_Base!$G7*MI!K$8*1000+$F7*Marketshare_Base!$H7*MI!K$9*1000+$F7*Marketshare_Base!$I7*MI!K$10*1000</f>
        <v>94.404719999999983</v>
      </c>
      <c r="T7" s="40">
        <f>$F7*Marketshare_Base!$B7*MI!L$3*1000+$F7*Marketshare_Base!$C7*MI!L$4*1000+$F7*Marketshare_Base!$D7*MI!L$5*1000+$F7*Marketshare_Base!$E7*MI!L$6*1000+$F7*Marketshare_Base!$F7*MI!L$7*1000+$F7*Marketshare_Base!$G7*MI!L$8*1000+$F7*Marketshare_Base!$H7*MI!L$9*1000+$F7*Marketshare_Base!$I7*MI!L$10*1000</f>
        <v>116.16479999999997</v>
      </c>
      <c r="U7" s="40">
        <f>$F7*Marketshare_Base!$B7*MI!M$3*1000+$F7*Marketshare_Base!$C7*MI!M$4*1000+$F7*Marketshare_Base!$D7*MI!M$5*1000+$F7*Marketshare_Base!$E7*MI!M$6*1000+$F7*Marketshare_Base!$F7*MI!M$7*1000+$F7*Marketshare_Base!$G7*MI!M$8*1000+$F7*Marketshare_Base!$H7*MI!M$9*1000+$F7*Marketshare_Base!$I7*MI!M$10*1000</f>
        <v>0</v>
      </c>
      <c r="V7" s="40">
        <f>$F7*Marketshare_Base!$B7*MI!N$3*1000+$F7*Marketshare_Base!$C7*MI!N$4*1000+$F7*Marketshare_Base!$D7*MI!N$5*1000+$F7*Marketshare_Base!$E7*MI!N$6*1000+$F7*Marketshare_Base!$F7*MI!N$7*1000+$F7*Marketshare_Base!$G7*MI!N$8*1000+$F7*Marketshare_Base!$H7*MI!N$9*1000+$F7*Marketshare_Base!$I7*MI!N$10*1000</f>
        <v>0.74359999986479974</v>
      </c>
      <c r="W7" s="48">
        <f>$F7*Marketshare_Base!$B7*MI!O$3*1000+$F7*Marketshare_Base!$C7*MI!O$4*1000+$F7*Marketshare_Base!$D7*MI!O$5*1000+$F7*Marketshare_Base!$E7*MI!O$6*1000+$F7*Marketshare_Base!$F7*MI!O$7*1000+$F7*Marketshare_Base!$G7*MI!O$8*1000+$F7*Marketshare_Base!$H7*MI!O$9*1000+$F7*Marketshare_Base!$I7*MI!O$10*1000</f>
        <v>0.74359999986479974</v>
      </c>
      <c r="Y7" s="5">
        <f>0</f>
        <v>0</v>
      </c>
      <c r="Z7" s="3">
        <f>0</f>
        <v>0</v>
      </c>
      <c r="AA7" s="3">
        <f>0</f>
        <v>0</v>
      </c>
      <c r="AB7" s="3">
        <f>0</f>
        <v>0</v>
      </c>
      <c r="AC7" s="3">
        <f>0</f>
        <v>0</v>
      </c>
      <c r="AD7" s="3">
        <f>0</f>
        <v>0</v>
      </c>
      <c r="AE7" s="3">
        <f>0</f>
        <v>0</v>
      </c>
      <c r="AF7" s="3">
        <f>0</f>
        <v>0</v>
      </c>
      <c r="AG7" s="3">
        <f>0</f>
        <v>0</v>
      </c>
      <c r="AH7" s="3">
        <f>0</f>
        <v>0</v>
      </c>
      <c r="AI7" s="3">
        <f>0</f>
        <v>0</v>
      </c>
      <c r="AJ7" s="6">
        <f>0</f>
        <v>0</v>
      </c>
      <c r="AL7" s="53">
        <f t="shared" si="6"/>
        <v>248.49791999999999</v>
      </c>
      <c r="AM7" s="54">
        <f t="shared" si="6"/>
        <v>35.72784</v>
      </c>
      <c r="AN7" s="54">
        <f t="shared" si="2"/>
        <v>92.298239999999993</v>
      </c>
      <c r="AO7" s="54">
        <f t="shared" si="2"/>
        <v>1328.5511999999999</v>
      </c>
      <c r="AP7" s="54">
        <f t="shared" si="2"/>
        <v>0</v>
      </c>
      <c r="AQ7" s="54">
        <f t="shared" si="2"/>
        <v>339.65999999999997</v>
      </c>
      <c r="AR7" s="54">
        <f t="shared" si="2"/>
        <v>7.3848000004343994</v>
      </c>
      <c r="AS7" s="54">
        <f t="shared" si="2"/>
        <v>276.25103999999999</v>
      </c>
      <c r="AT7" s="54">
        <f t="shared" si="2"/>
        <v>354.65759999999995</v>
      </c>
      <c r="AU7" s="54">
        <f t="shared" si="2"/>
        <v>0</v>
      </c>
      <c r="AV7" s="54">
        <f t="shared" si="2"/>
        <v>2.3891999995655997</v>
      </c>
      <c r="AW7" s="55">
        <f t="shared" si="2"/>
        <v>2.3891999995655997</v>
      </c>
    </row>
    <row r="8" spans="1:49" x14ac:dyDescent="0.55000000000000004">
      <c r="A8" s="25">
        <f t="shared" si="3"/>
        <v>2024</v>
      </c>
      <c r="B8" s="7">
        <f t="shared" si="4"/>
        <v>4.8</v>
      </c>
      <c r="C8" s="4">
        <f t="shared" si="4"/>
        <v>4.8</v>
      </c>
      <c r="D8" s="4">
        <f t="shared" si="4"/>
        <v>4.8</v>
      </c>
      <c r="E8" s="7">
        <f t="shared" si="5"/>
        <v>1.2000000000000002</v>
      </c>
      <c r="F8" s="4">
        <f t="shared" si="1"/>
        <v>1.2000000000000002</v>
      </c>
      <c r="G8" s="8">
        <f t="shared" si="1"/>
        <v>1.2000000000000002</v>
      </c>
      <c r="H8" s="5">
        <f>0</f>
        <v>0</v>
      </c>
      <c r="I8" s="2">
        <f>0</f>
        <v>0</v>
      </c>
      <c r="J8" s="23">
        <f>0</f>
        <v>0</v>
      </c>
      <c r="K8" s="2"/>
      <c r="L8" s="47">
        <f>$F8*Marketshare_Base!$B8*MI!D$3*1000+$F8*Marketshare_Base!$C8*MI!D$4*1000+$F8*Marketshare_Base!$D8*MI!D$5*1000+$F8*Marketshare_Base!$E8*MI!D$6*1000+$F8*Marketshare_Base!$F8*MI!D$7*1000+$F8*Marketshare_Base!$G8*MI!D$8*1000+$F8*Marketshare_Base!$H8*MI!D$9*1000+$F8*Marketshare_Base!$I8*MI!D$10*1000</f>
        <v>80.436480000000032</v>
      </c>
      <c r="M8" s="40">
        <f>$F8*Marketshare_Base!$B8*MI!E$3*1000+$F8*Marketshare_Base!$C8*MI!E$4*1000+$F8*Marketshare_Base!$D8*MI!E$5*1000+$F8*Marketshare_Base!$E8*MI!E$6*1000+$F8*Marketshare_Base!$F8*MI!E$7*1000+$F8*Marketshare_Base!$G8*MI!E$8*1000+$F8*Marketshare_Base!$H8*MI!E$9*1000+$F8*Marketshare_Base!$I8*MI!E$10*1000</f>
        <v>11.220960000000003</v>
      </c>
      <c r="N8" s="40">
        <f>$F8*Marketshare_Base!$B8*MI!F$3*1000+$F8*Marketshare_Base!$C8*MI!F$4*1000+$F8*Marketshare_Base!$D8*MI!F$5*1000+$F8*Marketshare_Base!$E8*MI!F$6*1000+$F8*Marketshare_Base!$F8*MI!F$7*1000+$F8*Marketshare_Base!$G8*MI!F$8*1000+$F8*Marketshare_Base!$H8*MI!F$9*1000+$F8*Marketshare_Base!$I8*MI!F$10*1000</f>
        <v>28.738560000000007</v>
      </c>
      <c r="O8" s="40">
        <f>$F8*Marketshare_Base!$B8*MI!G$3*1000+$F8*Marketshare_Base!$C8*MI!G$4*1000+$F8*Marketshare_Base!$D8*MI!G$5*1000+$F8*Marketshare_Base!$E8*MI!G$6*1000+$F8*Marketshare_Base!$F8*MI!G$7*1000+$F8*Marketshare_Base!$G8*MI!G$8*1000+$F8*Marketshare_Base!$H8*MI!G$9*1000+$F8*Marketshare_Base!$I8*MI!G$10*1000</f>
        <v>491.71680000000015</v>
      </c>
      <c r="P8" s="40">
        <f>$F8*Marketshare_Base!$B8*MI!H$3*1000+$F8*Marketshare_Base!$C8*MI!H$4*1000+$F8*Marketshare_Base!$D8*MI!H$5*1000+$F8*Marketshare_Base!$E8*MI!H$6*1000+$F8*Marketshare_Base!$F8*MI!H$7*1000+$F8*Marketshare_Base!$G8*MI!H$8*1000+$F8*Marketshare_Base!$H8*MI!H$9*1000+$F8*Marketshare_Base!$I8*MI!H$10*1000</f>
        <v>0</v>
      </c>
      <c r="Q8" s="40">
        <f>$F8*Marketshare_Base!$B8*MI!I$3*1000+$F8*Marketshare_Base!$C8*MI!I$4*1000+$F8*Marketshare_Base!$D8*MI!I$5*1000+$F8*Marketshare_Base!$E8*MI!I$6*1000+$F8*Marketshare_Base!$F8*MI!I$7*1000+$F8*Marketshare_Base!$G8*MI!I$8*1000+$F8*Marketshare_Base!$H8*MI!I$9*1000+$F8*Marketshare_Base!$I8*MI!I$10*1000</f>
        <v>108.72000000000003</v>
      </c>
      <c r="R8" s="40">
        <f>$F8*Marketshare_Base!$B8*MI!J$3*1000+$F8*Marketshare_Base!$C8*MI!J$4*1000+$F8*Marketshare_Base!$D8*MI!J$5*1000+$F8*Marketshare_Base!$E8*MI!J$6*1000+$F8*Marketshare_Base!$F8*MI!J$7*1000+$F8*Marketshare_Base!$G8*MI!J$8*1000+$F8*Marketshare_Base!$H8*MI!J$9*1000+$F8*Marketshare_Base!$I8*MI!J$10*1000</f>
        <v>2.1352000001256002</v>
      </c>
      <c r="S8" s="40">
        <f>$F8*Marketshare_Base!$B8*MI!K$3*1000+$F8*Marketshare_Base!$C8*MI!K$4*1000+$F8*Marketshare_Base!$D8*MI!K$5*1000+$F8*Marketshare_Base!$E8*MI!K$6*1000+$F8*Marketshare_Base!$F8*MI!K$7*1000+$F8*Marketshare_Base!$G8*MI!K$8*1000+$F8*Marketshare_Base!$H8*MI!K$9*1000+$F8*Marketshare_Base!$I8*MI!K$10*1000</f>
        <v>96.725760000000008</v>
      </c>
      <c r="T8" s="40">
        <f>$F8*Marketshare_Base!$B8*MI!L$3*1000+$F8*Marketshare_Base!$C8*MI!L$4*1000+$F8*Marketshare_Base!$D8*MI!L$5*1000+$F8*Marketshare_Base!$E8*MI!L$6*1000+$F8*Marketshare_Base!$F8*MI!L$7*1000+$F8*Marketshare_Base!$G8*MI!L$8*1000+$F8*Marketshare_Base!$H8*MI!L$9*1000+$F8*Marketshare_Base!$I8*MI!L$10*1000</f>
        <v>114.11040000000001</v>
      </c>
      <c r="U8" s="40">
        <f>$F8*Marketshare_Base!$B8*MI!M$3*1000+$F8*Marketshare_Base!$C8*MI!M$4*1000+$F8*Marketshare_Base!$D8*MI!M$5*1000+$F8*Marketshare_Base!$E8*MI!M$6*1000+$F8*Marketshare_Base!$F8*MI!M$7*1000+$F8*Marketshare_Base!$G8*MI!M$8*1000+$F8*Marketshare_Base!$H8*MI!M$9*1000+$F8*Marketshare_Base!$I8*MI!M$10*1000</f>
        <v>0</v>
      </c>
      <c r="V8" s="40">
        <f>$F8*Marketshare_Base!$B8*MI!N$3*1000+$F8*Marketshare_Base!$C8*MI!N$4*1000+$F8*Marketshare_Base!$D8*MI!N$5*1000+$F8*Marketshare_Base!$E8*MI!N$6*1000+$F8*Marketshare_Base!$F8*MI!N$7*1000+$F8*Marketshare_Base!$G8*MI!N$8*1000+$F8*Marketshare_Base!$H8*MI!N$9*1000+$F8*Marketshare_Base!$I8*MI!N$10*1000</f>
        <v>0.69079999987439988</v>
      </c>
      <c r="W8" s="48">
        <f>$F8*Marketshare_Base!$B8*MI!O$3*1000+$F8*Marketshare_Base!$C8*MI!O$4*1000+$F8*Marketshare_Base!$D8*MI!O$5*1000+$F8*Marketshare_Base!$E8*MI!O$6*1000+$F8*Marketshare_Base!$F8*MI!O$7*1000+$F8*Marketshare_Base!$G8*MI!O$8*1000+$F8*Marketshare_Base!$H8*MI!O$9*1000+$F8*Marketshare_Base!$I8*MI!O$10*1000</f>
        <v>0.69079999987439988</v>
      </c>
      <c r="Y8" s="5">
        <f>0</f>
        <v>0</v>
      </c>
      <c r="Z8" s="3">
        <f>0</f>
        <v>0</v>
      </c>
      <c r="AA8" s="3">
        <f>0</f>
        <v>0</v>
      </c>
      <c r="AB8" s="3">
        <f>0</f>
        <v>0</v>
      </c>
      <c r="AC8" s="3">
        <f>0</f>
        <v>0</v>
      </c>
      <c r="AD8" s="3">
        <f>0</f>
        <v>0</v>
      </c>
      <c r="AE8" s="3">
        <f>0</f>
        <v>0</v>
      </c>
      <c r="AF8" s="3">
        <f>0</f>
        <v>0</v>
      </c>
      <c r="AG8" s="3">
        <f>0</f>
        <v>0</v>
      </c>
      <c r="AH8" s="3">
        <f>0</f>
        <v>0</v>
      </c>
      <c r="AI8" s="3">
        <f>0</f>
        <v>0</v>
      </c>
      <c r="AJ8" s="6">
        <f>0</f>
        <v>0</v>
      </c>
      <c r="AL8" s="53">
        <f t="shared" si="6"/>
        <v>328.93440000000004</v>
      </c>
      <c r="AM8" s="54">
        <f t="shared" si="6"/>
        <v>46.948800000000006</v>
      </c>
      <c r="AN8" s="54">
        <f t="shared" si="2"/>
        <v>121.0368</v>
      </c>
      <c r="AO8" s="54">
        <f t="shared" si="2"/>
        <v>1820.268</v>
      </c>
      <c r="AP8" s="54">
        <f t="shared" si="2"/>
        <v>0</v>
      </c>
      <c r="AQ8" s="54">
        <f t="shared" si="2"/>
        <v>448.38</v>
      </c>
      <c r="AR8" s="54">
        <f t="shared" si="2"/>
        <v>9.5200000005599996</v>
      </c>
      <c r="AS8" s="54">
        <f t="shared" si="2"/>
        <v>372.97680000000003</v>
      </c>
      <c r="AT8" s="54">
        <f t="shared" si="2"/>
        <v>468.76799999999997</v>
      </c>
      <c r="AU8" s="54">
        <f t="shared" si="2"/>
        <v>0</v>
      </c>
      <c r="AV8" s="54">
        <f t="shared" si="2"/>
        <v>3.0799999994399996</v>
      </c>
      <c r="AW8" s="55">
        <f t="shared" si="2"/>
        <v>3.0799999994399996</v>
      </c>
    </row>
    <row r="9" spans="1:49" x14ac:dyDescent="0.55000000000000004">
      <c r="A9" s="25">
        <f t="shared" si="3"/>
        <v>2025</v>
      </c>
      <c r="B9" s="7">
        <f t="shared" si="4"/>
        <v>6</v>
      </c>
      <c r="C9" s="4">
        <f t="shared" si="4"/>
        <v>6</v>
      </c>
      <c r="D9" s="4">
        <f t="shared" si="4"/>
        <v>6</v>
      </c>
      <c r="E9" s="7">
        <f t="shared" si="5"/>
        <v>1.2000000000000002</v>
      </c>
      <c r="F9" s="4">
        <f t="shared" si="1"/>
        <v>1.2000000000000002</v>
      </c>
      <c r="G9" s="8">
        <f t="shared" si="1"/>
        <v>1.2000000000000002</v>
      </c>
      <c r="H9" s="5">
        <f>0</f>
        <v>0</v>
      </c>
      <c r="I9" s="2">
        <f>0</f>
        <v>0</v>
      </c>
      <c r="J9" s="23">
        <f>0</f>
        <v>0</v>
      </c>
      <c r="K9" s="2"/>
      <c r="L9" s="47">
        <f>$F9*Marketshare_Base!$B9*MI!D$3*1000+$F9*Marketshare_Base!$C9*MI!D$4*1000+$F9*Marketshare_Base!$D9*MI!D$5*1000+$F9*Marketshare_Base!$E9*MI!D$6*1000+$F9*Marketshare_Base!$F9*MI!D$7*1000+$F9*Marketshare_Base!$G9*MI!D$8*1000+$F9*Marketshare_Base!$H9*MI!D$9*1000+$F9*Marketshare_Base!$I9*MI!D$10*1000</f>
        <v>79.238400000000013</v>
      </c>
      <c r="M9" s="40">
        <f>$F9*Marketshare_Base!$B9*MI!E$3*1000+$F9*Marketshare_Base!$C9*MI!E$4*1000+$F9*Marketshare_Base!$D9*MI!E$5*1000+$F9*Marketshare_Base!$E9*MI!E$6*1000+$F9*Marketshare_Base!$F9*MI!E$7*1000+$F9*Marketshare_Base!$G9*MI!E$8*1000+$F9*Marketshare_Base!$H9*MI!E$9*1000+$F9*Marketshare_Base!$I9*MI!E$10*1000</f>
        <v>10.876800000000003</v>
      </c>
      <c r="N9" s="40">
        <f>$F9*Marketshare_Base!$B9*MI!F$3*1000+$F9*Marketshare_Base!$C9*MI!F$4*1000+$F9*Marketshare_Base!$D9*MI!F$5*1000+$F9*Marketshare_Base!$E9*MI!F$6*1000+$F9*Marketshare_Base!$F9*MI!F$7*1000+$F9*Marketshare_Base!$G9*MI!F$8*1000+$F9*Marketshare_Base!$H9*MI!F$9*1000+$F9*Marketshare_Base!$I9*MI!F$10*1000</f>
        <v>27.724800000000009</v>
      </c>
      <c r="O9" s="40">
        <f>$F9*Marketshare_Base!$B9*MI!G$3*1000+$F9*Marketshare_Base!$C9*MI!G$4*1000+$F9*Marketshare_Base!$D9*MI!G$5*1000+$F9*Marketshare_Base!$E9*MI!G$6*1000+$F9*Marketshare_Base!$F9*MI!G$7*1000+$F9*Marketshare_Base!$G9*MI!G$8*1000+$F9*Marketshare_Base!$H9*MI!G$9*1000+$F9*Marketshare_Base!$I9*MI!G$10*1000</f>
        <v>516.15000000000009</v>
      </c>
      <c r="P9" s="40">
        <f>$F9*Marketshare_Base!$B9*MI!H$3*1000+$F9*Marketshare_Base!$C9*MI!H$4*1000+$F9*Marketshare_Base!$D9*MI!H$5*1000+$F9*Marketshare_Base!$E9*MI!H$6*1000+$F9*Marketshare_Base!$F9*MI!H$7*1000+$F9*Marketshare_Base!$G9*MI!H$8*1000+$F9*Marketshare_Base!$H9*MI!H$9*1000+$F9*Marketshare_Base!$I9*MI!H$10*1000</f>
        <v>0</v>
      </c>
      <c r="Q9" s="40">
        <f>$F9*Marketshare_Base!$B9*MI!I$3*1000+$F9*Marketshare_Base!$C9*MI!I$4*1000+$F9*Marketshare_Base!$D9*MI!I$5*1000+$F9*Marketshare_Base!$E9*MI!I$6*1000+$F9*Marketshare_Base!$F9*MI!I$7*1000+$F9*Marketshare_Base!$G9*MI!I$8*1000+$F9*Marketshare_Base!$H9*MI!I$9*1000+$F9*Marketshare_Base!$I9*MI!I$10*1000</f>
        <v>106.47000000000001</v>
      </c>
      <c r="R9" s="40">
        <f>$F9*Marketshare_Base!$B9*MI!J$3*1000+$F9*Marketshare_Base!$C9*MI!J$4*1000+$F9*Marketshare_Base!$D9*MI!J$5*1000+$F9*Marketshare_Base!$E9*MI!J$6*1000+$F9*Marketshare_Base!$F9*MI!J$7*1000+$F9*Marketshare_Base!$G9*MI!J$8*1000+$F9*Marketshare_Base!$H9*MI!J$9*1000+$F9*Marketshare_Base!$I9*MI!J$10*1000</f>
        <v>1.9720000001160001</v>
      </c>
      <c r="S9" s="40">
        <f>$F9*Marketshare_Base!$B9*MI!K$3*1000+$F9*Marketshare_Base!$C9*MI!K$4*1000+$F9*Marketshare_Base!$D9*MI!K$5*1000+$F9*Marketshare_Base!$E9*MI!K$6*1000+$F9*Marketshare_Base!$F9*MI!K$7*1000+$F9*Marketshare_Base!$G9*MI!K$8*1000+$F9*Marketshare_Base!$H9*MI!K$9*1000+$F9*Marketshare_Base!$I9*MI!K$10*1000</f>
        <v>99.046800000000005</v>
      </c>
      <c r="T9" s="40">
        <f>$F9*Marketshare_Base!$B9*MI!L$3*1000+$F9*Marketshare_Base!$C9*MI!L$4*1000+$F9*Marketshare_Base!$D9*MI!L$5*1000+$F9*Marketshare_Base!$E9*MI!L$6*1000+$F9*Marketshare_Base!$F9*MI!L$7*1000+$F9*Marketshare_Base!$G9*MI!L$8*1000+$F9*Marketshare_Base!$H9*MI!L$9*1000+$F9*Marketshare_Base!$I9*MI!L$10*1000</f>
        <v>112.05600000000001</v>
      </c>
      <c r="U9" s="40">
        <f>$F9*Marketshare_Base!$B9*MI!M$3*1000+$F9*Marketshare_Base!$C9*MI!M$4*1000+$F9*Marketshare_Base!$D9*MI!M$5*1000+$F9*Marketshare_Base!$E9*MI!M$6*1000+$F9*Marketshare_Base!$F9*MI!M$7*1000+$F9*Marketshare_Base!$G9*MI!M$8*1000+$F9*Marketshare_Base!$H9*MI!M$9*1000+$F9*Marketshare_Base!$I9*MI!M$10*1000</f>
        <v>0</v>
      </c>
      <c r="V9" s="40">
        <f>$F9*Marketshare_Base!$B9*MI!N$3*1000+$F9*Marketshare_Base!$C9*MI!N$4*1000+$F9*Marketshare_Base!$D9*MI!N$5*1000+$F9*Marketshare_Base!$E9*MI!N$6*1000+$F9*Marketshare_Base!$F9*MI!N$7*1000+$F9*Marketshare_Base!$G9*MI!N$8*1000+$F9*Marketshare_Base!$H9*MI!N$9*1000+$F9*Marketshare_Base!$I9*MI!N$10*1000</f>
        <v>0.63799999988399991</v>
      </c>
      <c r="W9" s="48">
        <f>$F9*Marketshare_Base!$B9*MI!O$3*1000+$F9*Marketshare_Base!$C9*MI!O$4*1000+$F9*Marketshare_Base!$D9*MI!O$5*1000+$F9*Marketshare_Base!$E9*MI!O$6*1000+$F9*Marketshare_Base!$F9*MI!O$7*1000+$F9*Marketshare_Base!$G9*MI!O$8*1000+$F9*Marketshare_Base!$H9*MI!O$9*1000+$F9*Marketshare_Base!$I9*MI!O$10*1000</f>
        <v>0.63799999988399991</v>
      </c>
      <c r="Y9" s="5">
        <f>0</f>
        <v>0</v>
      </c>
      <c r="Z9" s="3">
        <f>0</f>
        <v>0</v>
      </c>
      <c r="AA9" s="3">
        <f>0</f>
        <v>0</v>
      </c>
      <c r="AB9" s="3">
        <f>0</f>
        <v>0</v>
      </c>
      <c r="AC9" s="3">
        <f>0</f>
        <v>0</v>
      </c>
      <c r="AD9" s="3">
        <f>0</f>
        <v>0</v>
      </c>
      <c r="AE9" s="3">
        <f>0</f>
        <v>0</v>
      </c>
      <c r="AF9" s="3">
        <f>0</f>
        <v>0</v>
      </c>
      <c r="AG9" s="3">
        <f>0</f>
        <v>0</v>
      </c>
      <c r="AH9" s="3">
        <f>0</f>
        <v>0</v>
      </c>
      <c r="AI9" s="3">
        <f>0</f>
        <v>0</v>
      </c>
      <c r="AJ9" s="6">
        <f>0</f>
        <v>0</v>
      </c>
      <c r="AL9" s="53">
        <f t="shared" si="6"/>
        <v>408.17280000000005</v>
      </c>
      <c r="AM9" s="54">
        <f t="shared" si="6"/>
        <v>57.825600000000009</v>
      </c>
      <c r="AN9" s="54">
        <f t="shared" si="2"/>
        <v>148.76160000000002</v>
      </c>
      <c r="AO9" s="54">
        <f t="shared" si="2"/>
        <v>2336.4180000000001</v>
      </c>
      <c r="AP9" s="54">
        <f t="shared" si="2"/>
        <v>0</v>
      </c>
      <c r="AQ9" s="54">
        <f t="shared" si="2"/>
        <v>554.85</v>
      </c>
      <c r="AR9" s="54">
        <f t="shared" si="2"/>
        <v>11.492000000676001</v>
      </c>
      <c r="AS9" s="54">
        <f t="shared" si="2"/>
        <v>472.02360000000004</v>
      </c>
      <c r="AT9" s="54">
        <f t="shared" si="2"/>
        <v>580.82399999999996</v>
      </c>
      <c r="AU9" s="54">
        <f t="shared" si="2"/>
        <v>0</v>
      </c>
      <c r="AV9" s="54">
        <f t="shared" si="2"/>
        <v>3.7179999993239994</v>
      </c>
      <c r="AW9" s="55">
        <f t="shared" si="2"/>
        <v>3.7179999993239994</v>
      </c>
    </row>
    <row r="10" spans="1:49" x14ac:dyDescent="0.55000000000000004">
      <c r="A10" s="25">
        <f t="shared" si="3"/>
        <v>2026</v>
      </c>
      <c r="B10" s="7">
        <f t="shared" si="4"/>
        <v>7.2</v>
      </c>
      <c r="C10" s="4">
        <f t="shared" si="4"/>
        <v>7.2</v>
      </c>
      <c r="D10" s="4">
        <f t="shared" si="4"/>
        <v>7.2</v>
      </c>
      <c r="E10" s="7">
        <f t="shared" si="5"/>
        <v>1.2000000000000002</v>
      </c>
      <c r="F10" s="4">
        <f t="shared" si="1"/>
        <v>1.2000000000000002</v>
      </c>
      <c r="G10" s="8">
        <f t="shared" si="1"/>
        <v>1.2000000000000002</v>
      </c>
      <c r="H10" s="5">
        <f>0</f>
        <v>0</v>
      </c>
      <c r="I10" s="2">
        <f>0</f>
        <v>0</v>
      </c>
      <c r="J10" s="23">
        <f>0</f>
        <v>0</v>
      </c>
      <c r="K10" s="2"/>
      <c r="L10" s="47">
        <f>$F10*Marketshare_Base!$B10*MI!D$3*1000+$F10*Marketshare_Base!$C10*MI!D$4*1000+$F10*Marketshare_Base!$D10*MI!D$5*1000+$F10*Marketshare_Base!$E10*MI!D$6*1000+$F10*Marketshare_Base!$F10*MI!D$7*1000+$F10*Marketshare_Base!$G10*MI!D$8*1000+$F10*Marketshare_Base!$H10*MI!D$9*1000+$F10*Marketshare_Base!$I10*MI!D$10*1000</f>
        <v>78.040320000000037</v>
      </c>
      <c r="M10" s="40">
        <f>$F10*Marketshare_Base!$B10*MI!E$3*1000+$F10*Marketshare_Base!$C10*MI!E$4*1000+$F10*Marketshare_Base!$D10*MI!E$5*1000+$F10*Marketshare_Base!$E10*MI!E$6*1000+$F10*Marketshare_Base!$F10*MI!E$7*1000+$F10*Marketshare_Base!$G10*MI!E$8*1000+$F10*Marketshare_Base!$H10*MI!E$9*1000+$F10*Marketshare_Base!$I10*MI!E$10*1000</f>
        <v>10.532640000000004</v>
      </c>
      <c r="N10" s="40">
        <f>$F10*Marketshare_Base!$B10*MI!F$3*1000+$F10*Marketshare_Base!$C10*MI!F$4*1000+$F10*Marketshare_Base!$D10*MI!F$5*1000+$F10*Marketshare_Base!$E10*MI!F$6*1000+$F10*Marketshare_Base!$F10*MI!F$7*1000+$F10*Marketshare_Base!$G10*MI!F$8*1000+$F10*Marketshare_Base!$H10*MI!F$9*1000+$F10*Marketshare_Base!$I10*MI!F$10*1000</f>
        <v>26.711040000000004</v>
      </c>
      <c r="O10" s="40">
        <f>$F10*Marketshare_Base!$B10*MI!G$3*1000+$F10*Marketshare_Base!$C10*MI!G$4*1000+$F10*Marketshare_Base!$D10*MI!G$5*1000+$F10*Marketshare_Base!$E10*MI!G$6*1000+$F10*Marketshare_Base!$F10*MI!G$7*1000+$F10*Marketshare_Base!$G10*MI!G$8*1000+$F10*Marketshare_Base!$H10*MI!G$9*1000+$F10*Marketshare_Base!$I10*MI!G$10*1000</f>
        <v>540.58319999999992</v>
      </c>
      <c r="P10" s="40">
        <f>$F10*Marketshare_Base!$B10*MI!H$3*1000+$F10*Marketshare_Base!$C10*MI!H$4*1000+$F10*Marketshare_Base!$D10*MI!H$5*1000+$F10*Marketshare_Base!$E10*MI!H$6*1000+$F10*Marketshare_Base!$F10*MI!H$7*1000+$F10*Marketshare_Base!$G10*MI!H$8*1000+$F10*Marketshare_Base!$H10*MI!H$9*1000+$F10*Marketshare_Base!$I10*MI!H$10*1000</f>
        <v>0</v>
      </c>
      <c r="Q10" s="40">
        <f>$F10*Marketshare_Base!$B10*MI!I$3*1000+$F10*Marketshare_Base!$C10*MI!I$4*1000+$F10*Marketshare_Base!$D10*MI!I$5*1000+$F10*Marketshare_Base!$E10*MI!I$6*1000+$F10*Marketshare_Base!$F10*MI!I$7*1000+$F10*Marketshare_Base!$G10*MI!I$8*1000+$F10*Marketshare_Base!$H10*MI!I$9*1000+$F10*Marketshare_Base!$I10*MI!I$10*1000</f>
        <v>104.22000000000001</v>
      </c>
      <c r="R10" s="40">
        <f>$F10*Marketshare_Base!$B10*MI!J$3*1000+$F10*Marketshare_Base!$C10*MI!J$4*1000+$F10*Marketshare_Base!$D10*MI!J$5*1000+$F10*Marketshare_Base!$E10*MI!J$6*1000+$F10*Marketshare_Base!$F10*MI!J$7*1000+$F10*Marketshare_Base!$G10*MI!J$8*1000+$F10*Marketshare_Base!$H10*MI!J$9*1000+$F10*Marketshare_Base!$I10*MI!J$10*1000</f>
        <v>1.8088000001063995</v>
      </c>
      <c r="S10" s="40">
        <f>$F10*Marketshare_Base!$B10*MI!K$3*1000+$F10*Marketshare_Base!$C10*MI!K$4*1000+$F10*Marketshare_Base!$D10*MI!K$5*1000+$F10*Marketshare_Base!$E10*MI!K$6*1000+$F10*Marketshare_Base!$F10*MI!K$7*1000+$F10*Marketshare_Base!$G10*MI!K$8*1000+$F10*Marketshare_Base!$H10*MI!K$9*1000+$F10*Marketshare_Base!$I10*MI!K$10*1000</f>
        <v>101.36784000000002</v>
      </c>
      <c r="T10" s="40">
        <f>$F10*Marketshare_Base!$B10*MI!L$3*1000+$F10*Marketshare_Base!$C10*MI!L$4*1000+$F10*Marketshare_Base!$D10*MI!L$5*1000+$F10*Marketshare_Base!$E10*MI!L$6*1000+$F10*Marketshare_Base!$F10*MI!L$7*1000+$F10*Marketshare_Base!$G10*MI!L$8*1000+$F10*Marketshare_Base!$H10*MI!L$9*1000+$F10*Marketshare_Base!$I10*MI!L$10*1000</f>
        <v>110.00160000000002</v>
      </c>
      <c r="U10" s="40">
        <f>$F10*Marketshare_Base!$B10*MI!M$3*1000+$F10*Marketshare_Base!$C10*MI!M$4*1000+$F10*Marketshare_Base!$D10*MI!M$5*1000+$F10*Marketshare_Base!$E10*MI!M$6*1000+$F10*Marketshare_Base!$F10*MI!M$7*1000+$F10*Marketshare_Base!$G10*MI!M$8*1000+$F10*Marketshare_Base!$H10*MI!M$9*1000+$F10*Marketshare_Base!$I10*MI!M$10*1000</f>
        <v>0</v>
      </c>
      <c r="V10" s="40">
        <f>$F10*Marketshare_Base!$B10*MI!N$3*1000+$F10*Marketshare_Base!$C10*MI!N$4*1000+$F10*Marketshare_Base!$D10*MI!N$5*1000+$F10*Marketshare_Base!$E10*MI!N$6*1000+$F10*Marketshare_Base!$F10*MI!N$7*1000+$F10*Marketshare_Base!$G10*MI!N$8*1000+$F10*Marketshare_Base!$H10*MI!N$9*1000+$F10*Marketshare_Base!$I10*MI!N$10*1000</f>
        <v>0.58519999989359994</v>
      </c>
      <c r="W10" s="48">
        <f>$F10*Marketshare_Base!$B10*MI!O$3*1000+$F10*Marketshare_Base!$C10*MI!O$4*1000+$F10*Marketshare_Base!$D10*MI!O$5*1000+$F10*Marketshare_Base!$E10*MI!O$6*1000+$F10*Marketshare_Base!$F10*MI!O$7*1000+$F10*Marketshare_Base!$G10*MI!O$8*1000+$F10*Marketshare_Base!$H10*MI!O$9*1000+$F10*Marketshare_Base!$I10*MI!O$10*1000</f>
        <v>0.58519999989359994</v>
      </c>
      <c r="Y10" s="5">
        <f>0</f>
        <v>0</v>
      </c>
      <c r="Z10" s="3">
        <f>0</f>
        <v>0</v>
      </c>
      <c r="AA10" s="3">
        <f>0</f>
        <v>0</v>
      </c>
      <c r="AB10" s="3">
        <f>0</f>
        <v>0</v>
      </c>
      <c r="AC10" s="3">
        <f>0</f>
        <v>0</v>
      </c>
      <c r="AD10" s="3">
        <f>0</f>
        <v>0</v>
      </c>
      <c r="AE10" s="3">
        <f>0</f>
        <v>0</v>
      </c>
      <c r="AF10" s="3">
        <f>0</f>
        <v>0</v>
      </c>
      <c r="AG10" s="3">
        <f>0</f>
        <v>0</v>
      </c>
      <c r="AH10" s="3">
        <f>0</f>
        <v>0</v>
      </c>
      <c r="AI10" s="3">
        <f>0</f>
        <v>0</v>
      </c>
      <c r="AJ10" s="6">
        <f>0</f>
        <v>0</v>
      </c>
      <c r="AL10" s="53">
        <f t="shared" si="6"/>
        <v>486.21312000000012</v>
      </c>
      <c r="AM10" s="54">
        <f t="shared" si="6"/>
        <v>68.358240000000009</v>
      </c>
      <c r="AN10" s="54">
        <f t="shared" si="2"/>
        <v>175.47264000000001</v>
      </c>
      <c r="AO10" s="54">
        <f t="shared" si="2"/>
        <v>2877.0012000000002</v>
      </c>
      <c r="AP10" s="54">
        <f t="shared" si="2"/>
        <v>0</v>
      </c>
      <c r="AQ10" s="54">
        <f t="shared" si="2"/>
        <v>659.07</v>
      </c>
      <c r="AR10" s="54">
        <f t="shared" si="2"/>
        <v>13.300800000782401</v>
      </c>
      <c r="AS10" s="54">
        <f t="shared" si="2"/>
        <v>573.3914400000001</v>
      </c>
      <c r="AT10" s="54">
        <f t="shared" si="2"/>
        <v>690.82560000000001</v>
      </c>
      <c r="AU10" s="54">
        <f t="shared" si="2"/>
        <v>0</v>
      </c>
      <c r="AV10" s="54">
        <f t="shared" si="2"/>
        <v>4.3031999992175995</v>
      </c>
      <c r="AW10" s="55">
        <f t="shared" si="2"/>
        <v>4.3031999992175995</v>
      </c>
    </row>
    <row r="11" spans="1:49" x14ac:dyDescent="0.55000000000000004">
      <c r="A11" s="25">
        <f t="shared" si="3"/>
        <v>2027</v>
      </c>
      <c r="B11" s="7">
        <f t="shared" si="4"/>
        <v>8.4</v>
      </c>
      <c r="C11" s="4">
        <f t="shared" si="4"/>
        <v>8.4</v>
      </c>
      <c r="D11" s="4">
        <f t="shared" si="4"/>
        <v>8.4</v>
      </c>
      <c r="E11" s="7">
        <f t="shared" si="5"/>
        <v>1.2000000000000002</v>
      </c>
      <c r="F11" s="4">
        <f t="shared" si="1"/>
        <v>1.2000000000000002</v>
      </c>
      <c r="G11" s="8">
        <f t="shared" si="1"/>
        <v>1.2000000000000002</v>
      </c>
      <c r="H11" s="5">
        <f>0</f>
        <v>0</v>
      </c>
      <c r="I11" s="2">
        <f>0</f>
        <v>0</v>
      </c>
      <c r="J11" s="23">
        <f>0</f>
        <v>0</v>
      </c>
      <c r="K11" s="2"/>
      <c r="L11" s="47">
        <f>$F11*Marketshare_Base!$B11*MI!D$3*1000+$F11*Marketshare_Base!$C11*MI!D$4*1000+$F11*Marketshare_Base!$D11*MI!D$5*1000+$F11*Marketshare_Base!$E11*MI!D$6*1000+$F11*Marketshare_Base!$F11*MI!D$7*1000+$F11*Marketshare_Base!$G11*MI!D$8*1000+$F11*Marketshare_Base!$H11*MI!D$9*1000+$F11*Marketshare_Base!$I11*MI!D$10*1000</f>
        <v>76.842240000000032</v>
      </c>
      <c r="M11" s="40">
        <f>$F11*Marketshare_Base!$B11*MI!E$3*1000+$F11*Marketshare_Base!$C11*MI!E$4*1000+$F11*Marketshare_Base!$D11*MI!E$5*1000+$F11*Marketshare_Base!$E11*MI!E$6*1000+$F11*Marketshare_Base!$F11*MI!E$7*1000+$F11*Marketshare_Base!$G11*MI!E$8*1000+$F11*Marketshare_Base!$H11*MI!E$9*1000+$F11*Marketshare_Base!$I11*MI!E$10*1000</f>
        <v>10.188480000000004</v>
      </c>
      <c r="N11" s="40">
        <f>$F11*Marketshare_Base!$B11*MI!F$3*1000+$F11*Marketshare_Base!$C11*MI!F$4*1000+$F11*Marketshare_Base!$D11*MI!F$5*1000+$F11*Marketshare_Base!$E11*MI!F$6*1000+$F11*Marketshare_Base!$F11*MI!F$7*1000+$F11*Marketshare_Base!$G11*MI!F$8*1000+$F11*Marketshare_Base!$H11*MI!F$9*1000+$F11*Marketshare_Base!$I11*MI!F$10*1000</f>
        <v>25.69728000000001</v>
      </c>
      <c r="O11" s="40">
        <f>$F11*Marketshare_Base!$B11*MI!G$3*1000+$F11*Marketshare_Base!$C11*MI!G$4*1000+$F11*Marketshare_Base!$D11*MI!G$5*1000+$F11*Marketshare_Base!$E11*MI!G$6*1000+$F11*Marketshare_Base!$F11*MI!G$7*1000+$F11*Marketshare_Base!$G11*MI!G$8*1000+$F11*Marketshare_Base!$H11*MI!G$9*1000+$F11*Marketshare_Base!$I11*MI!G$10*1000</f>
        <v>565.01639999999998</v>
      </c>
      <c r="P11" s="40">
        <f>$F11*Marketshare_Base!$B11*MI!H$3*1000+$F11*Marketshare_Base!$C11*MI!H$4*1000+$F11*Marketshare_Base!$D11*MI!H$5*1000+$F11*Marketshare_Base!$E11*MI!H$6*1000+$F11*Marketshare_Base!$F11*MI!H$7*1000+$F11*Marketshare_Base!$G11*MI!H$8*1000+$F11*Marketshare_Base!$H11*MI!H$9*1000+$F11*Marketshare_Base!$I11*MI!H$10*1000</f>
        <v>0</v>
      </c>
      <c r="Q11" s="40">
        <f>$F11*Marketshare_Base!$B11*MI!I$3*1000+$F11*Marketshare_Base!$C11*MI!I$4*1000+$F11*Marketshare_Base!$D11*MI!I$5*1000+$F11*Marketshare_Base!$E11*MI!I$6*1000+$F11*Marketshare_Base!$F11*MI!I$7*1000+$F11*Marketshare_Base!$G11*MI!I$8*1000+$F11*Marketshare_Base!$H11*MI!I$9*1000+$F11*Marketshare_Base!$I11*MI!I$10*1000</f>
        <v>101.97000000000001</v>
      </c>
      <c r="R11" s="40">
        <f>$F11*Marketshare_Base!$B11*MI!J$3*1000+$F11*Marketshare_Base!$C11*MI!J$4*1000+$F11*Marketshare_Base!$D11*MI!J$5*1000+$F11*Marketshare_Base!$E11*MI!J$6*1000+$F11*Marketshare_Base!$F11*MI!J$7*1000+$F11*Marketshare_Base!$G11*MI!J$8*1000+$F11*Marketshare_Base!$H11*MI!J$9*1000+$F11*Marketshare_Base!$I11*MI!J$10*1000</f>
        <v>1.6456000000967999</v>
      </c>
      <c r="S11" s="40">
        <f>$F11*Marketshare_Base!$B11*MI!K$3*1000+$F11*Marketshare_Base!$C11*MI!K$4*1000+$F11*Marketshare_Base!$D11*MI!K$5*1000+$F11*Marketshare_Base!$E11*MI!K$6*1000+$F11*Marketshare_Base!$F11*MI!K$7*1000+$F11*Marketshare_Base!$G11*MI!K$8*1000+$F11*Marketshare_Base!$H11*MI!K$9*1000+$F11*Marketshare_Base!$I11*MI!K$10*1000</f>
        <v>103.68888000000003</v>
      </c>
      <c r="T11" s="40">
        <f>$F11*Marketshare_Base!$B11*MI!L$3*1000+$F11*Marketshare_Base!$C11*MI!L$4*1000+$F11*Marketshare_Base!$D11*MI!L$5*1000+$F11*Marketshare_Base!$E11*MI!L$6*1000+$F11*Marketshare_Base!$F11*MI!L$7*1000+$F11*Marketshare_Base!$G11*MI!L$8*1000+$F11*Marketshare_Base!$H11*MI!L$9*1000+$F11*Marketshare_Base!$I11*MI!L$10*1000</f>
        <v>107.94720000000001</v>
      </c>
      <c r="U11" s="40">
        <f>$F11*Marketshare_Base!$B11*MI!M$3*1000+$F11*Marketshare_Base!$C11*MI!M$4*1000+$F11*Marketshare_Base!$D11*MI!M$5*1000+$F11*Marketshare_Base!$E11*MI!M$6*1000+$F11*Marketshare_Base!$F11*MI!M$7*1000+$F11*Marketshare_Base!$G11*MI!M$8*1000+$F11*Marketshare_Base!$H11*MI!M$9*1000+$F11*Marketshare_Base!$I11*MI!M$10*1000</f>
        <v>0</v>
      </c>
      <c r="V11" s="40">
        <f>$F11*Marketshare_Base!$B11*MI!N$3*1000+$F11*Marketshare_Base!$C11*MI!N$4*1000+$F11*Marketshare_Base!$D11*MI!N$5*1000+$F11*Marketshare_Base!$E11*MI!N$6*1000+$F11*Marketshare_Base!$F11*MI!N$7*1000+$F11*Marketshare_Base!$G11*MI!N$8*1000+$F11*Marketshare_Base!$H11*MI!N$9*1000+$F11*Marketshare_Base!$I11*MI!N$10*1000</f>
        <v>0.53239999990319986</v>
      </c>
      <c r="W11" s="48">
        <f>$F11*Marketshare_Base!$B11*MI!O$3*1000+$F11*Marketshare_Base!$C11*MI!O$4*1000+$F11*Marketshare_Base!$D11*MI!O$5*1000+$F11*Marketshare_Base!$E11*MI!O$6*1000+$F11*Marketshare_Base!$F11*MI!O$7*1000+$F11*Marketshare_Base!$G11*MI!O$8*1000+$F11*Marketshare_Base!$H11*MI!O$9*1000+$F11*Marketshare_Base!$I11*MI!O$10*1000</f>
        <v>0.53239999990319986</v>
      </c>
      <c r="Y11" s="5">
        <f>0</f>
        <v>0</v>
      </c>
      <c r="Z11" s="3">
        <f>0</f>
        <v>0</v>
      </c>
      <c r="AA11" s="3">
        <f>0</f>
        <v>0</v>
      </c>
      <c r="AB11" s="3">
        <f>0</f>
        <v>0</v>
      </c>
      <c r="AC11" s="3">
        <f>0</f>
        <v>0</v>
      </c>
      <c r="AD11" s="3">
        <f>0</f>
        <v>0</v>
      </c>
      <c r="AE11" s="3">
        <f>0</f>
        <v>0</v>
      </c>
      <c r="AF11" s="3">
        <f>0</f>
        <v>0</v>
      </c>
      <c r="AG11" s="3">
        <f>0</f>
        <v>0</v>
      </c>
      <c r="AH11" s="3">
        <f>0</f>
        <v>0</v>
      </c>
      <c r="AI11" s="3">
        <f>0</f>
        <v>0</v>
      </c>
      <c r="AJ11" s="6">
        <f>0</f>
        <v>0</v>
      </c>
      <c r="AL11" s="53">
        <f t="shared" si="6"/>
        <v>563.05536000000018</v>
      </c>
      <c r="AM11" s="54">
        <f t="shared" si="6"/>
        <v>78.546720000000008</v>
      </c>
      <c r="AN11" s="54">
        <f t="shared" si="2"/>
        <v>201.16992000000002</v>
      </c>
      <c r="AO11" s="54">
        <f t="shared" si="2"/>
        <v>3442.0176000000001</v>
      </c>
      <c r="AP11" s="54">
        <f t="shared" si="2"/>
        <v>0</v>
      </c>
      <c r="AQ11" s="54">
        <f t="shared" si="2"/>
        <v>761.04000000000008</v>
      </c>
      <c r="AR11" s="54">
        <f t="shared" si="2"/>
        <v>14.946400000879201</v>
      </c>
      <c r="AS11" s="54">
        <f t="shared" si="2"/>
        <v>677.08032000000014</v>
      </c>
      <c r="AT11" s="54">
        <f t="shared" si="2"/>
        <v>798.77279999999996</v>
      </c>
      <c r="AU11" s="54">
        <f t="shared" si="2"/>
        <v>0</v>
      </c>
      <c r="AV11" s="54">
        <f t="shared" si="2"/>
        <v>4.8355999991207996</v>
      </c>
      <c r="AW11" s="55">
        <f t="shared" si="2"/>
        <v>4.8355999991207996</v>
      </c>
    </row>
    <row r="12" spans="1:49" x14ac:dyDescent="0.55000000000000004">
      <c r="A12" s="25">
        <f t="shared" si="3"/>
        <v>2028</v>
      </c>
      <c r="B12" s="7">
        <f t="shared" si="4"/>
        <v>9.6</v>
      </c>
      <c r="C12" s="4">
        <f t="shared" si="4"/>
        <v>9.6</v>
      </c>
      <c r="D12" s="4">
        <f t="shared" si="4"/>
        <v>9.6</v>
      </c>
      <c r="E12" s="7">
        <f t="shared" si="5"/>
        <v>1.1999999999999993</v>
      </c>
      <c r="F12" s="4">
        <f t="shared" si="1"/>
        <v>1.1999999999999993</v>
      </c>
      <c r="G12" s="8">
        <f t="shared" si="1"/>
        <v>1.1999999999999993</v>
      </c>
      <c r="H12" s="5">
        <f>0</f>
        <v>0</v>
      </c>
      <c r="I12" s="2">
        <f>0</f>
        <v>0</v>
      </c>
      <c r="J12" s="23">
        <f>0</f>
        <v>0</v>
      </c>
      <c r="K12" s="2"/>
      <c r="L12" s="47">
        <f>$F12*Marketshare_Base!$B12*MI!D$3*1000+$F12*Marketshare_Base!$C12*MI!D$4*1000+$F12*Marketshare_Base!$D12*MI!D$5*1000+$F12*Marketshare_Base!$E12*MI!D$6*1000+$F12*Marketshare_Base!$F12*MI!D$7*1000+$F12*Marketshare_Base!$G12*MI!D$8*1000+$F12*Marketshare_Base!$H12*MI!D$9*1000+$F12*Marketshare_Base!$I12*MI!D$10*1000</f>
        <v>75.644159999999985</v>
      </c>
      <c r="M12" s="40">
        <f>$F12*Marketshare_Base!$B12*MI!E$3*1000+$F12*Marketshare_Base!$C12*MI!E$4*1000+$F12*Marketshare_Base!$D12*MI!E$5*1000+$F12*Marketshare_Base!$E12*MI!E$6*1000+$F12*Marketshare_Base!$F12*MI!E$7*1000+$F12*Marketshare_Base!$G12*MI!E$8*1000+$F12*Marketshare_Base!$H12*MI!E$9*1000+$F12*Marketshare_Base!$I12*MI!E$10*1000</f>
        <v>9.8443199999999962</v>
      </c>
      <c r="N12" s="40">
        <f>$F12*Marketshare_Base!$B12*MI!F$3*1000+$F12*Marketshare_Base!$C12*MI!F$4*1000+$F12*Marketshare_Base!$D12*MI!F$5*1000+$F12*Marketshare_Base!$E12*MI!F$6*1000+$F12*Marketshare_Base!$F12*MI!F$7*1000+$F12*Marketshare_Base!$G12*MI!F$8*1000+$F12*Marketshare_Base!$H12*MI!F$9*1000+$F12*Marketshare_Base!$I12*MI!F$10*1000</f>
        <v>24.683519999999994</v>
      </c>
      <c r="O12" s="40">
        <f>$F12*Marketshare_Base!$B12*MI!G$3*1000+$F12*Marketshare_Base!$C12*MI!G$4*1000+$F12*Marketshare_Base!$D12*MI!G$5*1000+$F12*Marketshare_Base!$E12*MI!G$6*1000+$F12*Marketshare_Base!$F12*MI!G$7*1000+$F12*Marketshare_Base!$G12*MI!G$8*1000+$F12*Marketshare_Base!$H12*MI!G$9*1000+$F12*Marketshare_Base!$I12*MI!G$10*1000</f>
        <v>589.44959999999958</v>
      </c>
      <c r="P12" s="40">
        <f>$F12*Marketshare_Base!$B12*MI!H$3*1000+$F12*Marketshare_Base!$C12*MI!H$4*1000+$F12*Marketshare_Base!$D12*MI!H$5*1000+$F12*Marketshare_Base!$E12*MI!H$6*1000+$F12*Marketshare_Base!$F12*MI!H$7*1000+$F12*Marketshare_Base!$G12*MI!H$8*1000+$F12*Marketshare_Base!$H12*MI!H$9*1000+$F12*Marketshare_Base!$I12*MI!H$10*1000</f>
        <v>0</v>
      </c>
      <c r="Q12" s="40">
        <f>$F12*Marketshare_Base!$B12*MI!I$3*1000+$F12*Marketshare_Base!$C12*MI!I$4*1000+$F12*Marketshare_Base!$D12*MI!I$5*1000+$F12*Marketshare_Base!$E12*MI!I$6*1000+$F12*Marketshare_Base!$F12*MI!I$7*1000+$F12*Marketshare_Base!$G12*MI!I$8*1000+$F12*Marketshare_Base!$H12*MI!I$9*1000+$F12*Marketshare_Base!$I12*MI!I$10*1000</f>
        <v>99.719999999999956</v>
      </c>
      <c r="R12" s="40">
        <f>$F12*Marketshare_Base!$B12*MI!J$3*1000+$F12*Marketshare_Base!$C12*MI!J$4*1000+$F12*Marketshare_Base!$D12*MI!J$5*1000+$F12*Marketshare_Base!$E12*MI!J$6*1000+$F12*Marketshare_Base!$F12*MI!J$7*1000+$F12*Marketshare_Base!$G12*MI!J$8*1000+$F12*Marketshare_Base!$H12*MI!J$9*1000+$F12*Marketshare_Base!$I12*MI!J$10*1000</f>
        <v>1.4824000000871984</v>
      </c>
      <c r="S12" s="40">
        <f>$F12*Marketshare_Base!$B12*MI!K$3*1000+$F12*Marketshare_Base!$C12*MI!K$4*1000+$F12*Marketshare_Base!$D12*MI!K$5*1000+$F12*Marketshare_Base!$E12*MI!K$6*1000+$F12*Marketshare_Base!$F12*MI!K$7*1000+$F12*Marketshare_Base!$G12*MI!K$8*1000+$F12*Marketshare_Base!$H12*MI!K$9*1000+$F12*Marketshare_Base!$I12*MI!K$10*1000</f>
        <v>106.00991999999994</v>
      </c>
      <c r="T12" s="40">
        <f>$F12*Marketshare_Base!$B12*MI!L$3*1000+$F12*Marketshare_Base!$C12*MI!L$4*1000+$F12*Marketshare_Base!$D12*MI!L$5*1000+$F12*Marketshare_Base!$E12*MI!L$6*1000+$F12*Marketshare_Base!$F12*MI!L$7*1000+$F12*Marketshare_Base!$G12*MI!L$8*1000+$F12*Marketshare_Base!$H12*MI!L$9*1000+$F12*Marketshare_Base!$I12*MI!L$10*1000</f>
        <v>105.89279999999995</v>
      </c>
      <c r="U12" s="40">
        <f>$F12*Marketshare_Base!$B12*MI!M$3*1000+$F12*Marketshare_Base!$C12*MI!M$4*1000+$F12*Marketshare_Base!$D12*MI!M$5*1000+$F12*Marketshare_Base!$E12*MI!M$6*1000+$F12*Marketshare_Base!$F12*MI!M$7*1000+$F12*Marketshare_Base!$G12*MI!M$8*1000+$F12*Marketshare_Base!$H12*MI!M$9*1000+$F12*Marketshare_Base!$I12*MI!M$10*1000</f>
        <v>0</v>
      </c>
      <c r="V12" s="40">
        <f>$F12*Marketshare_Base!$B12*MI!N$3*1000+$F12*Marketshare_Base!$C12*MI!N$4*1000+$F12*Marketshare_Base!$D12*MI!N$5*1000+$F12*Marketshare_Base!$E12*MI!N$6*1000+$F12*Marketshare_Base!$F12*MI!N$7*1000+$F12*Marketshare_Base!$G12*MI!N$8*1000+$F12*Marketshare_Base!$H12*MI!N$9*1000+$F12*Marketshare_Base!$I12*MI!N$10*1000</f>
        <v>0.4795999999127995</v>
      </c>
      <c r="W12" s="48">
        <f>$F12*Marketshare_Base!$B12*MI!O$3*1000+$F12*Marketshare_Base!$C12*MI!O$4*1000+$F12*Marketshare_Base!$D12*MI!O$5*1000+$F12*Marketshare_Base!$E12*MI!O$6*1000+$F12*Marketshare_Base!$F12*MI!O$7*1000+$F12*Marketshare_Base!$G12*MI!O$8*1000+$F12*Marketshare_Base!$H12*MI!O$9*1000+$F12*Marketshare_Base!$I12*MI!O$10*1000</f>
        <v>0.4795999999127995</v>
      </c>
      <c r="Y12" s="5">
        <f>0</f>
        <v>0</v>
      </c>
      <c r="Z12" s="3">
        <f>0</f>
        <v>0</v>
      </c>
      <c r="AA12" s="3">
        <f>0</f>
        <v>0</v>
      </c>
      <c r="AB12" s="3">
        <f>0</f>
        <v>0</v>
      </c>
      <c r="AC12" s="3">
        <f>0</f>
        <v>0</v>
      </c>
      <c r="AD12" s="3">
        <f>0</f>
        <v>0</v>
      </c>
      <c r="AE12" s="3">
        <f>0</f>
        <v>0</v>
      </c>
      <c r="AF12" s="3">
        <f>0</f>
        <v>0</v>
      </c>
      <c r="AG12" s="3">
        <f>0</f>
        <v>0</v>
      </c>
      <c r="AH12" s="3">
        <f>0</f>
        <v>0</v>
      </c>
      <c r="AI12" s="3">
        <f>0</f>
        <v>0</v>
      </c>
      <c r="AJ12" s="6">
        <f>0</f>
        <v>0</v>
      </c>
      <c r="AL12" s="53">
        <f t="shared" si="6"/>
        <v>638.69952000000012</v>
      </c>
      <c r="AM12" s="54">
        <f t="shared" si="6"/>
        <v>88.391040000000004</v>
      </c>
      <c r="AN12" s="54">
        <f t="shared" si="2"/>
        <v>225.85344000000001</v>
      </c>
      <c r="AO12" s="54">
        <f t="shared" si="2"/>
        <v>4031.4671999999996</v>
      </c>
      <c r="AP12" s="54">
        <f t="shared" si="2"/>
        <v>0</v>
      </c>
      <c r="AQ12" s="54">
        <f t="shared" si="2"/>
        <v>860.76</v>
      </c>
      <c r="AR12" s="54">
        <f t="shared" si="2"/>
        <v>16.428800000966401</v>
      </c>
      <c r="AS12" s="54">
        <f t="shared" si="2"/>
        <v>783.09024000000011</v>
      </c>
      <c r="AT12" s="54">
        <f t="shared" si="2"/>
        <v>904.66559999999993</v>
      </c>
      <c r="AU12" s="54">
        <f t="shared" si="2"/>
        <v>0</v>
      </c>
      <c r="AV12" s="54">
        <f t="shared" si="2"/>
        <v>5.3151999990335987</v>
      </c>
      <c r="AW12" s="55">
        <f t="shared" si="2"/>
        <v>5.3151999990335987</v>
      </c>
    </row>
    <row r="13" spans="1:49" x14ac:dyDescent="0.55000000000000004">
      <c r="A13" s="25">
        <f t="shared" si="3"/>
        <v>2029</v>
      </c>
      <c r="B13" s="7">
        <f t="shared" si="4"/>
        <v>10.799999999999999</v>
      </c>
      <c r="C13" s="4">
        <f t="shared" si="4"/>
        <v>10.799999999999999</v>
      </c>
      <c r="D13" s="4">
        <f t="shared" si="4"/>
        <v>10.799999999999999</v>
      </c>
      <c r="E13" s="7">
        <f t="shared" si="5"/>
        <v>1.1999999999999993</v>
      </c>
      <c r="F13" s="4">
        <f t="shared" si="1"/>
        <v>1.1999999999999993</v>
      </c>
      <c r="G13" s="8">
        <f t="shared" si="1"/>
        <v>1.1999999999999993</v>
      </c>
      <c r="H13" s="5">
        <f>0</f>
        <v>0</v>
      </c>
      <c r="I13" s="2">
        <f>0</f>
        <v>0</v>
      </c>
      <c r="J13" s="23">
        <f>0</f>
        <v>0</v>
      </c>
      <c r="K13" s="2"/>
      <c r="L13" s="47">
        <f>$F13*Marketshare_Base!$B13*MI!D$3*1000+$F13*Marketshare_Base!$C13*MI!D$4*1000+$F13*Marketshare_Base!$D13*MI!D$5*1000+$F13*Marketshare_Base!$E13*MI!D$6*1000+$F13*Marketshare_Base!$F13*MI!D$7*1000+$F13*Marketshare_Base!$G13*MI!D$8*1000+$F13*Marketshare_Base!$H13*MI!D$9*1000+$F13*Marketshare_Base!$I13*MI!D$10*1000</f>
        <v>74.446079999999995</v>
      </c>
      <c r="M13" s="40">
        <f>$F13*Marketshare_Base!$B13*MI!E$3*1000+$F13*Marketshare_Base!$C13*MI!E$4*1000+$F13*Marketshare_Base!$D13*MI!E$5*1000+$F13*Marketshare_Base!$E13*MI!E$6*1000+$F13*Marketshare_Base!$F13*MI!E$7*1000+$F13*Marketshare_Base!$G13*MI!E$8*1000+$F13*Marketshare_Base!$H13*MI!E$9*1000+$F13*Marketshare_Base!$I13*MI!E$10*1000</f>
        <v>9.5001599999999993</v>
      </c>
      <c r="N13" s="40">
        <f>$F13*Marketshare_Base!$B13*MI!F$3*1000+$F13*Marketshare_Base!$C13*MI!F$4*1000+$F13*Marketshare_Base!$D13*MI!F$5*1000+$F13*Marketshare_Base!$E13*MI!F$6*1000+$F13*Marketshare_Base!$F13*MI!F$7*1000+$F13*Marketshare_Base!$G13*MI!F$8*1000+$F13*Marketshare_Base!$H13*MI!F$9*1000+$F13*Marketshare_Base!$I13*MI!F$10*1000</f>
        <v>23.669759999999989</v>
      </c>
      <c r="O13" s="40">
        <f>$F13*Marketshare_Base!$B13*MI!G$3*1000+$F13*Marketshare_Base!$C13*MI!G$4*1000+$F13*Marketshare_Base!$D13*MI!G$5*1000+$F13*Marketshare_Base!$E13*MI!G$6*1000+$F13*Marketshare_Base!$F13*MI!G$7*1000+$F13*Marketshare_Base!$G13*MI!G$8*1000+$F13*Marketshare_Base!$H13*MI!G$9*1000+$F13*Marketshare_Base!$I13*MI!G$10*1000</f>
        <v>613.88279999999963</v>
      </c>
      <c r="P13" s="40">
        <f>$F13*Marketshare_Base!$B13*MI!H$3*1000+$F13*Marketshare_Base!$C13*MI!H$4*1000+$F13*Marketshare_Base!$D13*MI!H$5*1000+$F13*Marketshare_Base!$E13*MI!H$6*1000+$F13*Marketshare_Base!$F13*MI!H$7*1000+$F13*Marketshare_Base!$G13*MI!H$8*1000+$F13*Marketshare_Base!$H13*MI!H$9*1000+$F13*Marketshare_Base!$I13*MI!H$10*1000</f>
        <v>0</v>
      </c>
      <c r="Q13" s="40">
        <f>$F13*Marketshare_Base!$B13*MI!I$3*1000+$F13*Marketshare_Base!$C13*MI!I$4*1000+$F13*Marketshare_Base!$D13*MI!I$5*1000+$F13*Marketshare_Base!$E13*MI!I$6*1000+$F13*Marketshare_Base!$F13*MI!I$7*1000+$F13*Marketshare_Base!$G13*MI!I$8*1000+$F13*Marketshare_Base!$H13*MI!I$9*1000+$F13*Marketshare_Base!$I13*MI!I$10*1000</f>
        <v>97.469999999999956</v>
      </c>
      <c r="R13" s="40">
        <f>$F13*Marketshare_Base!$B13*MI!J$3*1000+$F13*Marketshare_Base!$C13*MI!J$4*1000+$F13*Marketshare_Base!$D13*MI!J$5*1000+$F13*Marketshare_Base!$E13*MI!J$6*1000+$F13*Marketshare_Base!$F13*MI!J$7*1000+$F13*Marketshare_Base!$G13*MI!J$8*1000+$F13*Marketshare_Base!$H13*MI!J$9*1000+$F13*Marketshare_Base!$I13*MI!J$10*1000</f>
        <v>1.3192000000775985</v>
      </c>
      <c r="S13" s="40">
        <f>$F13*Marketshare_Base!$B13*MI!K$3*1000+$F13*Marketshare_Base!$C13*MI!K$4*1000+$F13*Marketshare_Base!$D13*MI!K$5*1000+$F13*Marketshare_Base!$E13*MI!K$6*1000+$F13*Marketshare_Base!$F13*MI!K$7*1000+$F13*Marketshare_Base!$G13*MI!K$8*1000+$F13*Marketshare_Base!$H13*MI!K$9*1000+$F13*Marketshare_Base!$I13*MI!K$10*1000</f>
        <v>108.33095999999993</v>
      </c>
      <c r="T13" s="40">
        <f>$F13*Marketshare_Base!$B13*MI!L$3*1000+$F13*Marketshare_Base!$C13*MI!L$4*1000+$F13*Marketshare_Base!$D13*MI!L$5*1000+$F13*Marketshare_Base!$E13*MI!L$6*1000+$F13*Marketshare_Base!$F13*MI!L$7*1000+$F13*Marketshare_Base!$G13*MI!L$8*1000+$F13*Marketshare_Base!$H13*MI!L$9*1000+$F13*Marketshare_Base!$I13*MI!L$10*1000</f>
        <v>103.83839999999995</v>
      </c>
      <c r="U13" s="40">
        <f>$F13*Marketshare_Base!$B13*MI!M$3*1000+$F13*Marketshare_Base!$C13*MI!M$4*1000+$F13*Marketshare_Base!$D13*MI!M$5*1000+$F13*Marketshare_Base!$E13*MI!M$6*1000+$F13*Marketshare_Base!$F13*MI!M$7*1000+$F13*Marketshare_Base!$G13*MI!M$8*1000+$F13*Marketshare_Base!$H13*MI!M$9*1000+$F13*Marketshare_Base!$I13*MI!M$10*1000</f>
        <v>0</v>
      </c>
      <c r="V13" s="40">
        <f>$F13*Marketshare_Base!$B13*MI!N$3*1000+$F13*Marketshare_Base!$C13*MI!N$4*1000+$F13*Marketshare_Base!$D13*MI!N$5*1000+$F13*Marketshare_Base!$E13*MI!N$6*1000+$F13*Marketshare_Base!$F13*MI!N$7*1000+$F13*Marketshare_Base!$G13*MI!N$8*1000+$F13*Marketshare_Base!$H13*MI!N$9*1000+$F13*Marketshare_Base!$I13*MI!N$10*1000</f>
        <v>0.42679999992239948</v>
      </c>
      <c r="W13" s="48">
        <f>$F13*Marketshare_Base!$B13*MI!O$3*1000+$F13*Marketshare_Base!$C13*MI!O$4*1000+$F13*Marketshare_Base!$D13*MI!O$5*1000+$F13*Marketshare_Base!$E13*MI!O$6*1000+$F13*Marketshare_Base!$F13*MI!O$7*1000+$F13*Marketshare_Base!$G13*MI!O$8*1000+$F13*Marketshare_Base!$H13*MI!O$9*1000+$F13*Marketshare_Base!$I13*MI!O$10*1000</f>
        <v>0.42679999992239948</v>
      </c>
      <c r="Y13" s="5">
        <f>0</f>
        <v>0</v>
      </c>
      <c r="Z13" s="3">
        <f>0</f>
        <v>0</v>
      </c>
      <c r="AA13" s="3">
        <f>0</f>
        <v>0</v>
      </c>
      <c r="AB13" s="3">
        <f>0</f>
        <v>0</v>
      </c>
      <c r="AC13" s="3">
        <f>0</f>
        <v>0</v>
      </c>
      <c r="AD13" s="3">
        <f>0</f>
        <v>0</v>
      </c>
      <c r="AE13" s="3">
        <f>0</f>
        <v>0</v>
      </c>
      <c r="AF13" s="3">
        <f>0</f>
        <v>0</v>
      </c>
      <c r="AG13" s="3">
        <f>0</f>
        <v>0</v>
      </c>
      <c r="AH13" s="3">
        <f>0</f>
        <v>0</v>
      </c>
      <c r="AI13" s="3">
        <f>0</f>
        <v>0</v>
      </c>
      <c r="AJ13" s="6">
        <f>0</f>
        <v>0</v>
      </c>
      <c r="AL13" s="53">
        <f t="shared" si="6"/>
        <v>713.14560000000006</v>
      </c>
      <c r="AM13" s="54">
        <f t="shared" si="6"/>
        <v>97.891199999999998</v>
      </c>
      <c r="AN13" s="54">
        <f t="shared" si="2"/>
        <v>249.5232</v>
      </c>
      <c r="AO13" s="54">
        <f t="shared" si="2"/>
        <v>4645.3499999999995</v>
      </c>
      <c r="AP13" s="54">
        <f t="shared" si="2"/>
        <v>0</v>
      </c>
      <c r="AQ13" s="54">
        <f t="shared" si="2"/>
        <v>958.2299999999999</v>
      </c>
      <c r="AR13" s="54">
        <f t="shared" si="2"/>
        <v>17.748000001043998</v>
      </c>
      <c r="AS13" s="54">
        <f t="shared" si="2"/>
        <v>891.4212</v>
      </c>
      <c r="AT13" s="54">
        <f t="shared" si="2"/>
        <v>1008.5039999999999</v>
      </c>
      <c r="AU13" s="54">
        <f t="shared" si="2"/>
        <v>0</v>
      </c>
      <c r="AV13" s="54">
        <f t="shared" si="2"/>
        <v>5.7419999989559987</v>
      </c>
      <c r="AW13" s="55">
        <f t="shared" si="2"/>
        <v>5.7419999989559987</v>
      </c>
    </row>
    <row r="14" spans="1:49" x14ac:dyDescent="0.55000000000000004">
      <c r="A14" s="25">
        <f t="shared" si="3"/>
        <v>2030</v>
      </c>
      <c r="B14" s="7">
        <v>12</v>
      </c>
      <c r="C14" s="4">
        <v>12</v>
      </c>
      <c r="D14" s="4">
        <v>12</v>
      </c>
      <c r="E14" s="7">
        <f t="shared" si="5"/>
        <v>1.2000000000000011</v>
      </c>
      <c r="F14" s="4">
        <f t="shared" si="1"/>
        <v>1.2000000000000011</v>
      </c>
      <c r="G14" s="8">
        <f t="shared" si="1"/>
        <v>1.2000000000000011</v>
      </c>
      <c r="H14" s="5">
        <f>0</f>
        <v>0</v>
      </c>
      <c r="I14" s="2">
        <f>0</f>
        <v>0</v>
      </c>
      <c r="J14" s="23">
        <f>0</f>
        <v>0</v>
      </c>
      <c r="K14" s="2"/>
      <c r="L14" s="47">
        <f>$F14*Marketshare_Base!$B14*MI!D$3*1000+$F14*Marketshare_Base!$C14*MI!D$4*1000+$F14*Marketshare_Base!$D14*MI!D$5*1000+$F14*Marketshare_Base!$E14*MI!D$6*1000+$F14*Marketshare_Base!$F14*MI!D$7*1000+$F14*Marketshare_Base!$G14*MI!D$8*1000+$F14*Marketshare_Base!$H14*MI!D$9*1000+$F14*Marketshare_Base!$I14*MI!D$10*1000</f>
        <v>73.248000000000076</v>
      </c>
      <c r="M14" s="40">
        <f>$F14*Marketshare_Base!$B14*MI!E$3*1000+$F14*Marketshare_Base!$C14*MI!E$4*1000+$F14*Marketshare_Base!$D14*MI!E$5*1000+$F14*Marketshare_Base!$E14*MI!E$6*1000+$F14*Marketshare_Base!$F14*MI!E$7*1000+$F14*Marketshare_Base!$G14*MI!E$8*1000+$F14*Marketshare_Base!$H14*MI!E$9*1000+$F14*Marketshare_Base!$I14*MI!E$10*1000</f>
        <v>9.1560000000000095</v>
      </c>
      <c r="N14" s="40">
        <f>$F14*Marketshare_Base!$B14*MI!F$3*1000+$F14*Marketshare_Base!$C14*MI!F$4*1000+$F14*Marketshare_Base!$D14*MI!F$5*1000+$F14*Marketshare_Base!$E14*MI!F$6*1000+$F14*Marketshare_Base!$F14*MI!F$7*1000+$F14*Marketshare_Base!$G14*MI!F$8*1000+$F14*Marketshare_Base!$H14*MI!F$9*1000+$F14*Marketshare_Base!$I14*MI!F$10*1000</f>
        <v>22.65600000000002</v>
      </c>
      <c r="O14" s="40">
        <f>$F14*Marketshare_Base!$B14*MI!G$3*1000+$F14*Marketshare_Base!$C14*MI!G$4*1000+$F14*Marketshare_Base!$D14*MI!G$5*1000+$F14*Marketshare_Base!$E14*MI!G$6*1000+$F14*Marketshare_Base!$F14*MI!G$7*1000+$F14*Marketshare_Base!$G14*MI!G$8*1000+$F14*Marketshare_Base!$H14*MI!G$9*1000+$F14*Marketshare_Base!$I14*MI!G$10*1000</f>
        <v>638.31600000000049</v>
      </c>
      <c r="P14" s="40">
        <f>$F14*Marketshare_Base!$B14*MI!H$3*1000+$F14*Marketshare_Base!$C14*MI!H$4*1000+$F14*Marketshare_Base!$D14*MI!H$5*1000+$F14*Marketshare_Base!$E14*MI!H$6*1000+$F14*Marketshare_Base!$F14*MI!H$7*1000+$F14*Marketshare_Base!$G14*MI!H$8*1000+$F14*Marketshare_Base!$H14*MI!H$9*1000+$F14*Marketshare_Base!$I14*MI!H$10*1000</f>
        <v>0</v>
      </c>
      <c r="Q14" s="40">
        <f>$F14*Marketshare_Base!$B14*MI!I$3*1000+$F14*Marketshare_Base!$C14*MI!I$4*1000+$F14*Marketshare_Base!$D14*MI!I$5*1000+$F14*Marketshare_Base!$E14*MI!I$6*1000+$F14*Marketshare_Base!$F14*MI!I$7*1000+$F14*Marketshare_Base!$G14*MI!I$8*1000+$F14*Marketshare_Base!$H14*MI!I$9*1000+$F14*Marketshare_Base!$I14*MI!I$10*1000</f>
        <v>95.220000000000084</v>
      </c>
      <c r="R14" s="40">
        <f>$F14*Marketshare_Base!$B14*MI!J$3*1000+$F14*Marketshare_Base!$C14*MI!J$4*1000+$F14*Marketshare_Base!$D14*MI!J$5*1000+$F14*Marketshare_Base!$E14*MI!J$6*1000+$F14*Marketshare_Base!$F14*MI!J$7*1000+$F14*Marketshare_Base!$G14*MI!J$8*1000+$F14*Marketshare_Base!$H14*MI!J$9*1000+$F14*Marketshare_Base!$I14*MI!J$10*1000</f>
        <v>1.1560000000680011</v>
      </c>
      <c r="S14" s="40">
        <f>$F14*Marketshare_Base!$B14*MI!K$3*1000+$F14*Marketshare_Base!$C14*MI!K$4*1000+$F14*Marketshare_Base!$D14*MI!K$5*1000+$F14*Marketshare_Base!$E14*MI!K$6*1000+$F14*Marketshare_Base!$F14*MI!K$7*1000+$F14*Marketshare_Base!$G14*MI!K$8*1000+$F14*Marketshare_Base!$H14*MI!K$9*1000+$F14*Marketshare_Base!$I14*MI!K$10*1000</f>
        <v>110.6520000000001</v>
      </c>
      <c r="T14" s="40">
        <f>$F14*Marketshare_Base!$B14*MI!L$3*1000+$F14*Marketshare_Base!$C14*MI!L$4*1000+$F14*Marketshare_Base!$D14*MI!L$5*1000+$F14*Marketshare_Base!$E14*MI!L$6*1000+$F14*Marketshare_Base!$F14*MI!L$7*1000+$F14*Marketshare_Base!$G14*MI!L$8*1000+$F14*Marketshare_Base!$H14*MI!L$9*1000+$F14*Marketshare_Base!$I14*MI!L$10*1000</f>
        <v>101.78400000000009</v>
      </c>
      <c r="U14" s="40">
        <f>$F14*Marketshare_Base!$B14*MI!M$3*1000+$F14*Marketshare_Base!$C14*MI!M$4*1000+$F14*Marketshare_Base!$D14*MI!M$5*1000+$F14*Marketshare_Base!$E14*MI!M$6*1000+$F14*Marketshare_Base!$F14*MI!M$7*1000+$F14*Marketshare_Base!$G14*MI!M$8*1000+$F14*Marketshare_Base!$H14*MI!M$9*1000+$F14*Marketshare_Base!$I14*MI!M$10*1000</f>
        <v>0</v>
      </c>
      <c r="V14" s="40">
        <f>$F14*Marketshare_Base!$B14*MI!N$3*1000+$F14*Marketshare_Base!$C14*MI!N$4*1000+$F14*Marketshare_Base!$D14*MI!N$5*1000+$F14*Marketshare_Base!$E14*MI!N$6*1000+$F14*Marketshare_Base!$F14*MI!N$7*1000+$F14*Marketshare_Base!$G14*MI!N$8*1000+$F14*Marketshare_Base!$H14*MI!N$9*1000+$F14*Marketshare_Base!$I14*MI!N$10*1000</f>
        <v>0.37399999993200034</v>
      </c>
      <c r="W14" s="48">
        <f>$F14*Marketshare_Base!$B14*MI!O$3*1000+$F14*Marketshare_Base!$C14*MI!O$4*1000+$F14*Marketshare_Base!$D14*MI!O$5*1000+$F14*Marketshare_Base!$E14*MI!O$6*1000+$F14*Marketshare_Base!$F14*MI!O$7*1000+$F14*Marketshare_Base!$G14*MI!O$8*1000+$F14*Marketshare_Base!$H14*MI!O$9*1000+$F14*Marketshare_Base!$I14*MI!O$10*1000</f>
        <v>0.37399999993200034</v>
      </c>
      <c r="Y14" s="5">
        <f>0</f>
        <v>0</v>
      </c>
      <c r="Z14" s="3">
        <f>0</f>
        <v>0</v>
      </c>
      <c r="AA14" s="3">
        <f>0</f>
        <v>0</v>
      </c>
      <c r="AB14" s="3">
        <f>0</f>
        <v>0</v>
      </c>
      <c r="AC14" s="3">
        <f>0</f>
        <v>0</v>
      </c>
      <c r="AD14" s="3">
        <f>0</f>
        <v>0</v>
      </c>
      <c r="AE14" s="3">
        <f>0</f>
        <v>0</v>
      </c>
      <c r="AF14" s="3">
        <f>0</f>
        <v>0</v>
      </c>
      <c r="AG14" s="3">
        <f>0</f>
        <v>0</v>
      </c>
      <c r="AH14" s="3">
        <f>0</f>
        <v>0</v>
      </c>
      <c r="AI14" s="3">
        <f>0</f>
        <v>0</v>
      </c>
      <c r="AJ14" s="6">
        <f>0</f>
        <v>0</v>
      </c>
      <c r="AL14" s="53">
        <f t="shared" si="6"/>
        <v>786.39360000000011</v>
      </c>
      <c r="AM14" s="54">
        <f t="shared" si="6"/>
        <v>107.0472</v>
      </c>
      <c r="AN14" s="54">
        <f t="shared" si="2"/>
        <v>272.17920000000004</v>
      </c>
      <c r="AO14" s="54">
        <f t="shared" si="2"/>
        <v>5283.6660000000002</v>
      </c>
      <c r="AP14" s="54">
        <f t="shared" si="2"/>
        <v>0</v>
      </c>
      <c r="AQ14" s="54">
        <f t="shared" si="2"/>
        <v>1053.45</v>
      </c>
      <c r="AR14" s="54">
        <f t="shared" si="2"/>
        <v>18.904000001111999</v>
      </c>
      <c r="AS14" s="54">
        <f t="shared" si="2"/>
        <v>1002.0732</v>
      </c>
      <c r="AT14" s="54">
        <f t="shared" si="2"/>
        <v>1110.288</v>
      </c>
      <c r="AU14" s="54">
        <f t="shared" si="2"/>
        <v>0</v>
      </c>
      <c r="AV14" s="54">
        <f t="shared" si="2"/>
        <v>6.1159999988879994</v>
      </c>
      <c r="AW14" s="55">
        <f t="shared" si="2"/>
        <v>6.1159999988879994</v>
      </c>
    </row>
    <row r="15" spans="1:49" x14ac:dyDescent="0.55000000000000004">
      <c r="A15" s="25">
        <f t="shared" si="3"/>
        <v>2031</v>
      </c>
      <c r="B15" s="7">
        <f>(400-12)/20+B14</f>
        <v>31.4</v>
      </c>
      <c r="C15" s="4">
        <f>C14+(300-12)/20</f>
        <v>26.4</v>
      </c>
      <c r="D15" s="4">
        <f>D14+(200-12)/20</f>
        <v>21.4</v>
      </c>
      <c r="E15" s="7">
        <f t="shared" si="5"/>
        <v>19.399999999999999</v>
      </c>
      <c r="F15" s="4">
        <f t="shared" si="1"/>
        <v>14.399999999999999</v>
      </c>
      <c r="G15" s="8">
        <f t="shared" si="1"/>
        <v>9.3999999999999986</v>
      </c>
      <c r="H15" s="5">
        <f>0</f>
        <v>0</v>
      </c>
      <c r="I15" s="2">
        <f>0</f>
        <v>0</v>
      </c>
      <c r="J15" s="23">
        <f>0</f>
        <v>0</v>
      </c>
      <c r="K15" s="2"/>
      <c r="L15" s="47">
        <f>$F15*Marketshare_Base!$B15*MI!D$3*1000+$F15*Marketshare_Base!$C15*MI!D$4*1000+$F15*Marketshare_Base!$D15*MI!D$5*1000+$F15*Marketshare_Base!$E15*MI!D$6*1000+$F15*Marketshare_Base!$F15*MI!D$7*1000+$F15*Marketshare_Base!$G15*MI!D$8*1000+$F15*Marketshare_Base!$H15*MI!D$9*1000+$F15*Marketshare_Base!$I15*MI!D$10*1000</f>
        <v>878.97600000000011</v>
      </c>
      <c r="M15" s="40">
        <f>$F15*Marketshare_Base!$B15*MI!E$3*1000+$F15*Marketshare_Base!$C15*MI!E$4*1000+$F15*Marketshare_Base!$D15*MI!E$5*1000+$F15*Marketshare_Base!$E15*MI!E$6*1000+$F15*Marketshare_Base!$F15*MI!E$7*1000+$F15*Marketshare_Base!$G15*MI!E$8*1000+$F15*Marketshare_Base!$H15*MI!E$9*1000+$F15*Marketshare_Base!$I15*MI!E$10*1000</f>
        <v>109.87200000000001</v>
      </c>
      <c r="N15" s="40">
        <f>$F15*Marketshare_Base!$B15*MI!F$3*1000+$F15*Marketshare_Base!$C15*MI!F$4*1000+$F15*Marketshare_Base!$D15*MI!F$5*1000+$F15*Marketshare_Base!$E15*MI!F$6*1000+$F15*Marketshare_Base!$F15*MI!F$7*1000+$F15*Marketshare_Base!$G15*MI!F$8*1000+$F15*Marketshare_Base!$H15*MI!F$9*1000+$F15*Marketshare_Base!$I15*MI!F$10*1000</f>
        <v>271.87200000000001</v>
      </c>
      <c r="O15" s="40">
        <f>$F15*Marketshare_Base!$B15*MI!G$3*1000+$F15*Marketshare_Base!$C15*MI!G$4*1000+$F15*Marketshare_Base!$D15*MI!G$5*1000+$F15*Marketshare_Base!$E15*MI!G$6*1000+$F15*Marketshare_Base!$F15*MI!G$7*1000+$F15*Marketshare_Base!$G15*MI!G$8*1000+$F15*Marketshare_Base!$H15*MI!G$9*1000+$F15*Marketshare_Base!$I15*MI!G$10*1000</f>
        <v>7825.5647999999992</v>
      </c>
      <c r="P15" s="40">
        <f>$F15*Marketshare_Base!$B15*MI!H$3*1000+$F15*Marketshare_Base!$C15*MI!H$4*1000+$F15*Marketshare_Base!$D15*MI!H$5*1000+$F15*Marketshare_Base!$E15*MI!H$6*1000+$F15*Marketshare_Base!$F15*MI!H$7*1000+$F15*Marketshare_Base!$G15*MI!H$8*1000+$F15*Marketshare_Base!$H15*MI!H$9*1000+$F15*Marketshare_Base!$I15*MI!H$10*1000</f>
        <v>0</v>
      </c>
      <c r="Q15" s="40">
        <f>$F15*Marketshare_Base!$B15*MI!I$3*1000+$F15*Marketshare_Base!$C15*MI!I$4*1000+$F15*Marketshare_Base!$D15*MI!I$5*1000+$F15*Marketshare_Base!$E15*MI!I$6*1000+$F15*Marketshare_Base!$F15*MI!I$7*1000+$F15*Marketshare_Base!$G15*MI!I$8*1000+$F15*Marketshare_Base!$H15*MI!I$9*1000+$F15*Marketshare_Base!$I15*MI!I$10*1000</f>
        <v>1146.6863999999998</v>
      </c>
      <c r="R15" s="40">
        <f>$F15*Marketshare_Base!$B15*MI!J$3*1000+$F15*Marketshare_Base!$C15*MI!J$4*1000+$F15*Marketshare_Base!$D15*MI!J$5*1000+$F15*Marketshare_Base!$E15*MI!J$6*1000+$F15*Marketshare_Base!$F15*MI!J$7*1000+$F15*Marketshare_Base!$G15*MI!J$8*1000+$F15*Marketshare_Base!$H15*MI!J$9*1000+$F15*Marketshare_Base!$I15*MI!J$10*1000</f>
        <v>12.7296000007488</v>
      </c>
      <c r="S15" s="40">
        <f>$F15*Marketshare_Base!$B15*MI!K$3*1000+$F15*Marketshare_Base!$C15*MI!K$4*1000+$F15*Marketshare_Base!$D15*MI!K$5*1000+$F15*Marketshare_Base!$E15*MI!K$6*1000+$F15*Marketshare_Base!$F15*MI!K$7*1000+$F15*Marketshare_Base!$G15*MI!K$8*1000+$F15*Marketshare_Base!$H15*MI!K$9*1000+$F15*Marketshare_Base!$I15*MI!K$10*1000</f>
        <v>1349.1071999999999</v>
      </c>
      <c r="T15" s="40">
        <f>$F15*Marketshare_Base!$B15*MI!L$3*1000+$F15*Marketshare_Base!$C15*MI!L$4*1000+$F15*Marketshare_Base!$D15*MI!L$5*1000+$F15*Marketshare_Base!$E15*MI!L$6*1000+$F15*Marketshare_Base!$F15*MI!L$7*1000+$F15*Marketshare_Base!$G15*MI!L$8*1000+$F15*Marketshare_Base!$H15*MI!L$9*1000+$F15*Marketshare_Base!$I15*MI!L$10*1000</f>
        <v>1225.6703999999997</v>
      </c>
      <c r="U15" s="40">
        <f>$F15*Marketshare_Base!$B15*MI!M$3*1000+$F15*Marketshare_Base!$C15*MI!M$4*1000+$F15*Marketshare_Base!$D15*MI!M$5*1000+$F15*Marketshare_Base!$E15*MI!M$6*1000+$F15*Marketshare_Base!$F15*MI!M$7*1000+$F15*Marketshare_Base!$G15*MI!M$8*1000+$F15*Marketshare_Base!$H15*MI!M$9*1000+$F15*Marketshare_Base!$I15*MI!M$10*1000</f>
        <v>0</v>
      </c>
      <c r="V15" s="40">
        <f>$F15*Marketshare_Base!$B15*MI!N$3*1000+$F15*Marketshare_Base!$C15*MI!N$4*1000+$F15*Marketshare_Base!$D15*MI!N$5*1000+$F15*Marketshare_Base!$E15*MI!N$6*1000+$F15*Marketshare_Base!$F15*MI!N$7*1000+$F15*Marketshare_Base!$G15*MI!N$8*1000+$F15*Marketshare_Base!$H15*MI!N$9*1000+$F15*Marketshare_Base!$I15*MI!N$10*1000</f>
        <v>4.1183999992511993</v>
      </c>
      <c r="W15" s="48">
        <f>$F15*Marketshare_Base!$B15*MI!O$3*1000+$F15*Marketshare_Base!$C15*MI!O$4*1000+$F15*Marketshare_Base!$D15*MI!O$5*1000+$F15*Marketshare_Base!$E15*MI!O$6*1000+$F15*Marketshare_Base!$F15*MI!O$7*1000+$F15*Marketshare_Base!$G15*MI!O$8*1000+$F15*Marketshare_Base!$H15*MI!O$9*1000+$F15*Marketshare_Base!$I15*MI!O$10*1000</f>
        <v>4.1183999992511993</v>
      </c>
      <c r="Y15" s="5">
        <f>0</f>
        <v>0</v>
      </c>
      <c r="Z15" s="3">
        <f>0</f>
        <v>0</v>
      </c>
      <c r="AA15" s="3">
        <f>0</f>
        <v>0</v>
      </c>
      <c r="AB15" s="3">
        <f>0</f>
        <v>0</v>
      </c>
      <c r="AC15" s="3">
        <f>0</f>
        <v>0</v>
      </c>
      <c r="AD15" s="3">
        <f>0</f>
        <v>0</v>
      </c>
      <c r="AE15" s="3">
        <f>0</f>
        <v>0</v>
      </c>
      <c r="AF15" s="3">
        <f>0</f>
        <v>0</v>
      </c>
      <c r="AG15" s="3">
        <f>0</f>
        <v>0</v>
      </c>
      <c r="AH15" s="3">
        <f>0</f>
        <v>0</v>
      </c>
      <c r="AI15" s="3">
        <f>0</f>
        <v>0</v>
      </c>
      <c r="AJ15" s="6">
        <f>0</f>
        <v>0</v>
      </c>
      <c r="AL15" s="53">
        <f t="shared" si="6"/>
        <v>1665.3696000000002</v>
      </c>
      <c r="AM15" s="54">
        <f t="shared" si="6"/>
        <v>216.91920000000002</v>
      </c>
      <c r="AN15" s="54">
        <f t="shared" si="2"/>
        <v>544.05120000000011</v>
      </c>
      <c r="AO15" s="54">
        <f t="shared" si="2"/>
        <v>13109.230799999999</v>
      </c>
      <c r="AP15" s="54">
        <f t="shared" si="2"/>
        <v>0</v>
      </c>
      <c r="AQ15" s="54">
        <f t="shared" si="2"/>
        <v>2200.1363999999999</v>
      </c>
      <c r="AR15" s="54">
        <f t="shared" si="2"/>
        <v>31.633600001860799</v>
      </c>
      <c r="AS15" s="54">
        <f t="shared" si="2"/>
        <v>2351.1804000000002</v>
      </c>
      <c r="AT15" s="54">
        <f t="shared" si="2"/>
        <v>2335.9583999999995</v>
      </c>
      <c r="AU15" s="54">
        <f t="shared" si="2"/>
        <v>0</v>
      </c>
      <c r="AV15" s="54">
        <f t="shared" si="2"/>
        <v>10.2343999981392</v>
      </c>
      <c r="AW15" s="55">
        <f t="shared" si="2"/>
        <v>10.2343999981392</v>
      </c>
    </row>
    <row r="16" spans="1:49" x14ac:dyDescent="0.55000000000000004">
      <c r="A16" s="25">
        <f t="shared" si="3"/>
        <v>2032</v>
      </c>
      <c r="B16" s="7">
        <f t="shared" ref="B16:B34" si="7">(400-12)/20+B15</f>
        <v>50.8</v>
      </c>
      <c r="C16" s="4">
        <f t="shared" ref="C16:C34" si="8">C15+(300-12)/20</f>
        <v>40.799999999999997</v>
      </c>
      <c r="D16" s="4">
        <f t="shared" ref="D16:D34" si="9">D15+(200-12)/20</f>
        <v>30.799999999999997</v>
      </c>
      <c r="E16" s="7">
        <f t="shared" si="5"/>
        <v>19.399999999999999</v>
      </c>
      <c r="F16" s="4">
        <f t="shared" si="1"/>
        <v>14.399999999999999</v>
      </c>
      <c r="G16" s="8">
        <f t="shared" si="1"/>
        <v>9.3999999999999986</v>
      </c>
      <c r="H16" s="5">
        <f>0</f>
        <v>0</v>
      </c>
      <c r="I16" s="2">
        <f>0</f>
        <v>0</v>
      </c>
      <c r="J16" s="23">
        <f>0</f>
        <v>0</v>
      </c>
      <c r="K16" s="2"/>
      <c r="L16" s="47">
        <f>$F16*Marketshare_Base!$B16*MI!D$3*1000+$F16*Marketshare_Base!$C16*MI!D$4*1000+$F16*Marketshare_Base!$D16*MI!D$5*1000+$F16*Marketshare_Base!$E16*MI!D$6*1000+$F16*Marketshare_Base!$F16*MI!D$7*1000+$F16*Marketshare_Base!$G16*MI!D$8*1000+$F16*Marketshare_Base!$H16*MI!D$9*1000+$F16*Marketshare_Base!$I16*MI!D$10*1000</f>
        <v>878.97600000000011</v>
      </c>
      <c r="M16" s="40">
        <f>$F16*Marketshare_Base!$B16*MI!E$3*1000+$F16*Marketshare_Base!$C16*MI!E$4*1000+$F16*Marketshare_Base!$D16*MI!E$5*1000+$F16*Marketshare_Base!$E16*MI!E$6*1000+$F16*Marketshare_Base!$F16*MI!E$7*1000+$F16*Marketshare_Base!$G16*MI!E$8*1000+$F16*Marketshare_Base!$H16*MI!E$9*1000+$F16*Marketshare_Base!$I16*MI!E$10*1000</f>
        <v>109.87200000000001</v>
      </c>
      <c r="N16" s="40">
        <f>$F16*Marketshare_Base!$B16*MI!F$3*1000+$F16*Marketshare_Base!$C16*MI!F$4*1000+$F16*Marketshare_Base!$D16*MI!F$5*1000+$F16*Marketshare_Base!$E16*MI!F$6*1000+$F16*Marketshare_Base!$F16*MI!F$7*1000+$F16*Marketshare_Base!$G16*MI!F$8*1000+$F16*Marketshare_Base!$H16*MI!F$9*1000+$F16*Marketshare_Base!$I16*MI!F$10*1000</f>
        <v>271.87200000000001</v>
      </c>
      <c r="O16" s="40">
        <f>$F16*Marketshare_Base!$B16*MI!G$3*1000+$F16*Marketshare_Base!$C16*MI!G$4*1000+$F16*Marketshare_Base!$D16*MI!G$5*1000+$F16*Marketshare_Base!$E16*MI!G$6*1000+$F16*Marketshare_Base!$F16*MI!G$7*1000+$F16*Marketshare_Base!$G16*MI!G$8*1000+$F16*Marketshare_Base!$H16*MI!G$9*1000+$F16*Marketshare_Base!$I16*MI!G$10*1000</f>
        <v>7991.3375999999998</v>
      </c>
      <c r="P16" s="40">
        <f>$F16*Marketshare_Base!$B16*MI!H$3*1000+$F16*Marketshare_Base!$C16*MI!H$4*1000+$F16*Marketshare_Base!$D16*MI!H$5*1000+$F16*Marketshare_Base!$E16*MI!H$6*1000+$F16*Marketshare_Base!$F16*MI!H$7*1000+$F16*Marketshare_Base!$G16*MI!H$8*1000+$F16*Marketshare_Base!$H16*MI!H$9*1000+$F16*Marketshare_Base!$I16*MI!H$10*1000</f>
        <v>0</v>
      </c>
      <c r="Q16" s="40">
        <f>$F16*Marketshare_Base!$B16*MI!I$3*1000+$F16*Marketshare_Base!$C16*MI!I$4*1000+$F16*Marketshare_Base!$D16*MI!I$5*1000+$F16*Marketshare_Base!$E16*MI!I$6*1000+$F16*Marketshare_Base!$F16*MI!I$7*1000+$F16*Marketshare_Base!$G16*MI!I$8*1000+$F16*Marketshare_Base!$H16*MI!I$9*1000+$F16*Marketshare_Base!$I16*MI!I$10*1000</f>
        <v>1150.7327999999998</v>
      </c>
      <c r="R16" s="40">
        <f>$F16*Marketshare_Base!$B16*MI!J$3*1000+$F16*Marketshare_Base!$C16*MI!J$4*1000+$F16*Marketshare_Base!$D16*MI!J$5*1000+$F16*Marketshare_Base!$E16*MI!J$6*1000+$F16*Marketshare_Base!$F16*MI!J$7*1000+$F16*Marketshare_Base!$G16*MI!J$8*1000+$F16*Marketshare_Base!$H16*MI!J$9*1000+$F16*Marketshare_Base!$I16*MI!J$10*1000</f>
        <v>11.587200000681598</v>
      </c>
      <c r="S16" s="40">
        <f>$F16*Marketshare_Base!$B16*MI!K$3*1000+$F16*Marketshare_Base!$C16*MI!K$4*1000+$F16*Marketshare_Base!$D16*MI!K$5*1000+$F16*Marketshare_Base!$E16*MI!K$6*1000+$F16*Marketshare_Base!$F16*MI!K$7*1000+$F16*Marketshare_Base!$G16*MI!K$8*1000+$F16*Marketshare_Base!$H16*MI!K$9*1000+$F16*Marketshare_Base!$I16*MI!K$10*1000</f>
        <v>1370.3903999999998</v>
      </c>
      <c r="T16" s="40">
        <f>$F16*Marketshare_Base!$B16*MI!L$3*1000+$F16*Marketshare_Base!$C16*MI!L$4*1000+$F16*Marketshare_Base!$D16*MI!L$5*1000+$F16*Marketshare_Base!$E16*MI!L$6*1000+$F16*Marketshare_Base!$F16*MI!L$7*1000+$F16*Marketshare_Base!$G16*MI!L$8*1000+$F16*Marketshare_Base!$H16*MI!L$9*1000+$F16*Marketshare_Base!$I16*MI!L$10*1000</f>
        <v>1229.9327999999998</v>
      </c>
      <c r="U16" s="40">
        <f>$F16*Marketshare_Base!$B16*MI!M$3*1000+$F16*Marketshare_Base!$C16*MI!M$4*1000+$F16*Marketshare_Base!$D16*MI!M$5*1000+$F16*Marketshare_Base!$E16*MI!M$6*1000+$F16*Marketshare_Base!$F16*MI!M$7*1000+$F16*Marketshare_Base!$G16*MI!M$8*1000+$F16*Marketshare_Base!$H16*MI!M$9*1000+$F16*Marketshare_Base!$I16*MI!M$10*1000</f>
        <v>0</v>
      </c>
      <c r="V16" s="40">
        <f>$F16*Marketshare_Base!$B16*MI!N$3*1000+$F16*Marketshare_Base!$C16*MI!N$4*1000+$F16*Marketshare_Base!$D16*MI!N$5*1000+$F16*Marketshare_Base!$E16*MI!N$6*1000+$F16*Marketshare_Base!$F16*MI!N$7*1000+$F16*Marketshare_Base!$G16*MI!N$8*1000+$F16*Marketshare_Base!$H16*MI!N$9*1000+$F16*Marketshare_Base!$I16*MI!N$10*1000</f>
        <v>3.7487999993183987</v>
      </c>
      <c r="W16" s="48">
        <f>$F16*Marketshare_Base!$B16*MI!O$3*1000+$F16*Marketshare_Base!$C16*MI!O$4*1000+$F16*Marketshare_Base!$D16*MI!O$5*1000+$F16*Marketshare_Base!$E16*MI!O$6*1000+$F16*Marketshare_Base!$F16*MI!O$7*1000+$F16*Marketshare_Base!$G16*MI!O$8*1000+$F16*Marketshare_Base!$H16*MI!O$9*1000+$F16*Marketshare_Base!$I16*MI!O$10*1000</f>
        <v>3.7487999993183987</v>
      </c>
      <c r="Y16" s="5">
        <f>0</f>
        <v>0</v>
      </c>
      <c r="Z16" s="3">
        <f>0</f>
        <v>0</v>
      </c>
      <c r="AA16" s="3">
        <f>0</f>
        <v>0</v>
      </c>
      <c r="AB16" s="3">
        <f>0</f>
        <v>0</v>
      </c>
      <c r="AC16" s="3">
        <f>0</f>
        <v>0</v>
      </c>
      <c r="AD16" s="3">
        <f>0</f>
        <v>0</v>
      </c>
      <c r="AE16" s="3">
        <f>0</f>
        <v>0</v>
      </c>
      <c r="AF16" s="3">
        <f>0</f>
        <v>0</v>
      </c>
      <c r="AG16" s="3">
        <f>0</f>
        <v>0</v>
      </c>
      <c r="AH16" s="3">
        <f>0</f>
        <v>0</v>
      </c>
      <c r="AI16" s="3">
        <f>0</f>
        <v>0</v>
      </c>
      <c r="AJ16" s="6">
        <f>0</f>
        <v>0</v>
      </c>
      <c r="AL16" s="53">
        <f t="shared" si="6"/>
        <v>2544.3456000000006</v>
      </c>
      <c r="AM16" s="54">
        <f t="shared" si="6"/>
        <v>326.7912</v>
      </c>
      <c r="AN16" s="54">
        <f t="shared" si="2"/>
        <v>815.92320000000018</v>
      </c>
      <c r="AO16" s="54">
        <f t="shared" si="2"/>
        <v>21100.5684</v>
      </c>
      <c r="AP16" s="54">
        <f t="shared" si="2"/>
        <v>0</v>
      </c>
      <c r="AQ16" s="54">
        <f t="shared" si="2"/>
        <v>3350.8691999999996</v>
      </c>
      <c r="AR16" s="54">
        <f t="shared" si="2"/>
        <v>43.220800002542397</v>
      </c>
      <c r="AS16" s="54">
        <f t="shared" si="2"/>
        <v>3721.5708</v>
      </c>
      <c r="AT16" s="54">
        <f t="shared" si="2"/>
        <v>3565.8911999999991</v>
      </c>
      <c r="AU16" s="54">
        <f t="shared" si="2"/>
        <v>0</v>
      </c>
      <c r="AV16" s="54">
        <f t="shared" si="2"/>
        <v>13.983199997457598</v>
      </c>
      <c r="AW16" s="55">
        <f t="shared" si="2"/>
        <v>13.983199997457598</v>
      </c>
    </row>
    <row r="17" spans="1:49" x14ac:dyDescent="0.55000000000000004">
      <c r="A17" s="25">
        <f t="shared" si="3"/>
        <v>2033</v>
      </c>
      <c r="B17" s="7">
        <f t="shared" si="7"/>
        <v>70.199999999999989</v>
      </c>
      <c r="C17" s="4">
        <f t="shared" si="8"/>
        <v>55.199999999999996</v>
      </c>
      <c r="D17" s="4">
        <f t="shared" si="9"/>
        <v>40.199999999999996</v>
      </c>
      <c r="E17" s="7">
        <f t="shared" si="5"/>
        <v>19.399999999999991</v>
      </c>
      <c r="F17" s="4">
        <f t="shared" si="1"/>
        <v>14.399999999999999</v>
      </c>
      <c r="G17" s="8">
        <f t="shared" si="1"/>
        <v>9.3999999999999986</v>
      </c>
      <c r="H17" s="5">
        <f>0</f>
        <v>0</v>
      </c>
      <c r="I17" s="2">
        <f>0</f>
        <v>0</v>
      </c>
      <c r="J17" s="23">
        <f>0</f>
        <v>0</v>
      </c>
      <c r="K17" s="2"/>
      <c r="L17" s="47">
        <f>$F17*Marketshare_Base!$B17*MI!D$3*1000+$F17*Marketshare_Base!$C17*MI!D$4*1000+$F17*Marketshare_Base!$D17*MI!D$5*1000+$F17*Marketshare_Base!$E17*MI!D$6*1000+$F17*Marketshare_Base!$F17*MI!D$7*1000+$F17*Marketshare_Base!$G17*MI!D$8*1000+$F17*Marketshare_Base!$H17*MI!D$9*1000+$F17*Marketshare_Base!$I17*MI!D$10*1000</f>
        <v>878.97600000000011</v>
      </c>
      <c r="M17" s="40">
        <f>$F17*Marketshare_Base!$B17*MI!E$3*1000+$F17*Marketshare_Base!$C17*MI!E$4*1000+$F17*Marketshare_Base!$D17*MI!E$5*1000+$F17*Marketshare_Base!$E17*MI!E$6*1000+$F17*Marketshare_Base!$F17*MI!E$7*1000+$F17*Marketshare_Base!$G17*MI!E$8*1000+$F17*Marketshare_Base!$H17*MI!E$9*1000+$F17*Marketshare_Base!$I17*MI!E$10*1000</f>
        <v>109.87200000000001</v>
      </c>
      <c r="N17" s="40">
        <f>$F17*Marketshare_Base!$B17*MI!F$3*1000+$F17*Marketshare_Base!$C17*MI!F$4*1000+$F17*Marketshare_Base!$D17*MI!F$5*1000+$F17*Marketshare_Base!$E17*MI!F$6*1000+$F17*Marketshare_Base!$F17*MI!F$7*1000+$F17*Marketshare_Base!$G17*MI!F$8*1000+$F17*Marketshare_Base!$H17*MI!F$9*1000+$F17*Marketshare_Base!$I17*MI!F$10*1000</f>
        <v>271.87200000000001</v>
      </c>
      <c r="O17" s="40">
        <f>$F17*Marketshare_Base!$B17*MI!G$3*1000+$F17*Marketshare_Base!$C17*MI!G$4*1000+$F17*Marketshare_Base!$D17*MI!G$5*1000+$F17*Marketshare_Base!$E17*MI!G$6*1000+$F17*Marketshare_Base!$F17*MI!G$7*1000+$F17*Marketshare_Base!$G17*MI!G$8*1000+$F17*Marketshare_Base!$H17*MI!G$9*1000+$F17*Marketshare_Base!$I17*MI!G$10*1000</f>
        <v>8157.1103999999978</v>
      </c>
      <c r="P17" s="40">
        <f>$F17*Marketshare_Base!$B17*MI!H$3*1000+$F17*Marketshare_Base!$C17*MI!H$4*1000+$F17*Marketshare_Base!$D17*MI!H$5*1000+$F17*Marketshare_Base!$E17*MI!H$6*1000+$F17*Marketshare_Base!$F17*MI!H$7*1000+$F17*Marketshare_Base!$G17*MI!H$8*1000+$F17*Marketshare_Base!$H17*MI!H$9*1000+$F17*Marketshare_Base!$I17*MI!H$10*1000</f>
        <v>0</v>
      </c>
      <c r="Q17" s="40">
        <f>$F17*Marketshare_Base!$B17*MI!I$3*1000+$F17*Marketshare_Base!$C17*MI!I$4*1000+$F17*Marketshare_Base!$D17*MI!I$5*1000+$F17*Marketshare_Base!$E17*MI!I$6*1000+$F17*Marketshare_Base!$F17*MI!I$7*1000+$F17*Marketshare_Base!$G17*MI!I$8*1000+$F17*Marketshare_Base!$H17*MI!I$9*1000+$F17*Marketshare_Base!$I17*MI!I$10*1000</f>
        <v>1154.7791999999997</v>
      </c>
      <c r="R17" s="40">
        <f>$F17*Marketshare_Base!$B17*MI!J$3*1000+$F17*Marketshare_Base!$C17*MI!J$4*1000+$F17*Marketshare_Base!$D17*MI!J$5*1000+$F17*Marketshare_Base!$E17*MI!J$6*1000+$F17*Marketshare_Base!$F17*MI!J$7*1000+$F17*Marketshare_Base!$G17*MI!J$8*1000+$F17*Marketshare_Base!$H17*MI!J$9*1000+$F17*Marketshare_Base!$I17*MI!J$10*1000</f>
        <v>10.444800000614398</v>
      </c>
      <c r="S17" s="40">
        <f>$F17*Marketshare_Base!$B17*MI!K$3*1000+$F17*Marketshare_Base!$C17*MI!K$4*1000+$F17*Marketshare_Base!$D17*MI!K$5*1000+$F17*Marketshare_Base!$E17*MI!K$6*1000+$F17*Marketshare_Base!$F17*MI!K$7*1000+$F17*Marketshare_Base!$G17*MI!K$8*1000+$F17*Marketshare_Base!$H17*MI!K$9*1000+$F17*Marketshare_Base!$I17*MI!K$10*1000</f>
        <v>1391.6735999999996</v>
      </c>
      <c r="T17" s="40">
        <f>$F17*Marketshare_Base!$B17*MI!L$3*1000+$F17*Marketshare_Base!$C17*MI!L$4*1000+$F17*Marketshare_Base!$D17*MI!L$5*1000+$F17*Marketshare_Base!$E17*MI!L$6*1000+$F17*Marketshare_Base!$F17*MI!L$7*1000+$F17*Marketshare_Base!$G17*MI!L$8*1000+$F17*Marketshare_Base!$H17*MI!L$9*1000+$F17*Marketshare_Base!$I17*MI!L$10*1000</f>
        <v>1234.1951999999999</v>
      </c>
      <c r="U17" s="40">
        <f>$F17*Marketshare_Base!$B17*MI!M$3*1000+$F17*Marketshare_Base!$C17*MI!M$4*1000+$F17*Marketshare_Base!$D17*MI!M$5*1000+$F17*Marketshare_Base!$E17*MI!M$6*1000+$F17*Marketshare_Base!$F17*MI!M$7*1000+$F17*Marketshare_Base!$G17*MI!M$8*1000+$F17*Marketshare_Base!$H17*MI!M$9*1000+$F17*Marketshare_Base!$I17*MI!M$10*1000</f>
        <v>0</v>
      </c>
      <c r="V17" s="40">
        <f>$F17*Marketshare_Base!$B17*MI!N$3*1000+$F17*Marketshare_Base!$C17*MI!N$4*1000+$F17*Marketshare_Base!$D17*MI!N$5*1000+$F17*Marketshare_Base!$E17*MI!N$6*1000+$F17*Marketshare_Base!$F17*MI!N$7*1000+$F17*Marketshare_Base!$G17*MI!N$8*1000+$F17*Marketshare_Base!$H17*MI!N$9*1000+$F17*Marketshare_Base!$I17*MI!N$10*1000</f>
        <v>3.379199999385599</v>
      </c>
      <c r="W17" s="48">
        <f>$F17*Marketshare_Base!$B17*MI!O$3*1000+$F17*Marketshare_Base!$C17*MI!O$4*1000+$F17*Marketshare_Base!$D17*MI!O$5*1000+$F17*Marketshare_Base!$E17*MI!O$6*1000+$F17*Marketshare_Base!$F17*MI!O$7*1000+$F17*Marketshare_Base!$G17*MI!O$8*1000+$F17*Marketshare_Base!$H17*MI!O$9*1000+$F17*Marketshare_Base!$I17*MI!O$10*1000</f>
        <v>3.379199999385599</v>
      </c>
      <c r="Y17" s="5">
        <f>0</f>
        <v>0</v>
      </c>
      <c r="Z17" s="3">
        <f>0</f>
        <v>0</v>
      </c>
      <c r="AA17" s="3">
        <f>0</f>
        <v>0</v>
      </c>
      <c r="AB17" s="3">
        <f>0</f>
        <v>0</v>
      </c>
      <c r="AC17" s="3">
        <f>0</f>
        <v>0</v>
      </c>
      <c r="AD17" s="3">
        <f>0</f>
        <v>0</v>
      </c>
      <c r="AE17" s="3">
        <f>0</f>
        <v>0</v>
      </c>
      <c r="AF17" s="3">
        <f>0</f>
        <v>0</v>
      </c>
      <c r="AG17" s="3">
        <f>0</f>
        <v>0</v>
      </c>
      <c r="AH17" s="3">
        <f>0</f>
        <v>0</v>
      </c>
      <c r="AI17" s="3">
        <f>0</f>
        <v>0</v>
      </c>
      <c r="AJ17" s="6">
        <f>0</f>
        <v>0</v>
      </c>
      <c r="AL17" s="53">
        <f t="shared" si="6"/>
        <v>3423.3216000000007</v>
      </c>
      <c r="AM17" s="54">
        <f t="shared" si="6"/>
        <v>436.66320000000002</v>
      </c>
      <c r="AN17" s="54">
        <f t="shared" si="2"/>
        <v>1087.7952000000002</v>
      </c>
      <c r="AO17" s="54">
        <f t="shared" si="2"/>
        <v>29257.678799999998</v>
      </c>
      <c r="AP17" s="54">
        <f t="shared" si="2"/>
        <v>0</v>
      </c>
      <c r="AQ17" s="54">
        <f t="shared" si="2"/>
        <v>4505.6483999999991</v>
      </c>
      <c r="AR17" s="54">
        <f t="shared" si="2"/>
        <v>53.665600003156797</v>
      </c>
      <c r="AS17" s="54">
        <f t="shared" si="2"/>
        <v>5113.2443999999996</v>
      </c>
      <c r="AT17" s="54">
        <f t="shared" si="2"/>
        <v>4800.0863999999992</v>
      </c>
      <c r="AU17" s="54">
        <f t="shared" si="2"/>
        <v>0</v>
      </c>
      <c r="AV17" s="54">
        <f t="shared" si="2"/>
        <v>17.362399996843198</v>
      </c>
      <c r="AW17" s="55">
        <f t="shared" si="2"/>
        <v>17.362399996843198</v>
      </c>
    </row>
    <row r="18" spans="1:49" x14ac:dyDescent="0.55000000000000004">
      <c r="A18" s="25">
        <f t="shared" si="3"/>
        <v>2034</v>
      </c>
      <c r="B18" s="7">
        <f t="shared" si="7"/>
        <v>89.6</v>
      </c>
      <c r="C18" s="4">
        <f t="shared" si="8"/>
        <v>69.599999999999994</v>
      </c>
      <c r="D18" s="4">
        <f t="shared" si="9"/>
        <v>49.599999999999994</v>
      </c>
      <c r="E18" s="7">
        <f t="shared" si="5"/>
        <v>19.400000000000006</v>
      </c>
      <c r="F18" s="4">
        <f t="shared" si="1"/>
        <v>14.399999999999999</v>
      </c>
      <c r="G18" s="8">
        <f t="shared" si="1"/>
        <v>9.3999999999999986</v>
      </c>
      <c r="H18" s="5">
        <f>0</f>
        <v>0</v>
      </c>
      <c r="I18" s="2">
        <f>0</f>
        <v>0</v>
      </c>
      <c r="J18" s="23">
        <f>0</f>
        <v>0</v>
      </c>
      <c r="K18" s="2"/>
      <c r="L18" s="47">
        <f>$F18*Marketshare_Base!$B18*MI!D$3*1000+$F18*Marketshare_Base!$C18*MI!D$4*1000+$F18*Marketshare_Base!$D18*MI!D$5*1000+$F18*Marketshare_Base!$E18*MI!D$6*1000+$F18*Marketshare_Base!$F18*MI!D$7*1000+$F18*Marketshare_Base!$G18*MI!D$8*1000+$F18*Marketshare_Base!$H18*MI!D$9*1000+$F18*Marketshare_Base!$I18*MI!D$10*1000</f>
        <v>878.97600000000011</v>
      </c>
      <c r="M18" s="40">
        <f>$F18*Marketshare_Base!$B18*MI!E$3*1000+$F18*Marketshare_Base!$C18*MI!E$4*1000+$F18*Marketshare_Base!$D18*MI!E$5*1000+$F18*Marketshare_Base!$E18*MI!E$6*1000+$F18*Marketshare_Base!$F18*MI!E$7*1000+$F18*Marketshare_Base!$G18*MI!E$8*1000+$F18*Marketshare_Base!$H18*MI!E$9*1000+$F18*Marketshare_Base!$I18*MI!E$10*1000</f>
        <v>109.87200000000001</v>
      </c>
      <c r="N18" s="40">
        <f>$F18*Marketshare_Base!$B18*MI!F$3*1000+$F18*Marketshare_Base!$C18*MI!F$4*1000+$F18*Marketshare_Base!$D18*MI!F$5*1000+$F18*Marketshare_Base!$E18*MI!F$6*1000+$F18*Marketshare_Base!$F18*MI!F$7*1000+$F18*Marketshare_Base!$G18*MI!F$8*1000+$F18*Marketshare_Base!$H18*MI!F$9*1000+$F18*Marketshare_Base!$I18*MI!F$10*1000</f>
        <v>271.87200000000001</v>
      </c>
      <c r="O18" s="40">
        <f>$F18*Marketshare_Base!$B18*MI!G$3*1000+$F18*Marketshare_Base!$C18*MI!G$4*1000+$F18*Marketshare_Base!$D18*MI!G$5*1000+$F18*Marketshare_Base!$E18*MI!G$6*1000+$F18*Marketshare_Base!$F18*MI!G$7*1000+$F18*Marketshare_Base!$G18*MI!G$8*1000+$F18*Marketshare_Base!$H18*MI!G$9*1000+$F18*Marketshare_Base!$I18*MI!G$10*1000</f>
        <v>8322.8831999999984</v>
      </c>
      <c r="P18" s="40">
        <f>$F18*Marketshare_Base!$B18*MI!H$3*1000+$F18*Marketshare_Base!$C18*MI!H$4*1000+$F18*Marketshare_Base!$D18*MI!H$5*1000+$F18*Marketshare_Base!$E18*MI!H$6*1000+$F18*Marketshare_Base!$F18*MI!H$7*1000+$F18*Marketshare_Base!$G18*MI!H$8*1000+$F18*Marketshare_Base!$H18*MI!H$9*1000+$F18*Marketshare_Base!$I18*MI!H$10*1000</f>
        <v>0</v>
      </c>
      <c r="Q18" s="40">
        <f>$F18*Marketshare_Base!$B18*MI!I$3*1000+$F18*Marketshare_Base!$C18*MI!I$4*1000+$F18*Marketshare_Base!$D18*MI!I$5*1000+$F18*Marketshare_Base!$E18*MI!I$6*1000+$F18*Marketshare_Base!$F18*MI!I$7*1000+$F18*Marketshare_Base!$G18*MI!I$8*1000+$F18*Marketshare_Base!$H18*MI!I$9*1000+$F18*Marketshare_Base!$I18*MI!I$10*1000</f>
        <v>1158.8255999999997</v>
      </c>
      <c r="R18" s="40">
        <f>$F18*Marketshare_Base!$B18*MI!J$3*1000+$F18*Marketshare_Base!$C18*MI!J$4*1000+$F18*Marketshare_Base!$D18*MI!J$5*1000+$F18*Marketshare_Base!$E18*MI!J$6*1000+$F18*Marketshare_Base!$F18*MI!J$7*1000+$F18*Marketshare_Base!$G18*MI!J$8*1000+$F18*Marketshare_Base!$H18*MI!J$9*1000+$F18*Marketshare_Base!$I18*MI!J$10*1000</f>
        <v>9.3024000005472001</v>
      </c>
      <c r="S18" s="40">
        <f>$F18*Marketshare_Base!$B18*MI!K$3*1000+$F18*Marketshare_Base!$C18*MI!K$4*1000+$F18*Marketshare_Base!$D18*MI!K$5*1000+$F18*Marketshare_Base!$E18*MI!K$6*1000+$F18*Marketshare_Base!$F18*MI!K$7*1000+$F18*Marketshare_Base!$G18*MI!K$8*1000+$F18*Marketshare_Base!$H18*MI!K$9*1000+$F18*Marketshare_Base!$I18*MI!K$10*1000</f>
        <v>1412.9567999999997</v>
      </c>
      <c r="T18" s="40">
        <f>$F18*Marketshare_Base!$B18*MI!L$3*1000+$F18*Marketshare_Base!$C18*MI!L$4*1000+$F18*Marketshare_Base!$D18*MI!L$5*1000+$F18*Marketshare_Base!$E18*MI!L$6*1000+$F18*Marketshare_Base!$F18*MI!L$7*1000+$F18*Marketshare_Base!$G18*MI!L$8*1000+$F18*Marketshare_Base!$H18*MI!L$9*1000+$F18*Marketshare_Base!$I18*MI!L$10*1000</f>
        <v>1238.4575999999997</v>
      </c>
      <c r="U18" s="40">
        <f>$F18*Marketshare_Base!$B18*MI!M$3*1000+$F18*Marketshare_Base!$C18*MI!M$4*1000+$F18*Marketshare_Base!$D18*MI!M$5*1000+$F18*Marketshare_Base!$E18*MI!M$6*1000+$F18*Marketshare_Base!$F18*MI!M$7*1000+$F18*Marketshare_Base!$G18*MI!M$8*1000+$F18*Marketshare_Base!$H18*MI!M$9*1000+$F18*Marketshare_Base!$I18*MI!M$10*1000</f>
        <v>0</v>
      </c>
      <c r="V18" s="40">
        <f>$F18*Marketshare_Base!$B18*MI!N$3*1000+$F18*Marketshare_Base!$C18*MI!N$4*1000+$F18*Marketshare_Base!$D18*MI!N$5*1000+$F18*Marketshare_Base!$E18*MI!N$6*1000+$F18*Marketshare_Base!$F18*MI!N$7*1000+$F18*Marketshare_Base!$G18*MI!N$8*1000+$F18*Marketshare_Base!$H18*MI!N$9*1000+$F18*Marketshare_Base!$I18*MI!N$10*1000</f>
        <v>3.0095999994527993</v>
      </c>
      <c r="W18" s="48">
        <f>$F18*Marketshare_Base!$B18*MI!O$3*1000+$F18*Marketshare_Base!$C18*MI!O$4*1000+$F18*Marketshare_Base!$D18*MI!O$5*1000+$F18*Marketshare_Base!$E18*MI!O$6*1000+$F18*Marketshare_Base!$F18*MI!O$7*1000+$F18*Marketshare_Base!$G18*MI!O$8*1000+$F18*Marketshare_Base!$H18*MI!O$9*1000+$F18*Marketshare_Base!$I18*MI!O$10*1000</f>
        <v>3.0095999994527993</v>
      </c>
      <c r="Y18" s="5">
        <f>0</f>
        <v>0</v>
      </c>
      <c r="Z18" s="3">
        <f>0</f>
        <v>0</v>
      </c>
      <c r="AA18" s="3">
        <f>0</f>
        <v>0</v>
      </c>
      <c r="AB18" s="3">
        <f>0</f>
        <v>0</v>
      </c>
      <c r="AC18" s="3">
        <f>0</f>
        <v>0</v>
      </c>
      <c r="AD18" s="3">
        <f>0</f>
        <v>0</v>
      </c>
      <c r="AE18" s="3">
        <f>0</f>
        <v>0</v>
      </c>
      <c r="AF18" s="3">
        <f>0</f>
        <v>0</v>
      </c>
      <c r="AG18" s="3">
        <f>0</f>
        <v>0</v>
      </c>
      <c r="AH18" s="3">
        <f>0</f>
        <v>0</v>
      </c>
      <c r="AI18" s="3">
        <f>0</f>
        <v>0</v>
      </c>
      <c r="AJ18" s="6">
        <f>0</f>
        <v>0</v>
      </c>
      <c r="AL18" s="53">
        <f t="shared" si="6"/>
        <v>4302.2976000000008</v>
      </c>
      <c r="AM18" s="54">
        <f t="shared" si="6"/>
        <v>546.53520000000003</v>
      </c>
      <c r="AN18" s="54">
        <f t="shared" si="2"/>
        <v>1359.6672000000003</v>
      </c>
      <c r="AO18" s="54">
        <f t="shared" si="2"/>
        <v>37580.561999999998</v>
      </c>
      <c r="AP18" s="54">
        <f t="shared" si="2"/>
        <v>0</v>
      </c>
      <c r="AQ18" s="54">
        <f t="shared" si="2"/>
        <v>5664.4739999999983</v>
      </c>
      <c r="AR18" s="54">
        <f t="shared" si="2"/>
        <v>62.968000003703999</v>
      </c>
      <c r="AS18" s="54">
        <f t="shared" si="2"/>
        <v>6526.2011999999995</v>
      </c>
      <c r="AT18" s="54">
        <f t="shared" si="2"/>
        <v>6038.543999999999</v>
      </c>
      <c r="AU18" s="54">
        <f t="shared" si="2"/>
        <v>0</v>
      </c>
      <c r="AV18" s="54">
        <f t="shared" si="2"/>
        <v>20.371999996295997</v>
      </c>
      <c r="AW18" s="55">
        <f t="shared" si="2"/>
        <v>20.371999996295997</v>
      </c>
    </row>
    <row r="19" spans="1:49" x14ac:dyDescent="0.55000000000000004">
      <c r="A19" s="25">
        <f t="shared" si="3"/>
        <v>2035</v>
      </c>
      <c r="B19" s="7">
        <f t="shared" si="7"/>
        <v>109</v>
      </c>
      <c r="C19" s="4">
        <f t="shared" si="8"/>
        <v>84</v>
      </c>
      <c r="D19" s="4">
        <f t="shared" si="9"/>
        <v>58.999999999999993</v>
      </c>
      <c r="E19" s="7">
        <f t="shared" si="5"/>
        <v>19.400000000000006</v>
      </c>
      <c r="F19" s="4">
        <f t="shared" si="1"/>
        <v>14.400000000000006</v>
      </c>
      <c r="G19" s="8">
        <f t="shared" si="1"/>
        <v>9.3999999999999986</v>
      </c>
      <c r="H19" s="5">
        <f>0</f>
        <v>0</v>
      </c>
      <c r="I19" s="2">
        <f>0</f>
        <v>0</v>
      </c>
      <c r="J19" s="23">
        <f>0</f>
        <v>0</v>
      </c>
      <c r="K19" s="2"/>
      <c r="L19" s="47">
        <f>$F19*Marketshare_Base!$B19*MI!D$3*1000+$F19*Marketshare_Base!$C19*MI!D$4*1000+$F19*Marketshare_Base!$D19*MI!D$5*1000+$F19*Marketshare_Base!$E19*MI!D$6*1000+$F19*Marketshare_Base!$F19*MI!D$7*1000+$F19*Marketshare_Base!$G19*MI!D$8*1000+$F19*Marketshare_Base!$H19*MI!D$9*1000+$F19*Marketshare_Base!$I19*MI!D$10*1000</f>
        <v>878.97600000000045</v>
      </c>
      <c r="M19" s="40">
        <f>$F19*Marketshare_Base!$B19*MI!E$3*1000+$F19*Marketshare_Base!$C19*MI!E$4*1000+$F19*Marketshare_Base!$D19*MI!E$5*1000+$F19*Marketshare_Base!$E19*MI!E$6*1000+$F19*Marketshare_Base!$F19*MI!E$7*1000+$F19*Marketshare_Base!$G19*MI!E$8*1000+$F19*Marketshare_Base!$H19*MI!E$9*1000+$F19*Marketshare_Base!$I19*MI!E$10*1000</f>
        <v>109.87200000000006</v>
      </c>
      <c r="N19" s="40">
        <f>$F19*Marketshare_Base!$B19*MI!F$3*1000+$F19*Marketshare_Base!$C19*MI!F$4*1000+$F19*Marketshare_Base!$D19*MI!F$5*1000+$F19*Marketshare_Base!$E19*MI!F$6*1000+$F19*Marketshare_Base!$F19*MI!F$7*1000+$F19*Marketshare_Base!$G19*MI!F$8*1000+$F19*Marketshare_Base!$H19*MI!F$9*1000+$F19*Marketshare_Base!$I19*MI!F$10*1000</f>
        <v>271.87200000000013</v>
      </c>
      <c r="O19" s="40">
        <f>$F19*Marketshare_Base!$B19*MI!G$3*1000+$F19*Marketshare_Base!$C19*MI!G$4*1000+$F19*Marketshare_Base!$D19*MI!G$5*1000+$F19*Marketshare_Base!$E19*MI!G$6*1000+$F19*Marketshare_Base!$F19*MI!G$7*1000+$F19*Marketshare_Base!$G19*MI!G$8*1000+$F19*Marketshare_Base!$H19*MI!G$9*1000+$F19*Marketshare_Base!$I19*MI!G$10*1000</f>
        <v>8488.6560000000027</v>
      </c>
      <c r="P19" s="40">
        <f>$F19*Marketshare_Base!$B19*MI!H$3*1000+$F19*Marketshare_Base!$C19*MI!H$4*1000+$F19*Marketshare_Base!$D19*MI!H$5*1000+$F19*Marketshare_Base!$E19*MI!H$6*1000+$F19*Marketshare_Base!$F19*MI!H$7*1000+$F19*Marketshare_Base!$G19*MI!H$8*1000+$F19*Marketshare_Base!$H19*MI!H$9*1000+$F19*Marketshare_Base!$I19*MI!H$10*1000</f>
        <v>0</v>
      </c>
      <c r="Q19" s="40">
        <f>$F19*Marketshare_Base!$B19*MI!I$3*1000+$F19*Marketshare_Base!$C19*MI!I$4*1000+$F19*Marketshare_Base!$D19*MI!I$5*1000+$F19*Marketshare_Base!$E19*MI!I$6*1000+$F19*Marketshare_Base!$F19*MI!I$7*1000+$F19*Marketshare_Base!$G19*MI!I$8*1000+$F19*Marketshare_Base!$H19*MI!I$9*1000+$F19*Marketshare_Base!$I19*MI!I$10*1000</f>
        <v>1162.8720000000003</v>
      </c>
      <c r="R19" s="40">
        <f>$F19*Marketshare_Base!$B19*MI!J$3*1000+$F19*Marketshare_Base!$C19*MI!J$4*1000+$F19*Marketshare_Base!$D19*MI!J$5*1000+$F19*Marketshare_Base!$E19*MI!J$6*1000+$F19*Marketshare_Base!$F19*MI!J$7*1000+$F19*Marketshare_Base!$G19*MI!J$8*1000+$F19*Marketshare_Base!$H19*MI!J$9*1000+$F19*Marketshare_Base!$I19*MI!J$10*1000</f>
        <v>8.1600000004800037</v>
      </c>
      <c r="S19" s="40">
        <f>$F19*Marketshare_Base!$B19*MI!K$3*1000+$F19*Marketshare_Base!$C19*MI!K$4*1000+$F19*Marketshare_Base!$D19*MI!K$5*1000+$F19*Marketshare_Base!$E19*MI!K$6*1000+$F19*Marketshare_Base!$F19*MI!K$7*1000+$F19*Marketshare_Base!$G19*MI!K$8*1000+$F19*Marketshare_Base!$H19*MI!K$9*1000+$F19*Marketshare_Base!$I19*MI!K$10*1000</f>
        <v>1434.2400000000005</v>
      </c>
      <c r="T19" s="40">
        <f>$F19*Marketshare_Base!$B19*MI!L$3*1000+$F19*Marketshare_Base!$C19*MI!L$4*1000+$F19*Marketshare_Base!$D19*MI!L$5*1000+$F19*Marketshare_Base!$E19*MI!L$6*1000+$F19*Marketshare_Base!$F19*MI!L$7*1000+$F19*Marketshare_Base!$G19*MI!L$8*1000+$F19*Marketshare_Base!$H19*MI!L$9*1000+$F19*Marketshare_Base!$I19*MI!L$10*1000</f>
        <v>1242.7200000000003</v>
      </c>
      <c r="U19" s="40">
        <f>$F19*Marketshare_Base!$B19*MI!M$3*1000+$F19*Marketshare_Base!$C19*MI!M$4*1000+$F19*Marketshare_Base!$D19*MI!M$5*1000+$F19*Marketshare_Base!$E19*MI!M$6*1000+$F19*Marketshare_Base!$F19*MI!M$7*1000+$F19*Marketshare_Base!$G19*MI!M$8*1000+$F19*Marketshare_Base!$H19*MI!M$9*1000+$F19*Marketshare_Base!$I19*MI!M$10*1000</f>
        <v>0</v>
      </c>
      <c r="V19" s="40">
        <f>$F19*Marketshare_Base!$B19*MI!N$3*1000+$F19*Marketshare_Base!$C19*MI!N$4*1000+$F19*Marketshare_Base!$D19*MI!N$5*1000+$F19*Marketshare_Base!$E19*MI!N$6*1000+$F19*Marketshare_Base!$F19*MI!N$7*1000+$F19*Marketshare_Base!$G19*MI!N$8*1000+$F19*Marketshare_Base!$H19*MI!N$9*1000+$F19*Marketshare_Base!$I19*MI!N$10*1000</f>
        <v>2.6399999995200005</v>
      </c>
      <c r="W19" s="48">
        <f>$F19*Marketshare_Base!$B19*MI!O$3*1000+$F19*Marketshare_Base!$C19*MI!O$4*1000+$F19*Marketshare_Base!$D19*MI!O$5*1000+$F19*Marketshare_Base!$E19*MI!O$6*1000+$F19*Marketshare_Base!$F19*MI!O$7*1000+$F19*Marketshare_Base!$G19*MI!O$8*1000+$F19*Marketshare_Base!$H19*MI!O$9*1000+$F19*Marketshare_Base!$I19*MI!O$10*1000</f>
        <v>2.6399999995200005</v>
      </c>
      <c r="Y19" s="5">
        <f>0</f>
        <v>0</v>
      </c>
      <c r="Z19" s="3">
        <f>0</f>
        <v>0</v>
      </c>
      <c r="AA19" s="3">
        <f>0</f>
        <v>0</v>
      </c>
      <c r="AB19" s="3">
        <f>0</f>
        <v>0</v>
      </c>
      <c r="AC19" s="3">
        <f>0</f>
        <v>0</v>
      </c>
      <c r="AD19" s="3">
        <f>0</f>
        <v>0</v>
      </c>
      <c r="AE19" s="3">
        <f>0</f>
        <v>0</v>
      </c>
      <c r="AF19" s="3">
        <f>0</f>
        <v>0</v>
      </c>
      <c r="AG19" s="3">
        <f>0</f>
        <v>0</v>
      </c>
      <c r="AH19" s="3">
        <f>0</f>
        <v>0</v>
      </c>
      <c r="AI19" s="3">
        <f>0</f>
        <v>0</v>
      </c>
      <c r="AJ19" s="6">
        <f>0</f>
        <v>0</v>
      </c>
      <c r="AL19" s="53">
        <f t="shared" si="6"/>
        <v>5181.2736000000014</v>
      </c>
      <c r="AM19" s="54">
        <f t="shared" si="6"/>
        <v>656.4072000000001</v>
      </c>
      <c r="AN19" s="54">
        <f t="shared" si="2"/>
        <v>1631.5392000000004</v>
      </c>
      <c r="AO19" s="54">
        <f t="shared" si="2"/>
        <v>46069.218000000001</v>
      </c>
      <c r="AP19" s="54">
        <f t="shared" si="2"/>
        <v>0</v>
      </c>
      <c r="AQ19" s="54">
        <f t="shared" si="2"/>
        <v>6827.3459999999986</v>
      </c>
      <c r="AR19" s="54">
        <f t="shared" si="2"/>
        <v>71.128000004184003</v>
      </c>
      <c r="AS19" s="54">
        <f t="shared" si="2"/>
        <v>7960.4412000000002</v>
      </c>
      <c r="AT19" s="54">
        <f t="shared" si="2"/>
        <v>7281.2639999999992</v>
      </c>
      <c r="AU19" s="54">
        <f t="shared" si="2"/>
        <v>0</v>
      </c>
      <c r="AV19" s="54">
        <f t="shared" si="2"/>
        <v>23.011999995815998</v>
      </c>
      <c r="AW19" s="55">
        <f t="shared" si="2"/>
        <v>23.011999995815998</v>
      </c>
    </row>
    <row r="20" spans="1:49" x14ac:dyDescent="0.55000000000000004">
      <c r="A20" s="25">
        <f t="shared" si="3"/>
        <v>2036</v>
      </c>
      <c r="B20" s="7">
        <f t="shared" si="7"/>
        <v>128.4</v>
      </c>
      <c r="C20" s="4">
        <f t="shared" si="8"/>
        <v>98.4</v>
      </c>
      <c r="D20" s="4">
        <f t="shared" si="9"/>
        <v>68.399999999999991</v>
      </c>
      <c r="E20" s="7">
        <f t="shared" si="5"/>
        <v>19.400000000000006</v>
      </c>
      <c r="F20" s="4">
        <f t="shared" si="1"/>
        <v>14.400000000000006</v>
      </c>
      <c r="G20" s="8">
        <f t="shared" si="1"/>
        <v>9.3999999999999986</v>
      </c>
      <c r="H20" s="5">
        <f>0</f>
        <v>0</v>
      </c>
      <c r="I20" s="2">
        <f>0</f>
        <v>0</v>
      </c>
      <c r="J20" s="23">
        <f>0</f>
        <v>0</v>
      </c>
      <c r="K20" s="2"/>
      <c r="L20" s="47">
        <f>$F20*Marketshare_Base!$B20*MI!D$3*1000+$F20*Marketshare_Base!$C20*MI!D$4*1000+$F20*Marketshare_Base!$D20*MI!D$5*1000+$F20*Marketshare_Base!$E20*MI!D$6*1000+$F20*Marketshare_Base!$F20*MI!D$7*1000+$F20*Marketshare_Base!$G20*MI!D$8*1000+$F20*Marketshare_Base!$H20*MI!D$9*1000+$F20*Marketshare_Base!$I20*MI!D$10*1000</f>
        <v>878.97600000000045</v>
      </c>
      <c r="M20" s="40">
        <f>$F20*Marketshare_Base!$B20*MI!E$3*1000+$F20*Marketshare_Base!$C20*MI!E$4*1000+$F20*Marketshare_Base!$D20*MI!E$5*1000+$F20*Marketshare_Base!$E20*MI!E$6*1000+$F20*Marketshare_Base!$F20*MI!E$7*1000+$F20*Marketshare_Base!$G20*MI!E$8*1000+$F20*Marketshare_Base!$H20*MI!E$9*1000+$F20*Marketshare_Base!$I20*MI!E$10*1000</f>
        <v>109.87200000000006</v>
      </c>
      <c r="N20" s="40">
        <f>$F20*Marketshare_Base!$B20*MI!F$3*1000+$F20*Marketshare_Base!$C20*MI!F$4*1000+$F20*Marketshare_Base!$D20*MI!F$5*1000+$F20*Marketshare_Base!$E20*MI!F$6*1000+$F20*Marketshare_Base!$F20*MI!F$7*1000+$F20*Marketshare_Base!$G20*MI!F$8*1000+$F20*Marketshare_Base!$H20*MI!F$9*1000+$F20*Marketshare_Base!$I20*MI!F$10*1000</f>
        <v>271.87200000000013</v>
      </c>
      <c r="O20" s="40">
        <f>$F20*Marketshare_Base!$B20*MI!G$3*1000+$F20*Marketshare_Base!$C20*MI!G$4*1000+$F20*Marketshare_Base!$D20*MI!G$5*1000+$F20*Marketshare_Base!$E20*MI!G$6*1000+$F20*Marketshare_Base!$F20*MI!G$7*1000+$F20*Marketshare_Base!$G20*MI!G$8*1000+$F20*Marketshare_Base!$H20*MI!G$9*1000+$F20*Marketshare_Base!$I20*MI!G$10*1000</f>
        <v>8654.4288000000015</v>
      </c>
      <c r="P20" s="40">
        <f>$F20*Marketshare_Base!$B20*MI!H$3*1000+$F20*Marketshare_Base!$C20*MI!H$4*1000+$F20*Marketshare_Base!$D20*MI!H$5*1000+$F20*Marketshare_Base!$E20*MI!H$6*1000+$F20*Marketshare_Base!$F20*MI!H$7*1000+$F20*Marketshare_Base!$G20*MI!H$8*1000+$F20*Marketshare_Base!$H20*MI!H$9*1000+$F20*Marketshare_Base!$I20*MI!H$10*1000</f>
        <v>0</v>
      </c>
      <c r="Q20" s="40">
        <f>$F20*Marketshare_Base!$B20*MI!I$3*1000+$F20*Marketshare_Base!$C20*MI!I$4*1000+$F20*Marketshare_Base!$D20*MI!I$5*1000+$F20*Marketshare_Base!$E20*MI!I$6*1000+$F20*Marketshare_Base!$F20*MI!I$7*1000+$F20*Marketshare_Base!$G20*MI!I$8*1000+$F20*Marketshare_Base!$H20*MI!I$9*1000+$F20*Marketshare_Base!$I20*MI!I$10*1000</f>
        <v>1166.9184000000002</v>
      </c>
      <c r="R20" s="40">
        <f>$F20*Marketshare_Base!$B20*MI!J$3*1000+$F20*Marketshare_Base!$C20*MI!J$4*1000+$F20*Marketshare_Base!$D20*MI!J$5*1000+$F20*Marketshare_Base!$E20*MI!J$6*1000+$F20*Marketshare_Base!$F20*MI!J$7*1000+$F20*Marketshare_Base!$G20*MI!J$8*1000+$F20*Marketshare_Base!$H20*MI!J$9*1000+$F20*Marketshare_Base!$I20*MI!J$10*1000</f>
        <v>7.0176000004128021</v>
      </c>
      <c r="S20" s="40">
        <f>$F20*Marketshare_Base!$B20*MI!K$3*1000+$F20*Marketshare_Base!$C20*MI!K$4*1000+$F20*Marketshare_Base!$D20*MI!K$5*1000+$F20*Marketshare_Base!$E20*MI!K$6*1000+$F20*Marketshare_Base!$F20*MI!K$7*1000+$F20*Marketshare_Base!$G20*MI!K$8*1000+$F20*Marketshare_Base!$H20*MI!K$9*1000+$F20*Marketshare_Base!$I20*MI!K$10*1000</f>
        <v>1455.5232000000003</v>
      </c>
      <c r="T20" s="40">
        <f>$F20*Marketshare_Base!$B20*MI!L$3*1000+$F20*Marketshare_Base!$C20*MI!L$4*1000+$F20*Marketshare_Base!$D20*MI!L$5*1000+$F20*Marketshare_Base!$E20*MI!L$6*1000+$F20*Marketshare_Base!$F20*MI!L$7*1000+$F20*Marketshare_Base!$G20*MI!L$8*1000+$F20*Marketshare_Base!$H20*MI!L$9*1000+$F20*Marketshare_Base!$I20*MI!L$10*1000</f>
        <v>1246.9824000000003</v>
      </c>
      <c r="U20" s="40">
        <f>$F20*Marketshare_Base!$B20*MI!M$3*1000+$F20*Marketshare_Base!$C20*MI!M$4*1000+$F20*Marketshare_Base!$D20*MI!M$5*1000+$F20*Marketshare_Base!$E20*MI!M$6*1000+$F20*Marketshare_Base!$F20*MI!M$7*1000+$F20*Marketshare_Base!$G20*MI!M$8*1000+$F20*Marketshare_Base!$H20*MI!M$9*1000+$F20*Marketshare_Base!$I20*MI!M$10*1000</f>
        <v>0</v>
      </c>
      <c r="V20" s="40">
        <f>$F20*Marketshare_Base!$B20*MI!N$3*1000+$F20*Marketshare_Base!$C20*MI!N$4*1000+$F20*Marketshare_Base!$D20*MI!N$5*1000+$F20*Marketshare_Base!$E20*MI!N$6*1000+$F20*Marketshare_Base!$F20*MI!N$7*1000+$F20*Marketshare_Base!$G20*MI!N$8*1000+$F20*Marketshare_Base!$H20*MI!N$9*1000+$F20*Marketshare_Base!$I20*MI!N$10*1000</f>
        <v>2.2703999995872</v>
      </c>
      <c r="W20" s="48">
        <f>$F20*Marketshare_Base!$B20*MI!O$3*1000+$F20*Marketshare_Base!$C20*MI!O$4*1000+$F20*Marketshare_Base!$D20*MI!O$5*1000+$F20*Marketshare_Base!$E20*MI!O$6*1000+$F20*Marketshare_Base!$F20*MI!O$7*1000+$F20*Marketshare_Base!$G20*MI!O$8*1000+$F20*Marketshare_Base!$H20*MI!O$9*1000+$F20*Marketshare_Base!$I20*MI!O$10*1000</f>
        <v>2.2703999995872</v>
      </c>
      <c r="Y20" s="53">
        <f>L4</f>
        <v>0</v>
      </c>
      <c r="Z20" s="54">
        <f t="shared" ref="Z20:AJ34" si="10">M4</f>
        <v>0</v>
      </c>
      <c r="AA20" s="54">
        <f t="shared" si="10"/>
        <v>0</v>
      </c>
      <c r="AB20" s="54">
        <f t="shared" si="10"/>
        <v>0</v>
      </c>
      <c r="AC20" s="54">
        <f t="shared" si="10"/>
        <v>0</v>
      </c>
      <c r="AD20" s="54">
        <f t="shared" si="10"/>
        <v>0</v>
      </c>
      <c r="AE20" s="54">
        <f t="shared" si="10"/>
        <v>0</v>
      </c>
      <c r="AF20" s="54">
        <f t="shared" si="10"/>
        <v>0</v>
      </c>
      <c r="AG20" s="54">
        <f t="shared" si="10"/>
        <v>0</v>
      </c>
      <c r="AH20" s="54">
        <f t="shared" si="10"/>
        <v>0</v>
      </c>
      <c r="AI20" s="54">
        <f t="shared" si="10"/>
        <v>0</v>
      </c>
      <c r="AJ20" s="55">
        <f t="shared" si="10"/>
        <v>0</v>
      </c>
      <c r="AL20" s="53">
        <f t="shared" si="6"/>
        <v>6060.2496000000019</v>
      </c>
      <c r="AM20" s="54">
        <f t="shared" si="6"/>
        <v>766.27920000000017</v>
      </c>
      <c r="AN20" s="54">
        <f t="shared" si="2"/>
        <v>1903.4112000000005</v>
      </c>
      <c r="AO20" s="54">
        <f t="shared" si="2"/>
        <v>54723.646800000002</v>
      </c>
      <c r="AP20" s="54">
        <f t="shared" si="2"/>
        <v>0</v>
      </c>
      <c r="AQ20" s="54">
        <f t="shared" si="2"/>
        <v>7994.2643999999991</v>
      </c>
      <c r="AR20" s="54">
        <f t="shared" si="2"/>
        <v>78.145600004596801</v>
      </c>
      <c r="AS20" s="54">
        <f t="shared" si="2"/>
        <v>9415.9644000000008</v>
      </c>
      <c r="AT20" s="54">
        <f t="shared" si="2"/>
        <v>8528.2464</v>
      </c>
      <c r="AU20" s="54">
        <f t="shared" si="2"/>
        <v>0</v>
      </c>
      <c r="AV20" s="54">
        <f t="shared" si="2"/>
        <v>25.282399995403196</v>
      </c>
      <c r="AW20" s="55">
        <f t="shared" si="2"/>
        <v>25.282399995403196</v>
      </c>
    </row>
    <row r="21" spans="1:49" x14ac:dyDescent="0.55000000000000004">
      <c r="A21" s="25">
        <f t="shared" si="3"/>
        <v>2037</v>
      </c>
      <c r="B21" s="7">
        <f t="shared" si="7"/>
        <v>147.80000000000001</v>
      </c>
      <c r="C21" s="4">
        <f t="shared" si="8"/>
        <v>112.80000000000001</v>
      </c>
      <c r="D21" s="4">
        <f t="shared" si="9"/>
        <v>77.8</v>
      </c>
      <c r="E21" s="7">
        <f t="shared" si="5"/>
        <v>20.600000000000005</v>
      </c>
      <c r="F21" s="4">
        <f t="shared" si="5"/>
        <v>15.600000000000005</v>
      </c>
      <c r="G21" s="8">
        <f t="shared" si="5"/>
        <v>10.600000000000005</v>
      </c>
      <c r="H21" s="7">
        <f>E5</f>
        <v>1.2</v>
      </c>
      <c r="I21" s="4">
        <f t="shared" ref="I21:J34" si="11">F5</f>
        <v>1.2</v>
      </c>
      <c r="J21" s="8">
        <f t="shared" si="11"/>
        <v>1.2</v>
      </c>
      <c r="K21" s="4"/>
      <c r="L21" s="47">
        <f>$F21*Marketshare_Base!$B21*MI!D$3*1000+$F21*Marketshare_Base!$C21*MI!D$4*1000+$F21*Marketshare_Base!$D21*MI!D$5*1000+$F21*Marketshare_Base!$E21*MI!D$6*1000+$F21*Marketshare_Base!$F21*MI!D$7*1000+$F21*Marketshare_Base!$G21*MI!D$8*1000+$F21*Marketshare_Base!$H21*MI!D$9*1000+$F21*Marketshare_Base!$I21*MI!D$10*1000</f>
        <v>952.22400000000039</v>
      </c>
      <c r="M21" s="40">
        <f>$F21*Marketshare_Base!$B21*MI!E$3*1000+$F21*Marketshare_Base!$C21*MI!E$4*1000+$F21*Marketshare_Base!$D21*MI!E$5*1000+$F21*Marketshare_Base!$E21*MI!E$6*1000+$F21*Marketshare_Base!$F21*MI!E$7*1000+$F21*Marketshare_Base!$G21*MI!E$8*1000+$F21*Marketshare_Base!$H21*MI!E$9*1000+$F21*Marketshare_Base!$I21*MI!E$10*1000</f>
        <v>119.02800000000005</v>
      </c>
      <c r="N21" s="40">
        <f>$F21*Marketshare_Base!$B21*MI!F$3*1000+$F21*Marketshare_Base!$C21*MI!F$4*1000+$F21*Marketshare_Base!$D21*MI!F$5*1000+$F21*Marketshare_Base!$E21*MI!F$6*1000+$F21*Marketshare_Base!$F21*MI!F$7*1000+$F21*Marketshare_Base!$G21*MI!F$8*1000+$F21*Marketshare_Base!$H21*MI!F$9*1000+$F21*Marketshare_Base!$I21*MI!F$10*1000</f>
        <v>294.52800000000008</v>
      </c>
      <c r="O21" s="40">
        <f>$F21*Marketshare_Base!$B21*MI!G$3*1000+$F21*Marketshare_Base!$C21*MI!G$4*1000+$F21*Marketshare_Base!$D21*MI!G$5*1000+$F21*Marketshare_Base!$E21*MI!G$6*1000+$F21*Marketshare_Base!$F21*MI!G$7*1000+$F21*Marketshare_Base!$G21*MI!G$8*1000+$F21*Marketshare_Base!$H21*MI!G$9*1000+$F21*Marketshare_Base!$I21*MI!G$10*1000</f>
        <v>9555.2184000000016</v>
      </c>
      <c r="P21" s="40">
        <f>$F21*Marketshare_Base!$B21*MI!H$3*1000+$F21*Marketshare_Base!$C21*MI!H$4*1000+$F21*Marketshare_Base!$D21*MI!H$5*1000+$F21*Marketshare_Base!$E21*MI!H$6*1000+$F21*Marketshare_Base!$F21*MI!H$7*1000+$F21*Marketshare_Base!$G21*MI!H$8*1000+$F21*Marketshare_Base!$H21*MI!H$9*1000+$F21*Marketshare_Base!$I21*MI!H$10*1000</f>
        <v>0</v>
      </c>
      <c r="Q21" s="40">
        <f>$F21*Marketshare_Base!$B21*MI!I$3*1000+$F21*Marketshare_Base!$C21*MI!I$4*1000+$F21*Marketshare_Base!$D21*MI!I$5*1000+$F21*Marketshare_Base!$E21*MI!I$6*1000+$F21*Marketshare_Base!$F21*MI!I$7*1000+$F21*Marketshare_Base!$G21*MI!I$8*1000+$F21*Marketshare_Base!$H21*MI!I$9*1000+$F21*Marketshare_Base!$I21*MI!I$10*1000</f>
        <v>1268.5452</v>
      </c>
      <c r="R21" s="40">
        <f>$F21*Marketshare_Base!$B21*MI!J$3*1000+$F21*Marketshare_Base!$C21*MI!J$4*1000+$F21*Marketshare_Base!$D21*MI!J$5*1000+$F21*Marketshare_Base!$E21*MI!J$6*1000+$F21*Marketshare_Base!$F21*MI!J$7*1000+$F21*Marketshare_Base!$G21*MI!J$8*1000+$F21*Marketshare_Base!$H21*MI!J$9*1000+$F21*Marketshare_Base!$I21*MI!J$10*1000</f>
        <v>6.3648000003744007</v>
      </c>
      <c r="S21" s="40">
        <f>$F21*Marketshare_Base!$B21*MI!K$3*1000+$F21*Marketshare_Base!$C21*MI!K$4*1000+$F21*Marketshare_Base!$D21*MI!K$5*1000+$F21*Marketshare_Base!$E21*MI!K$6*1000+$F21*Marketshare_Base!$F21*MI!K$7*1000+$F21*Marketshare_Base!$G21*MI!K$8*1000+$F21*Marketshare_Base!$H21*MI!K$9*1000+$F21*Marketshare_Base!$I21*MI!K$10*1000</f>
        <v>1599.8736000000004</v>
      </c>
      <c r="T21" s="40">
        <f>$F21*Marketshare_Base!$B21*MI!L$3*1000+$F21*Marketshare_Base!$C21*MI!L$4*1000+$F21*Marketshare_Base!$D21*MI!L$5*1000+$F21*Marketshare_Base!$E21*MI!L$6*1000+$F21*Marketshare_Base!$F21*MI!L$7*1000+$F21*Marketshare_Base!$G21*MI!L$8*1000+$F21*Marketshare_Base!$H21*MI!L$9*1000+$F21*Marketshare_Base!$I21*MI!L$10*1000</f>
        <v>1355.5152000000003</v>
      </c>
      <c r="U21" s="40">
        <f>$F21*Marketshare_Base!$B21*MI!M$3*1000+$F21*Marketshare_Base!$C21*MI!M$4*1000+$F21*Marketshare_Base!$D21*MI!M$5*1000+$F21*Marketshare_Base!$E21*MI!M$6*1000+$F21*Marketshare_Base!$F21*MI!M$7*1000+$F21*Marketshare_Base!$G21*MI!M$8*1000+$F21*Marketshare_Base!$H21*MI!M$9*1000+$F21*Marketshare_Base!$I21*MI!M$10*1000</f>
        <v>0</v>
      </c>
      <c r="V21" s="40">
        <f>$F21*Marketshare_Base!$B21*MI!N$3*1000+$F21*Marketshare_Base!$C21*MI!N$4*1000+$F21*Marketshare_Base!$D21*MI!N$5*1000+$F21*Marketshare_Base!$E21*MI!N$6*1000+$F21*Marketshare_Base!$F21*MI!N$7*1000+$F21*Marketshare_Base!$G21*MI!N$8*1000+$F21*Marketshare_Base!$H21*MI!N$9*1000+$F21*Marketshare_Base!$I21*MI!N$10*1000</f>
        <v>2.0591999996255996</v>
      </c>
      <c r="W21" s="48">
        <f>$F21*Marketshare_Base!$B21*MI!O$3*1000+$F21*Marketshare_Base!$C21*MI!O$4*1000+$F21*Marketshare_Base!$D21*MI!O$5*1000+$F21*Marketshare_Base!$E21*MI!O$6*1000+$F21*Marketshare_Base!$F21*MI!O$7*1000+$F21*Marketshare_Base!$G21*MI!O$8*1000+$F21*Marketshare_Base!$H21*MI!O$9*1000+$F21*Marketshare_Base!$I21*MI!O$10*1000</f>
        <v>2.0591999996255996</v>
      </c>
      <c r="Y21" s="53">
        <f t="shared" ref="Y21:Y34" si="12">L5</f>
        <v>84.030720000000002</v>
      </c>
      <c r="Z21" s="54">
        <f t="shared" si="10"/>
        <v>12.253440000000001</v>
      </c>
      <c r="AA21" s="54">
        <f t="shared" si="10"/>
        <v>31.77984</v>
      </c>
      <c r="AB21" s="54">
        <f t="shared" si="10"/>
        <v>418.41720000000004</v>
      </c>
      <c r="AC21" s="54">
        <f t="shared" si="10"/>
        <v>0</v>
      </c>
      <c r="AD21" s="54">
        <f t="shared" si="10"/>
        <v>115.47</v>
      </c>
      <c r="AE21" s="54">
        <f t="shared" si="10"/>
        <v>2.6248000001543996</v>
      </c>
      <c r="AF21" s="54">
        <f t="shared" si="10"/>
        <v>89.762640000000005</v>
      </c>
      <c r="AG21" s="54">
        <f t="shared" si="10"/>
        <v>120.27359999999999</v>
      </c>
      <c r="AH21" s="54">
        <f t="shared" si="10"/>
        <v>0</v>
      </c>
      <c r="AI21" s="54">
        <f t="shared" si="10"/>
        <v>0.84919999984559991</v>
      </c>
      <c r="AJ21" s="55">
        <f t="shared" si="10"/>
        <v>0.84919999984559991</v>
      </c>
      <c r="AL21" s="53">
        <f t="shared" si="6"/>
        <v>6928.4428800000023</v>
      </c>
      <c r="AM21" s="54">
        <f t="shared" si="6"/>
        <v>873.05376000000024</v>
      </c>
      <c r="AN21" s="54">
        <f t="shared" si="6"/>
        <v>2166.1593600000006</v>
      </c>
      <c r="AO21" s="54">
        <f t="shared" si="6"/>
        <v>63860.447999999997</v>
      </c>
      <c r="AP21" s="54">
        <f t="shared" si="6"/>
        <v>0</v>
      </c>
      <c r="AQ21" s="54">
        <f t="shared" si="6"/>
        <v>9147.3395999999993</v>
      </c>
      <c r="AR21" s="54">
        <f t="shared" si="6"/>
        <v>81.885600004816808</v>
      </c>
      <c r="AS21" s="54">
        <f t="shared" si="6"/>
        <v>10926.075360000001</v>
      </c>
      <c r="AT21" s="54">
        <f t="shared" si="6"/>
        <v>9763.4879999999994</v>
      </c>
      <c r="AU21" s="54">
        <f t="shared" si="6"/>
        <v>0</v>
      </c>
      <c r="AV21" s="54">
        <f t="shared" si="6"/>
        <v>26.492399995183195</v>
      </c>
      <c r="AW21" s="55">
        <f t="shared" si="6"/>
        <v>26.492399995183195</v>
      </c>
    </row>
    <row r="22" spans="1:49" x14ac:dyDescent="0.55000000000000004">
      <c r="A22" s="25">
        <f t="shared" si="3"/>
        <v>2038</v>
      </c>
      <c r="B22" s="7">
        <f t="shared" si="7"/>
        <v>167.20000000000002</v>
      </c>
      <c r="C22" s="4">
        <f t="shared" si="8"/>
        <v>127.20000000000002</v>
      </c>
      <c r="D22" s="4">
        <f t="shared" si="9"/>
        <v>87.2</v>
      </c>
      <c r="E22" s="7">
        <f t="shared" si="5"/>
        <v>20.600000000000005</v>
      </c>
      <c r="F22" s="4">
        <f t="shared" si="5"/>
        <v>15.600000000000005</v>
      </c>
      <c r="G22" s="8">
        <f t="shared" si="5"/>
        <v>10.600000000000005</v>
      </c>
      <c r="H22" s="7">
        <f t="shared" ref="H22:H34" si="13">E6</f>
        <v>1.2</v>
      </c>
      <c r="I22" s="4">
        <f t="shared" si="11"/>
        <v>1.2</v>
      </c>
      <c r="J22" s="8">
        <f t="shared" si="11"/>
        <v>1.2</v>
      </c>
      <c r="K22" s="4"/>
      <c r="L22" s="47">
        <f>$F22*Marketshare_Base!$B22*MI!D$3*1000+$F22*Marketshare_Base!$C22*MI!D$4*1000+$F22*Marketshare_Base!$D22*MI!D$5*1000+$F22*Marketshare_Base!$E22*MI!D$6*1000+$F22*Marketshare_Base!$F22*MI!D$7*1000+$F22*Marketshare_Base!$G22*MI!D$8*1000+$F22*Marketshare_Base!$H22*MI!D$9*1000+$F22*Marketshare_Base!$I22*MI!D$10*1000</f>
        <v>952.22400000000039</v>
      </c>
      <c r="M22" s="40">
        <f>$F22*Marketshare_Base!$B22*MI!E$3*1000+$F22*Marketshare_Base!$C22*MI!E$4*1000+$F22*Marketshare_Base!$D22*MI!E$5*1000+$F22*Marketshare_Base!$E22*MI!E$6*1000+$F22*Marketshare_Base!$F22*MI!E$7*1000+$F22*Marketshare_Base!$G22*MI!E$8*1000+$F22*Marketshare_Base!$H22*MI!E$9*1000+$F22*Marketshare_Base!$I22*MI!E$10*1000</f>
        <v>119.02800000000005</v>
      </c>
      <c r="N22" s="40">
        <f>$F22*Marketshare_Base!$B22*MI!F$3*1000+$F22*Marketshare_Base!$C22*MI!F$4*1000+$F22*Marketshare_Base!$D22*MI!F$5*1000+$F22*Marketshare_Base!$E22*MI!F$6*1000+$F22*Marketshare_Base!$F22*MI!F$7*1000+$F22*Marketshare_Base!$G22*MI!F$8*1000+$F22*Marketshare_Base!$H22*MI!F$9*1000+$F22*Marketshare_Base!$I22*MI!F$10*1000</f>
        <v>294.52800000000008</v>
      </c>
      <c r="O22" s="40">
        <f>$F22*Marketshare_Base!$B22*MI!G$3*1000+$F22*Marketshare_Base!$C22*MI!G$4*1000+$F22*Marketshare_Base!$D22*MI!G$5*1000+$F22*Marketshare_Base!$E22*MI!G$6*1000+$F22*Marketshare_Base!$F22*MI!G$7*1000+$F22*Marketshare_Base!$G22*MI!G$8*1000+$F22*Marketshare_Base!$H22*MI!G$9*1000+$F22*Marketshare_Base!$I22*MI!G$10*1000</f>
        <v>9734.8056000000033</v>
      </c>
      <c r="P22" s="40">
        <f>$F22*Marketshare_Base!$B22*MI!H$3*1000+$F22*Marketshare_Base!$C22*MI!H$4*1000+$F22*Marketshare_Base!$D22*MI!H$5*1000+$F22*Marketshare_Base!$E22*MI!H$6*1000+$F22*Marketshare_Base!$F22*MI!H$7*1000+$F22*Marketshare_Base!$G22*MI!H$8*1000+$F22*Marketshare_Base!$H22*MI!H$9*1000+$F22*Marketshare_Base!$I22*MI!H$10*1000</f>
        <v>0</v>
      </c>
      <c r="Q22" s="40">
        <f>$F22*Marketshare_Base!$B22*MI!I$3*1000+$F22*Marketshare_Base!$C22*MI!I$4*1000+$F22*Marketshare_Base!$D22*MI!I$5*1000+$F22*Marketshare_Base!$E22*MI!I$6*1000+$F22*Marketshare_Base!$F22*MI!I$7*1000+$F22*Marketshare_Base!$G22*MI!I$8*1000+$F22*Marketshare_Base!$H22*MI!I$9*1000+$F22*Marketshare_Base!$I22*MI!I$10*1000</f>
        <v>1272.9287999999999</v>
      </c>
      <c r="R22" s="40">
        <f>$F22*Marketshare_Base!$B22*MI!J$3*1000+$F22*Marketshare_Base!$C22*MI!J$4*1000+$F22*Marketshare_Base!$D22*MI!J$5*1000+$F22*Marketshare_Base!$E22*MI!J$6*1000+$F22*Marketshare_Base!$F22*MI!J$7*1000+$F22*Marketshare_Base!$G22*MI!J$8*1000+$F22*Marketshare_Base!$H22*MI!J$9*1000+$F22*Marketshare_Base!$I22*MI!J$10*1000</f>
        <v>5.1272000003016007</v>
      </c>
      <c r="S22" s="40">
        <f>$F22*Marketshare_Base!$B22*MI!K$3*1000+$F22*Marketshare_Base!$C22*MI!K$4*1000+$F22*Marketshare_Base!$D22*MI!K$5*1000+$F22*Marketshare_Base!$E22*MI!K$6*1000+$F22*Marketshare_Base!$F22*MI!K$7*1000+$F22*Marketshare_Base!$G22*MI!K$8*1000+$F22*Marketshare_Base!$H22*MI!K$9*1000+$F22*Marketshare_Base!$I22*MI!K$10*1000</f>
        <v>1622.9304000000004</v>
      </c>
      <c r="T22" s="40">
        <f>$F22*Marketshare_Base!$B22*MI!L$3*1000+$F22*Marketshare_Base!$C22*MI!L$4*1000+$F22*Marketshare_Base!$D22*MI!L$5*1000+$F22*Marketshare_Base!$E22*MI!L$6*1000+$F22*Marketshare_Base!$F22*MI!L$7*1000+$F22*Marketshare_Base!$G22*MI!L$8*1000+$F22*Marketshare_Base!$H22*MI!L$9*1000+$F22*Marketshare_Base!$I22*MI!L$10*1000</f>
        <v>1360.1328000000001</v>
      </c>
      <c r="U22" s="40">
        <f>$F22*Marketshare_Base!$B22*MI!M$3*1000+$F22*Marketshare_Base!$C22*MI!M$4*1000+$F22*Marketshare_Base!$D22*MI!M$5*1000+$F22*Marketshare_Base!$E22*MI!M$6*1000+$F22*Marketshare_Base!$F22*MI!M$7*1000+$F22*Marketshare_Base!$G22*MI!M$8*1000+$F22*Marketshare_Base!$H22*MI!M$9*1000+$F22*Marketshare_Base!$I22*MI!M$10*1000</f>
        <v>0</v>
      </c>
      <c r="V22" s="40">
        <f>$F22*Marketshare_Base!$B22*MI!N$3*1000+$F22*Marketshare_Base!$C22*MI!N$4*1000+$F22*Marketshare_Base!$D22*MI!N$5*1000+$F22*Marketshare_Base!$E22*MI!N$6*1000+$F22*Marketshare_Base!$F22*MI!N$7*1000+$F22*Marketshare_Base!$G22*MI!N$8*1000+$F22*Marketshare_Base!$H22*MI!N$9*1000+$F22*Marketshare_Base!$I22*MI!N$10*1000</f>
        <v>1.6587999996983998</v>
      </c>
      <c r="W22" s="48">
        <f>$F22*Marketshare_Base!$B22*MI!O$3*1000+$F22*Marketshare_Base!$C22*MI!O$4*1000+$F22*Marketshare_Base!$D22*MI!O$5*1000+$F22*Marketshare_Base!$E22*MI!O$6*1000+$F22*Marketshare_Base!$F22*MI!O$7*1000+$F22*Marketshare_Base!$G22*MI!O$8*1000+$F22*Marketshare_Base!$H22*MI!O$9*1000+$F22*Marketshare_Base!$I22*MI!O$10*1000</f>
        <v>1.6587999996983998</v>
      </c>
      <c r="Y22" s="53">
        <f t="shared" si="12"/>
        <v>82.832640000000012</v>
      </c>
      <c r="Z22" s="54">
        <f t="shared" si="10"/>
        <v>11.909280000000001</v>
      </c>
      <c r="AA22" s="54">
        <f t="shared" si="10"/>
        <v>30.766080000000002</v>
      </c>
      <c r="AB22" s="54">
        <f t="shared" si="10"/>
        <v>442.85039999999992</v>
      </c>
      <c r="AC22" s="54">
        <f t="shared" si="10"/>
        <v>0</v>
      </c>
      <c r="AD22" s="54">
        <f t="shared" si="10"/>
        <v>113.21999999999998</v>
      </c>
      <c r="AE22" s="54">
        <f t="shared" si="10"/>
        <v>2.4616000001448</v>
      </c>
      <c r="AF22" s="54">
        <f t="shared" si="10"/>
        <v>92.083679999999987</v>
      </c>
      <c r="AG22" s="54">
        <f t="shared" si="10"/>
        <v>118.21919999999999</v>
      </c>
      <c r="AH22" s="54">
        <f t="shared" si="10"/>
        <v>0</v>
      </c>
      <c r="AI22" s="54">
        <f t="shared" si="10"/>
        <v>0.79639999985519994</v>
      </c>
      <c r="AJ22" s="55">
        <f t="shared" si="10"/>
        <v>0.79639999985519994</v>
      </c>
      <c r="AL22" s="53">
        <f t="shared" si="6"/>
        <v>7797.8342400000029</v>
      </c>
      <c r="AM22" s="54">
        <f t="shared" si="6"/>
        <v>980.17248000000029</v>
      </c>
      <c r="AN22" s="54">
        <f t="shared" si="6"/>
        <v>2429.9212800000009</v>
      </c>
      <c r="AO22" s="54">
        <f t="shared" si="6"/>
        <v>73152.403200000001</v>
      </c>
      <c r="AP22" s="54">
        <f t="shared" si="6"/>
        <v>0</v>
      </c>
      <c r="AQ22" s="54">
        <f t="shared" si="6"/>
        <v>10307.0484</v>
      </c>
      <c r="AR22" s="54">
        <f t="shared" si="6"/>
        <v>84.551200004973609</v>
      </c>
      <c r="AS22" s="54">
        <f t="shared" si="6"/>
        <v>12456.922080000002</v>
      </c>
      <c r="AT22" s="54">
        <f t="shared" si="6"/>
        <v>11005.401599999999</v>
      </c>
      <c r="AU22" s="54">
        <f t="shared" si="6"/>
        <v>0</v>
      </c>
      <c r="AV22" s="54">
        <f t="shared" si="6"/>
        <v>27.354799995026394</v>
      </c>
      <c r="AW22" s="55">
        <f t="shared" si="6"/>
        <v>27.354799995026394</v>
      </c>
    </row>
    <row r="23" spans="1:49" x14ac:dyDescent="0.55000000000000004">
      <c r="A23" s="25">
        <f t="shared" si="3"/>
        <v>2039</v>
      </c>
      <c r="B23" s="7">
        <f t="shared" si="7"/>
        <v>186.60000000000002</v>
      </c>
      <c r="C23" s="4">
        <f t="shared" si="8"/>
        <v>141.60000000000002</v>
      </c>
      <c r="D23" s="4">
        <f t="shared" si="9"/>
        <v>96.600000000000009</v>
      </c>
      <c r="E23" s="7">
        <f t="shared" si="5"/>
        <v>20.600000000000005</v>
      </c>
      <c r="F23" s="4">
        <f t="shared" si="5"/>
        <v>15.600000000000005</v>
      </c>
      <c r="G23" s="8">
        <f t="shared" si="5"/>
        <v>10.600000000000005</v>
      </c>
      <c r="H23" s="7">
        <f t="shared" si="13"/>
        <v>1.1999999999999997</v>
      </c>
      <c r="I23" s="4">
        <f t="shared" si="11"/>
        <v>1.1999999999999997</v>
      </c>
      <c r="J23" s="8">
        <f t="shared" si="11"/>
        <v>1.1999999999999997</v>
      </c>
      <c r="K23" s="4"/>
      <c r="L23" s="47">
        <f>$F23*Marketshare_Base!$B23*MI!D$3*1000+$F23*Marketshare_Base!$C23*MI!D$4*1000+$F23*Marketshare_Base!$D23*MI!D$5*1000+$F23*Marketshare_Base!$E23*MI!D$6*1000+$F23*Marketshare_Base!$F23*MI!D$7*1000+$F23*Marketshare_Base!$G23*MI!D$8*1000+$F23*Marketshare_Base!$H23*MI!D$9*1000+$F23*Marketshare_Base!$I23*MI!D$10*1000</f>
        <v>952.22400000000039</v>
      </c>
      <c r="M23" s="40">
        <f>$F23*Marketshare_Base!$B23*MI!E$3*1000+$F23*Marketshare_Base!$C23*MI!E$4*1000+$F23*Marketshare_Base!$D23*MI!E$5*1000+$F23*Marketshare_Base!$E23*MI!E$6*1000+$F23*Marketshare_Base!$F23*MI!E$7*1000+$F23*Marketshare_Base!$G23*MI!E$8*1000+$F23*Marketshare_Base!$H23*MI!E$9*1000+$F23*Marketshare_Base!$I23*MI!E$10*1000</f>
        <v>119.02800000000005</v>
      </c>
      <c r="N23" s="40">
        <f>$F23*Marketshare_Base!$B23*MI!F$3*1000+$F23*Marketshare_Base!$C23*MI!F$4*1000+$F23*Marketshare_Base!$D23*MI!F$5*1000+$F23*Marketshare_Base!$E23*MI!F$6*1000+$F23*Marketshare_Base!$F23*MI!F$7*1000+$F23*Marketshare_Base!$G23*MI!F$8*1000+$F23*Marketshare_Base!$H23*MI!F$9*1000+$F23*Marketshare_Base!$I23*MI!F$10*1000</f>
        <v>294.52800000000008</v>
      </c>
      <c r="O23" s="40">
        <f>$F23*Marketshare_Base!$B23*MI!G$3*1000+$F23*Marketshare_Base!$C23*MI!G$4*1000+$F23*Marketshare_Base!$D23*MI!G$5*1000+$F23*Marketshare_Base!$E23*MI!G$6*1000+$F23*Marketshare_Base!$F23*MI!G$7*1000+$F23*Marketshare_Base!$G23*MI!G$8*1000+$F23*Marketshare_Base!$H23*MI!G$9*1000+$F23*Marketshare_Base!$I23*MI!G$10*1000</f>
        <v>9914.3928000000014</v>
      </c>
      <c r="P23" s="40">
        <f>$F23*Marketshare_Base!$B23*MI!H$3*1000+$F23*Marketshare_Base!$C23*MI!H$4*1000+$F23*Marketshare_Base!$D23*MI!H$5*1000+$F23*Marketshare_Base!$E23*MI!H$6*1000+$F23*Marketshare_Base!$F23*MI!H$7*1000+$F23*Marketshare_Base!$G23*MI!H$8*1000+$F23*Marketshare_Base!$H23*MI!H$9*1000+$F23*Marketshare_Base!$I23*MI!H$10*1000</f>
        <v>0</v>
      </c>
      <c r="Q23" s="40">
        <f>$F23*Marketshare_Base!$B23*MI!I$3*1000+$F23*Marketshare_Base!$C23*MI!I$4*1000+$F23*Marketshare_Base!$D23*MI!I$5*1000+$F23*Marketshare_Base!$E23*MI!I$6*1000+$F23*Marketshare_Base!$F23*MI!I$7*1000+$F23*Marketshare_Base!$G23*MI!I$8*1000+$F23*Marketshare_Base!$H23*MI!I$9*1000+$F23*Marketshare_Base!$I23*MI!I$10*1000</f>
        <v>1277.3124000000003</v>
      </c>
      <c r="R23" s="40">
        <f>$F23*Marketshare_Base!$B23*MI!J$3*1000+$F23*Marketshare_Base!$C23*MI!J$4*1000+$F23*Marketshare_Base!$D23*MI!J$5*1000+$F23*Marketshare_Base!$E23*MI!J$6*1000+$F23*Marketshare_Base!$F23*MI!J$7*1000+$F23*Marketshare_Base!$G23*MI!J$8*1000+$F23*Marketshare_Base!$H23*MI!J$9*1000+$F23*Marketshare_Base!$I23*MI!J$10*1000</f>
        <v>3.8896000002287994</v>
      </c>
      <c r="S23" s="40">
        <f>$F23*Marketshare_Base!$B23*MI!K$3*1000+$F23*Marketshare_Base!$C23*MI!K$4*1000+$F23*Marketshare_Base!$D23*MI!K$5*1000+$F23*Marketshare_Base!$E23*MI!K$6*1000+$F23*Marketshare_Base!$F23*MI!K$7*1000+$F23*Marketshare_Base!$G23*MI!K$8*1000+$F23*Marketshare_Base!$H23*MI!K$9*1000+$F23*Marketshare_Base!$I23*MI!K$10*1000</f>
        <v>1645.9872000000003</v>
      </c>
      <c r="T23" s="40">
        <f>$F23*Marketshare_Base!$B23*MI!L$3*1000+$F23*Marketshare_Base!$C23*MI!L$4*1000+$F23*Marketshare_Base!$D23*MI!L$5*1000+$F23*Marketshare_Base!$E23*MI!L$6*1000+$F23*Marketshare_Base!$F23*MI!L$7*1000+$F23*Marketshare_Base!$G23*MI!L$8*1000+$F23*Marketshare_Base!$H23*MI!L$9*1000+$F23*Marketshare_Base!$I23*MI!L$10*1000</f>
        <v>1364.7504000000001</v>
      </c>
      <c r="U23" s="40">
        <f>$F23*Marketshare_Base!$B23*MI!M$3*1000+$F23*Marketshare_Base!$C23*MI!M$4*1000+$F23*Marketshare_Base!$D23*MI!M$5*1000+$F23*Marketshare_Base!$E23*MI!M$6*1000+$F23*Marketshare_Base!$F23*MI!M$7*1000+$F23*Marketshare_Base!$G23*MI!M$8*1000+$F23*Marketshare_Base!$H23*MI!M$9*1000+$F23*Marketshare_Base!$I23*MI!M$10*1000</f>
        <v>0</v>
      </c>
      <c r="V23" s="40">
        <f>$F23*Marketshare_Base!$B23*MI!N$3*1000+$F23*Marketshare_Base!$C23*MI!N$4*1000+$F23*Marketshare_Base!$D23*MI!N$5*1000+$F23*Marketshare_Base!$E23*MI!N$6*1000+$F23*Marketshare_Base!$F23*MI!N$7*1000+$F23*Marketshare_Base!$G23*MI!N$8*1000+$F23*Marketshare_Base!$H23*MI!N$9*1000+$F23*Marketshare_Base!$I23*MI!N$10*1000</f>
        <v>1.2583999997711999</v>
      </c>
      <c r="W23" s="48">
        <f>$F23*Marketshare_Base!$B23*MI!O$3*1000+$F23*Marketshare_Base!$C23*MI!O$4*1000+$F23*Marketshare_Base!$D23*MI!O$5*1000+$F23*Marketshare_Base!$E23*MI!O$6*1000+$F23*Marketshare_Base!$F23*MI!O$7*1000+$F23*Marketshare_Base!$G23*MI!O$8*1000+$F23*Marketshare_Base!$H23*MI!O$9*1000+$F23*Marketshare_Base!$I23*MI!O$10*1000</f>
        <v>1.2583999997711999</v>
      </c>
      <c r="Y23" s="53">
        <f t="shared" si="12"/>
        <v>81.634559999999993</v>
      </c>
      <c r="Z23" s="54">
        <f t="shared" si="10"/>
        <v>11.565119999999999</v>
      </c>
      <c r="AA23" s="54">
        <f t="shared" si="10"/>
        <v>29.752319999999997</v>
      </c>
      <c r="AB23" s="54">
        <f t="shared" si="10"/>
        <v>467.28359999999986</v>
      </c>
      <c r="AC23" s="54">
        <f t="shared" si="10"/>
        <v>0</v>
      </c>
      <c r="AD23" s="54">
        <f t="shared" si="10"/>
        <v>110.96999999999997</v>
      </c>
      <c r="AE23" s="54">
        <f t="shared" si="10"/>
        <v>2.2984000001351994</v>
      </c>
      <c r="AF23" s="54">
        <f t="shared" si="10"/>
        <v>94.404719999999983</v>
      </c>
      <c r="AG23" s="54">
        <f t="shared" si="10"/>
        <v>116.16479999999997</v>
      </c>
      <c r="AH23" s="54">
        <f t="shared" si="10"/>
        <v>0</v>
      </c>
      <c r="AI23" s="54">
        <f t="shared" si="10"/>
        <v>0.74359999986479974</v>
      </c>
      <c r="AJ23" s="55">
        <f t="shared" si="10"/>
        <v>0.74359999986479974</v>
      </c>
      <c r="AL23" s="53">
        <f t="shared" si="6"/>
        <v>8668.4236800000035</v>
      </c>
      <c r="AM23" s="54">
        <f t="shared" si="6"/>
        <v>1087.6353600000004</v>
      </c>
      <c r="AN23" s="54">
        <f t="shared" si="6"/>
        <v>2694.6969600000011</v>
      </c>
      <c r="AO23" s="54">
        <f t="shared" si="6"/>
        <v>82599.512400000007</v>
      </c>
      <c r="AP23" s="54">
        <f t="shared" si="6"/>
        <v>0</v>
      </c>
      <c r="AQ23" s="54">
        <f t="shared" si="6"/>
        <v>11473.390800000001</v>
      </c>
      <c r="AR23" s="54">
        <f t="shared" si="6"/>
        <v>86.142400005067202</v>
      </c>
      <c r="AS23" s="54">
        <f t="shared" si="6"/>
        <v>14008.504560000001</v>
      </c>
      <c r="AT23" s="54">
        <f t="shared" si="6"/>
        <v>12253.9872</v>
      </c>
      <c r="AU23" s="54">
        <f t="shared" si="6"/>
        <v>0</v>
      </c>
      <c r="AV23" s="54">
        <f t="shared" si="6"/>
        <v>27.869599994932795</v>
      </c>
      <c r="AW23" s="55">
        <f t="shared" si="6"/>
        <v>27.869599994932795</v>
      </c>
    </row>
    <row r="24" spans="1:49" x14ac:dyDescent="0.55000000000000004">
      <c r="A24" s="25">
        <f t="shared" si="3"/>
        <v>2040</v>
      </c>
      <c r="B24" s="7">
        <f t="shared" si="7"/>
        <v>206.00000000000003</v>
      </c>
      <c r="C24" s="4">
        <f t="shared" si="8"/>
        <v>156.00000000000003</v>
      </c>
      <c r="D24" s="4">
        <f t="shared" si="9"/>
        <v>106.00000000000001</v>
      </c>
      <c r="E24" s="7">
        <f t="shared" si="5"/>
        <v>20.600000000000005</v>
      </c>
      <c r="F24" s="4">
        <f t="shared" si="5"/>
        <v>15.600000000000005</v>
      </c>
      <c r="G24" s="8">
        <f t="shared" si="5"/>
        <v>10.600000000000005</v>
      </c>
      <c r="H24" s="7">
        <f t="shared" si="13"/>
        <v>1.2000000000000002</v>
      </c>
      <c r="I24" s="4">
        <f t="shared" si="11"/>
        <v>1.2000000000000002</v>
      </c>
      <c r="J24" s="8">
        <f t="shared" si="11"/>
        <v>1.2000000000000002</v>
      </c>
      <c r="K24" s="4"/>
      <c r="L24" s="47">
        <f>$F24*Marketshare_Base!$B24*MI!D$3*1000+$F24*Marketshare_Base!$C24*MI!D$4*1000+$F24*Marketshare_Base!$D24*MI!D$5*1000+$F24*Marketshare_Base!$E24*MI!D$6*1000+$F24*Marketshare_Base!$F24*MI!D$7*1000+$F24*Marketshare_Base!$G24*MI!D$8*1000+$F24*Marketshare_Base!$H24*MI!D$9*1000+$F24*Marketshare_Base!$I24*MI!D$10*1000</f>
        <v>952.22400000000039</v>
      </c>
      <c r="M24" s="40">
        <f>$F24*Marketshare_Base!$B24*MI!E$3*1000+$F24*Marketshare_Base!$C24*MI!E$4*1000+$F24*Marketshare_Base!$D24*MI!E$5*1000+$F24*Marketshare_Base!$E24*MI!E$6*1000+$F24*Marketshare_Base!$F24*MI!E$7*1000+$F24*Marketshare_Base!$G24*MI!E$8*1000+$F24*Marketshare_Base!$H24*MI!E$9*1000+$F24*Marketshare_Base!$I24*MI!E$10*1000</f>
        <v>119.02800000000005</v>
      </c>
      <c r="N24" s="40">
        <f>$F24*Marketshare_Base!$B24*MI!F$3*1000+$F24*Marketshare_Base!$C24*MI!F$4*1000+$F24*Marketshare_Base!$D24*MI!F$5*1000+$F24*Marketshare_Base!$E24*MI!F$6*1000+$F24*Marketshare_Base!$F24*MI!F$7*1000+$F24*Marketshare_Base!$G24*MI!F$8*1000+$F24*Marketshare_Base!$H24*MI!F$9*1000+$F24*Marketshare_Base!$I24*MI!F$10*1000</f>
        <v>294.52800000000008</v>
      </c>
      <c r="O24" s="40">
        <f>$F24*Marketshare_Base!$B24*MI!G$3*1000+$F24*Marketshare_Base!$C24*MI!G$4*1000+$F24*Marketshare_Base!$D24*MI!G$5*1000+$F24*Marketshare_Base!$E24*MI!G$6*1000+$F24*Marketshare_Base!$F24*MI!G$7*1000+$F24*Marketshare_Base!$G24*MI!G$8*1000+$F24*Marketshare_Base!$H24*MI!G$9*1000+$F24*Marketshare_Base!$I24*MI!G$10*1000</f>
        <v>10093.980000000003</v>
      </c>
      <c r="P24" s="40">
        <f>$F24*Marketshare_Base!$B24*MI!H$3*1000+$F24*Marketshare_Base!$C24*MI!H$4*1000+$F24*Marketshare_Base!$D24*MI!H$5*1000+$F24*Marketshare_Base!$E24*MI!H$6*1000+$F24*Marketshare_Base!$F24*MI!H$7*1000+$F24*Marketshare_Base!$G24*MI!H$8*1000+$F24*Marketshare_Base!$H24*MI!H$9*1000+$F24*Marketshare_Base!$I24*MI!H$10*1000</f>
        <v>0</v>
      </c>
      <c r="Q24" s="40">
        <f>$F24*Marketshare_Base!$B24*MI!I$3*1000+$F24*Marketshare_Base!$C24*MI!I$4*1000+$F24*Marketshare_Base!$D24*MI!I$5*1000+$F24*Marketshare_Base!$E24*MI!I$6*1000+$F24*Marketshare_Base!$F24*MI!I$7*1000+$F24*Marketshare_Base!$G24*MI!I$8*1000+$F24*Marketshare_Base!$H24*MI!I$9*1000+$F24*Marketshare_Base!$I24*MI!I$10*1000</f>
        <v>1281.6960000000004</v>
      </c>
      <c r="R24" s="40">
        <f>$F24*Marketshare_Base!$B24*MI!J$3*1000+$F24*Marketshare_Base!$C24*MI!J$4*1000+$F24*Marketshare_Base!$D24*MI!J$5*1000+$F24*Marketshare_Base!$E24*MI!J$6*1000+$F24*Marketshare_Base!$F24*MI!J$7*1000+$F24*Marketshare_Base!$G24*MI!J$8*1000+$F24*Marketshare_Base!$H24*MI!J$9*1000+$F24*Marketshare_Base!$I24*MI!J$10*1000</f>
        <v>2.6520000001560011</v>
      </c>
      <c r="S24" s="40">
        <f>$F24*Marketshare_Base!$B24*MI!K$3*1000+$F24*Marketshare_Base!$C24*MI!K$4*1000+$F24*Marketshare_Base!$D24*MI!K$5*1000+$F24*Marketshare_Base!$E24*MI!K$6*1000+$F24*Marketshare_Base!$F24*MI!K$7*1000+$F24*Marketshare_Base!$G24*MI!K$8*1000+$F24*Marketshare_Base!$H24*MI!K$9*1000+$F24*Marketshare_Base!$I24*MI!K$10*1000</f>
        <v>1669.0440000000006</v>
      </c>
      <c r="T24" s="40">
        <f>$F24*Marketshare_Base!$B24*MI!L$3*1000+$F24*Marketshare_Base!$C24*MI!L$4*1000+$F24*Marketshare_Base!$D24*MI!L$5*1000+$F24*Marketshare_Base!$E24*MI!L$6*1000+$F24*Marketshare_Base!$F24*MI!L$7*1000+$F24*Marketshare_Base!$G24*MI!L$8*1000+$F24*Marketshare_Base!$H24*MI!L$9*1000+$F24*Marketshare_Base!$I24*MI!L$10*1000</f>
        <v>1369.3680000000006</v>
      </c>
      <c r="U24" s="40">
        <f>$F24*Marketshare_Base!$B24*MI!M$3*1000+$F24*Marketshare_Base!$C24*MI!M$4*1000+$F24*Marketshare_Base!$D24*MI!M$5*1000+$F24*Marketshare_Base!$E24*MI!M$6*1000+$F24*Marketshare_Base!$F24*MI!M$7*1000+$F24*Marketshare_Base!$G24*MI!M$8*1000+$F24*Marketshare_Base!$H24*MI!M$9*1000+$F24*Marketshare_Base!$I24*MI!M$10*1000</f>
        <v>0</v>
      </c>
      <c r="V24" s="40">
        <f>$F24*Marketshare_Base!$B24*MI!N$3*1000+$F24*Marketshare_Base!$C24*MI!N$4*1000+$F24*Marketshare_Base!$D24*MI!N$5*1000+$F24*Marketshare_Base!$E24*MI!N$6*1000+$F24*Marketshare_Base!$F24*MI!N$7*1000+$F24*Marketshare_Base!$G24*MI!N$8*1000+$F24*Marketshare_Base!$H24*MI!N$9*1000+$F24*Marketshare_Base!$I24*MI!N$10*1000</f>
        <v>0.85799999984400011</v>
      </c>
      <c r="W24" s="48">
        <f>$F24*Marketshare_Base!$B24*MI!O$3*1000+$F24*Marketshare_Base!$C24*MI!O$4*1000+$F24*Marketshare_Base!$D24*MI!O$5*1000+$F24*Marketshare_Base!$E24*MI!O$6*1000+$F24*Marketshare_Base!$F24*MI!O$7*1000+$F24*Marketshare_Base!$G24*MI!O$8*1000+$F24*Marketshare_Base!$H24*MI!O$9*1000+$F24*Marketshare_Base!$I24*MI!O$10*1000</f>
        <v>0.85799999984400011</v>
      </c>
      <c r="Y24" s="53">
        <f t="shared" si="12"/>
        <v>80.436480000000032</v>
      </c>
      <c r="Z24" s="54">
        <f t="shared" si="10"/>
        <v>11.220960000000003</v>
      </c>
      <c r="AA24" s="54">
        <f t="shared" si="10"/>
        <v>28.738560000000007</v>
      </c>
      <c r="AB24" s="54">
        <f t="shared" si="10"/>
        <v>491.71680000000015</v>
      </c>
      <c r="AC24" s="54">
        <f t="shared" si="10"/>
        <v>0</v>
      </c>
      <c r="AD24" s="54">
        <f t="shared" si="10"/>
        <v>108.72000000000003</v>
      </c>
      <c r="AE24" s="54">
        <f t="shared" si="10"/>
        <v>2.1352000001256002</v>
      </c>
      <c r="AF24" s="54">
        <f t="shared" si="10"/>
        <v>96.725760000000008</v>
      </c>
      <c r="AG24" s="54">
        <f t="shared" si="10"/>
        <v>114.11040000000001</v>
      </c>
      <c r="AH24" s="54">
        <f t="shared" si="10"/>
        <v>0</v>
      </c>
      <c r="AI24" s="54">
        <f t="shared" si="10"/>
        <v>0.69079999987439988</v>
      </c>
      <c r="AJ24" s="55">
        <f t="shared" si="10"/>
        <v>0.69079999987439988</v>
      </c>
      <c r="AL24" s="53">
        <f t="shared" si="6"/>
        <v>9540.2112000000034</v>
      </c>
      <c r="AM24" s="54">
        <f t="shared" si="6"/>
        <v>1195.4424000000004</v>
      </c>
      <c r="AN24" s="54">
        <f t="shared" si="6"/>
        <v>2960.4864000000016</v>
      </c>
      <c r="AO24" s="54">
        <f t="shared" si="6"/>
        <v>92201.775600000023</v>
      </c>
      <c r="AP24" s="54">
        <f t="shared" si="6"/>
        <v>0</v>
      </c>
      <c r="AQ24" s="54">
        <f t="shared" si="6"/>
        <v>12646.366800000002</v>
      </c>
      <c r="AR24" s="54">
        <f t="shared" si="6"/>
        <v>86.659200005097603</v>
      </c>
      <c r="AS24" s="54">
        <f t="shared" si="6"/>
        <v>15580.822800000002</v>
      </c>
      <c r="AT24" s="54">
        <f t="shared" si="6"/>
        <v>13509.2448</v>
      </c>
      <c r="AU24" s="54">
        <f t="shared" si="6"/>
        <v>0</v>
      </c>
      <c r="AV24" s="54">
        <f t="shared" si="6"/>
        <v>28.036799994902395</v>
      </c>
      <c r="AW24" s="55">
        <f t="shared" si="6"/>
        <v>28.036799994902395</v>
      </c>
    </row>
    <row r="25" spans="1:49" x14ac:dyDescent="0.55000000000000004">
      <c r="A25" s="25">
        <f t="shared" si="3"/>
        <v>2041</v>
      </c>
      <c r="B25" s="7">
        <f t="shared" si="7"/>
        <v>225.40000000000003</v>
      </c>
      <c r="C25" s="4">
        <f t="shared" si="8"/>
        <v>170.40000000000003</v>
      </c>
      <c r="D25" s="4">
        <f t="shared" si="9"/>
        <v>115.40000000000002</v>
      </c>
      <c r="E25" s="7">
        <f t="shared" si="5"/>
        <v>20.600000000000005</v>
      </c>
      <c r="F25" s="4">
        <f t="shared" si="5"/>
        <v>15.600000000000005</v>
      </c>
      <c r="G25" s="8">
        <f t="shared" si="5"/>
        <v>10.600000000000005</v>
      </c>
      <c r="H25" s="7">
        <f t="shared" si="13"/>
        <v>1.2000000000000002</v>
      </c>
      <c r="I25" s="4">
        <f t="shared" si="11"/>
        <v>1.2000000000000002</v>
      </c>
      <c r="J25" s="8">
        <f t="shared" si="11"/>
        <v>1.2000000000000002</v>
      </c>
      <c r="K25" s="4"/>
      <c r="L25" s="47">
        <f>$F25*Marketshare_Base!$B25*MI!D$3*1000+$F25*Marketshare_Base!$C25*MI!D$4*1000+$F25*Marketshare_Base!$D25*MI!D$5*1000+$F25*Marketshare_Base!$E25*MI!D$6*1000+$F25*Marketshare_Base!$F25*MI!D$7*1000+$F25*Marketshare_Base!$G25*MI!D$8*1000+$F25*Marketshare_Base!$H25*MI!D$9*1000+$F25*Marketshare_Base!$I25*MI!D$10*1000</f>
        <v>952.22400000000039</v>
      </c>
      <c r="M25" s="40">
        <f>$F25*Marketshare_Base!$B25*MI!E$3*1000+$F25*Marketshare_Base!$C25*MI!E$4*1000+$F25*Marketshare_Base!$D25*MI!E$5*1000+$F25*Marketshare_Base!$E25*MI!E$6*1000+$F25*Marketshare_Base!$F25*MI!E$7*1000+$F25*Marketshare_Base!$G25*MI!E$8*1000+$F25*Marketshare_Base!$H25*MI!E$9*1000+$F25*Marketshare_Base!$I25*MI!E$10*1000</f>
        <v>119.02800000000005</v>
      </c>
      <c r="N25" s="40">
        <f>$F25*Marketshare_Base!$B25*MI!F$3*1000+$F25*Marketshare_Base!$C25*MI!F$4*1000+$F25*Marketshare_Base!$D25*MI!F$5*1000+$F25*Marketshare_Base!$E25*MI!F$6*1000+$F25*Marketshare_Base!$F25*MI!F$7*1000+$F25*Marketshare_Base!$G25*MI!F$8*1000+$F25*Marketshare_Base!$H25*MI!F$9*1000+$F25*Marketshare_Base!$I25*MI!F$10*1000</f>
        <v>294.52800000000008</v>
      </c>
      <c r="O25" s="40">
        <f>$F25*Marketshare_Base!$B25*MI!G$3*1000+$F25*Marketshare_Base!$C25*MI!G$4*1000+$F25*Marketshare_Base!$D25*MI!G$5*1000+$F25*Marketshare_Base!$E25*MI!G$6*1000+$F25*Marketshare_Base!$F25*MI!G$7*1000+$F25*Marketshare_Base!$G25*MI!G$8*1000+$F25*Marketshare_Base!$H25*MI!G$9*1000+$F25*Marketshare_Base!$I25*MI!G$10*1000</f>
        <v>10093.980000000003</v>
      </c>
      <c r="P25" s="40">
        <f>$F25*Marketshare_Base!$B25*MI!H$3*1000+$F25*Marketshare_Base!$C25*MI!H$4*1000+$F25*Marketshare_Base!$D25*MI!H$5*1000+$F25*Marketshare_Base!$E25*MI!H$6*1000+$F25*Marketshare_Base!$F25*MI!H$7*1000+$F25*Marketshare_Base!$G25*MI!H$8*1000+$F25*Marketshare_Base!$H25*MI!H$9*1000+$F25*Marketshare_Base!$I25*MI!H$10*1000</f>
        <v>0</v>
      </c>
      <c r="Q25" s="40">
        <f>$F25*Marketshare_Base!$B25*MI!I$3*1000+$F25*Marketshare_Base!$C25*MI!I$4*1000+$F25*Marketshare_Base!$D25*MI!I$5*1000+$F25*Marketshare_Base!$E25*MI!I$6*1000+$F25*Marketshare_Base!$F25*MI!I$7*1000+$F25*Marketshare_Base!$G25*MI!I$8*1000+$F25*Marketshare_Base!$H25*MI!I$9*1000+$F25*Marketshare_Base!$I25*MI!I$10*1000</f>
        <v>1281.6960000000004</v>
      </c>
      <c r="R25" s="40">
        <f>$F25*Marketshare_Base!$B25*MI!J$3*1000+$F25*Marketshare_Base!$C25*MI!J$4*1000+$F25*Marketshare_Base!$D25*MI!J$5*1000+$F25*Marketshare_Base!$E25*MI!J$6*1000+$F25*Marketshare_Base!$F25*MI!J$7*1000+$F25*Marketshare_Base!$G25*MI!J$8*1000+$F25*Marketshare_Base!$H25*MI!J$9*1000+$F25*Marketshare_Base!$I25*MI!J$10*1000</f>
        <v>2.6520000001560011</v>
      </c>
      <c r="S25" s="40">
        <f>$F25*Marketshare_Base!$B25*MI!K$3*1000+$F25*Marketshare_Base!$C25*MI!K$4*1000+$F25*Marketshare_Base!$D25*MI!K$5*1000+$F25*Marketshare_Base!$E25*MI!K$6*1000+$F25*Marketshare_Base!$F25*MI!K$7*1000+$F25*Marketshare_Base!$G25*MI!K$8*1000+$F25*Marketshare_Base!$H25*MI!K$9*1000+$F25*Marketshare_Base!$I25*MI!K$10*1000</f>
        <v>1669.0440000000006</v>
      </c>
      <c r="T25" s="40">
        <f>$F25*Marketshare_Base!$B25*MI!L$3*1000+$F25*Marketshare_Base!$C25*MI!L$4*1000+$F25*Marketshare_Base!$D25*MI!L$5*1000+$F25*Marketshare_Base!$E25*MI!L$6*1000+$F25*Marketshare_Base!$F25*MI!L$7*1000+$F25*Marketshare_Base!$G25*MI!L$8*1000+$F25*Marketshare_Base!$H25*MI!L$9*1000+$F25*Marketshare_Base!$I25*MI!L$10*1000</f>
        <v>1369.3680000000004</v>
      </c>
      <c r="U25" s="40">
        <f>$F25*Marketshare_Base!$B25*MI!M$3*1000+$F25*Marketshare_Base!$C25*MI!M$4*1000+$F25*Marketshare_Base!$D25*MI!M$5*1000+$F25*Marketshare_Base!$E25*MI!M$6*1000+$F25*Marketshare_Base!$F25*MI!M$7*1000+$F25*Marketshare_Base!$G25*MI!M$8*1000+$F25*Marketshare_Base!$H25*MI!M$9*1000+$F25*Marketshare_Base!$I25*MI!M$10*1000</f>
        <v>0</v>
      </c>
      <c r="V25" s="40">
        <f>$F25*Marketshare_Base!$B25*MI!N$3*1000+$F25*Marketshare_Base!$C25*MI!N$4*1000+$F25*Marketshare_Base!$D25*MI!N$5*1000+$F25*Marketshare_Base!$E25*MI!N$6*1000+$F25*Marketshare_Base!$F25*MI!N$7*1000+$F25*Marketshare_Base!$G25*MI!N$8*1000+$F25*Marketshare_Base!$H25*MI!N$9*1000+$F25*Marketshare_Base!$I25*MI!N$10*1000</f>
        <v>0.85799999984400011</v>
      </c>
      <c r="W25" s="48">
        <f>$F25*Marketshare_Base!$B25*MI!O$3*1000+$F25*Marketshare_Base!$C25*MI!O$4*1000+$F25*Marketshare_Base!$D25*MI!O$5*1000+$F25*Marketshare_Base!$E25*MI!O$6*1000+$F25*Marketshare_Base!$F25*MI!O$7*1000+$F25*Marketshare_Base!$G25*MI!O$8*1000+$F25*Marketshare_Base!$H25*MI!O$9*1000+$F25*Marketshare_Base!$I25*MI!O$10*1000</f>
        <v>0.85799999984400011</v>
      </c>
      <c r="Y25" s="53">
        <f t="shared" si="12"/>
        <v>79.238400000000013</v>
      </c>
      <c r="Z25" s="54">
        <f t="shared" si="10"/>
        <v>10.876800000000003</v>
      </c>
      <c r="AA25" s="54">
        <f t="shared" si="10"/>
        <v>27.724800000000009</v>
      </c>
      <c r="AB25" s="54">
        <f t="shared" si="10"/>
        <v>516.15000000000009</v>
      </c>
      <c r="AC25" s="54">
        <f t="shared" si="10"/>
        <v>0</v>
      </c>
      <c r="AD25" s="54">
        <f t="shared" si="10"/>
        <v>106.47000000000001</v>
      </c>
      <c r="AE25" s="54">
        <f t="shared" si="10"/>
        <v>1.9720000001160001</v>
      </c>
      <c r="AF25" s="54">
        <f t="shared" si="10"/>
        <v>99.046800000000005</v>
      </c>
      <c r="AG25" s="54">
        <f t="shared" si="10"/>
        <v>112.05600000000001</v>
      </c>
      <c r="AH25" s="54">
        <f t="shared" si="10"/>
        <v>0</v>
      </c>
      <c r="AI25" s="54">
        <f t="shared" si="10"/>
        <v>0.63799999988399991</v>
      </c>
      <c r="AJ25" s="55">
        <f t="shared" si="10"/>
        <v>0.63799999988399991</v>
      </c>
      <c r="AL25" s="53">
        <f t="shared" si="6"/>
        <v>10413.196800000003</v>
      </c>
      <c r="AM25" s="54">
        <f t="shared" si="6"/>
        <v>1303.5936000000004</v>
      </c>
      <c r="AN25" s="54">
        <f t="shared" si="6"/>
        <v>3227.2896000000019</v>
      </c>
      <c r="AO25" s="54">
        <f t="shared" si="6"/>
        <v>101779.60560000004</v>
      </c>
      <c r="AP25" s="54">
        <f t="shared" si="6"/>
        <v>0</v>
      </c>
      <c r="AQ25" s="54">
        <f t="shared" si="6"/>
        <v>13821.592800000002</v>
      </c>
      <c r="AR25" s="54">
        <f t="shared" si="6"/>
        <v>87.339200005137613</v>
      </c>
      <c r="AS25" s="54">
        <f t="shared" si="6"/>
        <v>17150.820000000003</v>
      </c>
      <c r="AT25" s="54">
        <f t="shared" si="6"/>
        <v>14766.5568</v>
      </c>
      <c r="AU25" s="54">
        <f t="shared" si="6"/>
        <v>0</v>
      </c>
      <c r="AV25" s="54">
        <f t="shared" si="6"/>
        <v>28.256799994862398</v>
      </c>
      <c r="AW25" s="55">
        <f t="shared" si="6"/>
        <v>28.256799994862398</v>
      </c>
    </row>
    <row r="26" spans="1:49" x14ac:dyDescent="0.55000000000000004">
      <c r="A26" s="25">
        <f t="shared" si="3"/>
        <v>2042</v>
      </c>
      <c r="B26" s="7">
        <f t="shared" si="7"/>
        <v>244.80000000000004</v>
      </c>
      <c r="C26" s="4">
        <f t="shared" si="8"/>
        <v>184.80000000000004</v>
      </c>
      <c r="D26" s="4">
        <f t="shared" si="9"/>
        <v>124.80000000000003</v>
      </c>
      <c r="E26" s="7">
        <f t="shared" si="5"/>
        <v>20.600000000000005</v>
      </c>
      <c r="F26" s="4">
        <f t="shared" si="5"/>
        <v>15.600000000000005</v>
      </c>
      <c r="G26" s="8">
        <f t="shared" si="5"/>
        <v>10.600000000000005</v>
      </c>
      <c r="H26" s="7">
        <f t="shared" si="13"/>
        <v>1.2000000000000002</v>
      </c>
      <c r="I26" s="4">
        <f t="shared" si="11"/>
        <v>1.2000000000000002</v>
      </c>
      <c r="J26" s="8">
        <f t="shared" si="11"/>
        <v>1.2000000000000002</v>
      </c>
      <c r="K26" s="4"/>
      <c r="L26" s="47">
        <f>$F26*Marketshare_Base!$B26*MI!D$3*1000+$F26*Marketshare_Base!$C26*MI!D$4*1000+$F26*Marketshare_Base!$D26*MI!D$5*1000+$F26*Marketshare_Base!$E26*MI!D$6*1000+$F26*Marketshare_Base!$F26*MI!D$7*1000+$F26*Marketshare_Base!$G26*MI!D$8*1000+$F26*Marketshare_Base!$H26*MI!D$9*1000+$F26*Marketshare_Base!$I26*MI!D$10*1000</f>
        <v>952.22400000000039</v>
      </c>
      <c r="M26" s="40">
        <f>$F26*Marketshare_Base!$B26*MI!E$3*1000+$F26*Marketshare_Base!$C26*MI!E$4*1000+$F26*Marketshare_Base!$D26*MI!E$5*1000+$F26*Marketshare_Base!$E26*MI!E$6*1000+$F26*Marketshare_Base!$F26*MI!E$7*1000+$F26*Marketshare_Base!$G26*MI!E$8*1000+$F26*Marketshare_Base!$H26*MI!E$9*1000+$F26*Marketshare_Base!$I26*MI!E$10*1000</f>
        <v>119.02800000000005</v>
      </c>
      <c r="N26" s="40">
        <f>$F26*Marketshare_Base!$B26*MI!F$3*1000+$F26*Marketshare_Base!$C26*MI!F$4*1000+$F26*Marketshare_Base!$D26*MI!F$5*1000+$F26*Marketshare_Base!$E26*MI!F$6*1000+$F26*Marketshare_Base!$F26*MI!F$7*1000+$F26*Marketshare_Base!$G26*MI!F$8*1000+$F26*Marketshare_Base!$H26*MI!F$9*1000+$F26*Marketshare_Base!$I26*MI!F$10*1000</f>
        <v>294.52800000000008</v>
      </c>
      <c r="O26" s="40">
        <f>$F26*Marketshare_Base!$B26*MI!G$3*1000+$F26*Marketshare_Base!$C26*MI!G$4*1000+$F26*Marketshare_Base!$D26*MI!G$5*1000+$F26*Marketshare_Base!$E26*MI!G$6*1000+$F26*Marketshare_Base!$F26*MI!G$7*1000+$F26*Marketshare_Base!$G26*MI!G$8*1000+$F26*Marketshare_Base!$H26*MI!G$9*1000+$F26*Marketshare_Base!$I26*MI!G$10*1000</f>
        <v>10093.980000000003</v>
      </c>
      <c r="P26" s="40">
        <f>$F26*Marketshare_Base!$B26*MI!H$3*1000+$F26*Marketshare_Base!$C26*MI!H$4*1000+$F26*Marketshare_Base!$D26*MI!H$5*1000+$F26*Marketshare_Base!$E26*MI!H$6*1000+$F26*Marketshare_Base!$F26*MI!H$7*1000+$F26*Marketshare_Base!$G26*MI!H$8*1000+$F26*Marketshare_Base!$H26*MI!H$9*1000+$F26*Marketshare_Base!$I26*MI!H$10*1000</f>
        <v>0</v>
      </c>
      <c r="Q26" s="40">
        <f>$F26*Marketshare_Base!$B26*MI!I$3*1000+$F26*Marketshare_Base!$C26*MI!I$4*1000+$F26*Marketshare_Base!$D26*MI!I$5*1000+$F26*Marketshare_Base!$E26*MI!I$6*1000+$F26*Marketshare_Base!$F26*MI!I$7*1000+$F26*Marketshare_Base!$G26*MI!I$8*1000+$F26*Marketshare_Base!$H26*MI!I$9*1000+$F26*Marketshare_Base!$I26*MI!I$10*1000</f>
        <v>1281.6960000000004</v>
      </c>
      <c r="R26" s="40">
        <f>$F26*Marketshare_Base!$B26*MI!J$3*1000+$F26*Marketshare_Base!$C26*MI!J$4*1000+$F26*Marketshare_Base!$D26*MI!J$5*1000+$F26*Marketshare_Base!$E26*MI!J$6*1000+$F26*Marketshare_Base!$F26*MI!J$7*1000+$F26*Marketshare_Base!$G26*MI!J$8*1000+$F26*Marketshare_Base!$H26*MI!J$9*1000+$F26*Marketshare_Base!$I26*MI!J$10*1000</f>
        <v>2.6520000001560011</v>
      </c>
      <c r="S26" s="40">
        <f>$F26*Marketshare_Base!$B26*MI!K$3*1000+$F26*Marketshare_Base!$C26*MI!K$4*1000+$F26*Marketshare_Base!$D26*MI!K$5*1000+$F26*Marketshare_Base!$E26*MI!K$6*1000+$F26*Marketshare_Base!$F26*MI!K$7*1000+$F26*Marketshare_Base!$G26*MI!K$8*1000+$F26*Marketshare_Base!$H26*MI!K$9*1000+$F26*Marketshare_Base!$I26*MI!K$10*1000</f>
        <v>1669.0440000000006</v>
      </c>
      <c r="T26" s="40">
        <f>$F26*Marketshare_Base!$B26*MI!L$3*1000+$F26*Marketshare_Base!$C26*MI!L$4*1000+$F26*Marketshare_Base!$D26*MI!L$5*1000+$F26*Marketshare_Base!$E26*MI!L$6*1000+$F26*Marketshare_Base!$F26*MI!L$7*1000+$F26*Marketshare_Base!$G26*MI!L$8*1000+$F26*Marketshare_Base!$H26*MI!L$9*1000+$F26*Marketshare_Base!$I26*MI!L$10*1000</f>
        <v>1369.3680000000004</v>
      </c>
      <c r="U26" s="40">
        <f>$F26*Marketshare_Base!$B26*MI!M$3*1000+$F26*Marketshare_Base!$C26*MI!M$4*1000+$F26*Marketshare_Base!$D26*MI!M$5*1000+$F26*Marketshare_Base!$E26*MI!M$6*1000+$F26*Marketshare_Base!$F26*MI!M$7*1000+$F26*Marketshare_Base!$G26*MI!M$8*1000+$F26*Marketshare_Base!$H26*MI!M$9*1000+$F26*Marketshare_Base!$I26*MI!M$10*1000</f>
        <v>0</v>
      </c>
      <c r="V26" s="40">
        <f>$F26*Marketshare_Base!$B26*MI!N$3*1000+$F26*Marketshare_Base!$C26*MI!N$4*1000+$F26*Marketshare_Base!$D26*MI!N$5*1000+$F26*Marketshare_Base!$E26*MI!N$6*1000+$F26*Marketshare_Base!$F26*MI!N$7*1000+$F26*Marketshare_Base!$G26*MI!N$8*1000+$F26*Marketshare_Base!$H26*MI!N$9*1000+$F26*Marketshare_Base!$I26*MI!N$10*1000</f>
        <v>0.85799999984400011</v>
      </c>
      <c r="W26" s="48">
        <f>$F26*Marketshare_Base!$B26*MI!O$3*1000+$F26*Marketshare_Base!$C26*MI!O$4*1000+$F26*Marketshare_Base!$D26*MI!O$5*1000+$F26*Marketshare_Base!$E26*MI!O$6*1000+$F26*Marketshare_Base!$F26*MI!O$7*1000+$F26*Marketshare_Base!$G26*MI!O$8*1000+$F26*Marketshare_Base!$H26*MI!O$9*1000+$F26*Marketshare_Base!$I26*MI!O$10*1000</f>
        <v>0.85799999984400011</v>
      </c>
      <c r="Y26" s="53">
        <f t="shared" si="12"/>
        <v>78.040320000000037</v>
      </c>
      <c r="Z26" s="54">
        <f t="shared" si="10"/>
        <v>10.532640000000004</v>
      </c>
      <c r="AA26" s="54">
        <f t="shared" si="10"/>
        <v>26.711040000000004</v>
      </c>
      <c r="AB26" s="54">
        <f t="shared" si="10"/>
        <v>540.58319999999992</v>
      </c>
      <c r="AC26" s="54">
        <f t="shared" si="10"/>
        <v>0</v>
      </c>
      <c r="AD26" s="54">
        <f t="shared" si="10"/>
        <v>104.22000000000001</v>
      </c>
      <c r="AE26" s="54">
        <f t="shared" si="10"/>
        <v>1.8088000001063995</v>
      </c>
      <c r="AF26" s="54">
        <f t="shared" si="10"/>
        <v>101.36784000000002</v>
      </c>
      <c r="AG26" s="54">
        <f t="shared" si="10"/>
        <v>110.00160000000002</v>
      </c>
      <c r="AH26" s="54">
        <f t="shared" si="10"/>
        <v>0</v>
      </c>
      <c r="AI26" s="54">
        <f t="shared" si="10"/>
        <v>0.58519999989359994</v>
      </c>
      <c r="AJ26" s="55">
        <f t="shared" si="10"/>
        <v>0.58519999989359994</v>
      </c>
      <c r="AL26" s="53">
        <f t="shared" si="6"/>
        <v>11287.380480000003</v>
      </c>
      <c r="AM26" s="54">
        <f t="shared" si="6"/>
        <v>1412.0889600000005</v>
      </c>
      <c r="AN26" s="54">
        <f t="shared" si="6"/>
        <v>3495.106560000002</v>
      </c>
      <c r="AO26" s="54">
        <f t="shared" si="6"/>
        <v>111333.00240000006</v>
      </c>
      <c r="AP26" s="54">
        <f t="shared" si="6"/>
        <v>0</v>
      </c>
      <c r="AQ26" s="54">
        <f t="shared" si="6"/>
        <v>14999.068800000003</v>
      </c>
      <c r="AR26" s="54">
        <f t="shared" si="6"/>
        <v>88.182400005187219</v>
      </c>
      <c r="AS26" s="54">
        <f t="shared" si="6"/>
        <v>18718.496160000006</v>
      </c>
      <c r="AT26" s="54">
        <f t="shared" si="6"/>
        <v>16025.923200000001</v>
      </c>
      <c r="AU26" s="54">
        <f t="shared" si="6"/>
        <v>0</v>
      </c>
      <c r="AV26" s="54">
        <f t="shared" si="6"/>
        <v>28.529599994812799</v>
      </c>
      <c r="AW26" s="55">
        <f t="shared" si="6"/>
        <v>28.529599994812799</v>
      </c>
    </row>
    <row r="27" spans="1:49" x14ac:dyDescent="0.55000000000000004">
      <c r="A27" s="25">
        <f t="shared" si="3"/>
        <v>2043</v>
      </c>
      <c r="B27" s="7">
        <f t="shared" si="7"/>
        <v>264.20000000000005</v>
      </c>
      <c r="C27" s="4">
        <f t="shared" si="8"/>
        <v>199.20000000000005</v>
      </c>
      <c r="D27" s="4">
        <f t="shared" si="9"/>
        <v>134.20000000000002</v>
      </c>
      <c r="E27" s="7">
        <f t="shared" si="5"/>
        <v>20.600000000000005</v>
      </c>
      <c r="F27" s="4">
        <f t="shared" si="5"/>
        <v>15.600000000000005</v>
      </c>
      <c r="G27" s="8">
        <f t="shared" si="5"/>
        <v>10.599999999999991</v>
      </c>
      <c r="H27" s="7">
        <f t="shared" si="13"/>
        <v>1.2000000000000002</v>
      </c>
      <c r="I27" s="4">
        <f t="shared" si="11"/>
        <v>1.2000000000000002</v>
      </c>
      <c r="J27" s="8">
        <f t="shared" si="11"/>
        <v>1.2000000000000002</v>
      </c>
      <c r="K27" s="4"/>
      <c r="L27" s="47">
        <f>$F27*Marketshare_Base!$B27*MI!D$3*1000+$F27*Marketshare_Base!$C27*MI!D$4*1000+$F27*Marketshare_Base!$D27*MI!D$5*1000+$F27*Marketshare_Base!$E27*MI!D$6*1000+$F27*Marketshare_Base!$F27*MI!D$7*1000+$F27*Marketshare_Base!$G27*MI!D$8*1000+$F27*Marketshare_Base!$H27*MI!D$9*1000+$F27*Marketshare_Base!$I27*MI!D$10*1000</f>
        <v>952.22400000000039</v>
      </c>
      <c r="M27" s="40">
        <f>$F27*Marketshare_Base!$B27*MI!E$3*1000+$F27*Marketshare_Base!$C27*MI!E$4*1000+$F27*Marketshare_Base!$D27*MI!E$5*1000+$F27*Marketshare_Base!$E27*MI!E$6*1000+$F27*Marketshare_Base!$F27*MI!E$7*1000+$F27*Marketshare_Base!$G27*MI!E$8*1000+$F27*Marketshare_Base!$H27*MI!E$9*1000+$F27*Marketshare_Base!$I27*MI!E$10*1000</f>
        <v>119.02800000000005</v>
      </c>
      <c r="N27" s="40">
        <f>$F27*Marketshare_Base!$B27*MI!F$3*1000+$F27*Marketshare_Base!$C27*MI!F$4*1000+$F27*Marketshare_Base!$D27*MI!F$5*1000+$F27*Marketshare_Base!$E27*MI!F$6*1000+$F27*Marketshare_Base!$F27*MI!F$7*1000+$F27*Marketshare_Base!$G27*MI!F$8*1000+$F27*Marketshare_Base!$H27*MI!F$9*1000+$F27*Marketshare_Base!$I27*MI!F$10*1000</f>
        <v>294.52800000000008</v>
      </c>
      <c r="O27" s="40">
        <f>$F27*Marketshare_Base!$B27*MI!G$3*1000+$F27*Marketshare_Base!$C27*MI!G$4*1000+$F27*Marketshare_Base!$D27*MI!G$5*1000+$F27*Marketshare_Base!$E27*MI!G$6*1000+$F27*Marketshare_Base!$F27*MI!G$7*1000+$F27*Marketshare_Base!$G27*MI!G$8*1000+$F27*Marketshare_Base!$H27*MI!G$9*1000+$F27*Marketshare_Base!$I27*MI!G$10*1000</f>
        <v>10093.980000000003</v>
      </c>
      <c r="P27" s="40">
        <f>$F27*Marketshare_Base!$B27*MI!H$3*1000+$F27*Marketshare_Base!$C27*MI!H$4*1000+$F27*Marketshare_Base!$D27*MI!H$5*1000+$F27*Marketshare_Base!$E27*MI!H$6*1000+$F27*Marketshare_Base!$F27*MI!H$7*1000+$F27*Marketshare_Base!$G27*MI!H$8*1000+$F27*Marketshare_Base!$H27*MI!H$9*1000+$F27*Marketshare_Base!$I27*MI!H$10*1000</f>
        <v>0</v>
      </c>
      <c r="Q27" s="40">
        <f>$F27*Marketshare_Base!$B27*MI!I$3*1000+$F27*Marketshare_Base!$C27*MI!I$4*1000+$F27*Marketshare_Base!$D27*MI!I$5*1000+$F27*Marketshare_Base!$E27*MI!I$6*1000+$F27*Marketshare_Base!$F27*MI!I$7*1000+$F27*Marketshare_Base!$G27*MI!I$8*1000+$F27*Marketshare_Base!$H27*MI!I$9*1000+$F27*Marketshare_Base!$I27*MI!I$10*1000</f>
        <v>1281.6960000000004</v>
      </c>
      <c r="R27" s="40">
        <f>$F27*Marketshare_Base!$B27*MI!J$3*1000+$F27*Marketshare_Base!$C27*MI!J$4*1000+$F27*Marketshare_Base!$D27*MI!J$5*1000+$F27*Marketshare_Base!$E27*MI!J$6*1000+$F27*Marketshare_Base!$F27*MI!J$7*1000+$F27*Marketshare_Base!$G27*MI!J$8*1000+$F27*Marketshare_Base!$H27*MI!J$9*1000+$F27*Marketshare_Base!$I27*MI!J$10*1000</f>
        <v>2.6520000001560011</v>
      </c>
      <c r="S27" s="40">
        <f>$F27*Marketshare_Base!$B27*MI!K$3*1000+$F27*Marketshare_Base!$C27*MI!K$4*1000+$F27*Marketshare_Base!$D27*MI!K$5*1000+$F27*Marketshare_Base!$E27*MI!K$6*1000+$F27*Marketshare_Base!$F27*MI!K$7*1000+$F27*Marketshare_Base!$G27*MI!K$8*1000+$F27*Marketshare_Base!$H27*MI!K$9*1000+$F27*Marketshare_Base!$I27*MI!K$10*1000</f>
        <v>1669.0440000000006</v>
      </c>
      <c r="T27" s="40">
        <f>$F27*Marketshare_Base!$B27*MI!L$3*1000+$F27*Marketshare_Base!$C27*MI!L$4*1000+$F27*Marketshare_Base!$D27*MI!L$5*1000+$F27*Marketshare_Base!$E27*MI!L$6*1000+$F27*Marketshare_Base!$F27*MI!L$7*1000+$F27*Marketshare_Base!$G27*MI!L$8*1000+$F27*Marketshare_Base!$H27*MI!L$9*1000+$F27*Marketshare_Base!$I27*MI!L$10*1000</f>
        <v>1369.3680000000004</v>
      </c>
      <c r="U27" s="40">
        <f>$F27*Marketshare_Base!$B27*MI!M$3*1000+$F27*Marketshare_Base!$C27*MI!M$4*1000+$F27*Marketshare_Base!$D27*MI!M$5*1000+$F27*Marketshare_Base!$E27*MI!M$6*1000+$F27*Marketshare_Base!$F27*MI!M$7*1000+$F27*Marketshare_Base!$G27*MI!M$8*1000+$F27*Marketshare_Base!$H27*MI!M$9*1000+$F27*Marketshare_Base!$I27*MI!M$10*1000</f>
        <v>0</v>
      </c>
      <c r="V27" s="40">
        <f>$F27*Marketshare_Base!$B27*MI!N$3*1000+$F27*Marketshare_Base!$C27*MI!N$4*1000+$F27*Marketshare_Base!$D27*MI!N$5*1000+$F27*Marketshare_Base!$E27*MI!N$6*1000+$F27*Marketshare_Base!$F27*MI!N$7*1000+$F27*Marketshare_Base!$G27*MI!N$8*1000+$F27*Marketshare_Base!$H27*MI!N$9*1000+$F27*Marketshare_Base!$I27*MI!N$10*1000</f>
        <v>0.85799999984400011</v>
      </c>
      <c r="W27" s="48">
        <f>$F27*Marketshare_Base!$B27*MI!O$3*1000+$F27*Marketshare_Base!$C27*MI!O$4*1000+$F27*Marketshare_Base!$D27*MI!O$5*1000+$F27*Marketshare_Base!$E27*MI!O$6*1000+$F27*Marketshare_Base!$F27*MI!O$7*1000+$F27*Marketshare_Base!$G27*MI!O$8*1000+$F27*Marketshare_Base!$H27*MI!O$9*1000+$F27*Marketshare_Base!$I27*MI!O$10*1000</f>
        <v>0.85799999984400011</v>
      </c>
      <c r="Y27" s="53">
        <f t="shared" si="12"/>
        <v>76.842240000000032</v>
      </c>
      <c r="Z27" s="54">
        <f t="shared" si="10"/>
        <v>10.188480000000004</v>
      </c>
      <c r="AA27" s="54">
        <f t="shared" si="10"/>
        <v>25.69728000000001</v>
      </c>
      <c r="AB27" s="54">
        <f t="shared" si="10"/>
        <v>565.01639999999998</v>
      </c>
      <c r="AC27" s="54">
        <f t="shared" si="10"/>
        <v>0</v>
      </c>
      <c r="AD27" s="54">
        <f t="shared" si="10"/>
        <v>101.97000000000001</v>
      </c>
      <c r="AE27" s="54">
        <f t="shared" si="10"/>
        <v>1.6456000000967999</v>
      </c>
      <c r="AF27" s="54">
        <f t="shared" si="10"/>
        <v>103.68888000000003</v>
      </c>
      <c r="AG27" s="54">
        <f t="shared" si="10"/>
        <v>107.94720000000001</v>
      </c>
      <c r="AH27" s="54">
        <f t="shared" si="10"/>
        <v>0</v>
      </c>
      <c r="AI27" s="54">
        <f t="shared" si="10"/>
        <v>0.53239999990319986</v>
      </c>
      <c r="AJ27" s="55">
        <f t="shared" si="10"/>
        <v>0.53239999990319986</v>
      </c>
      <c r="AL27" s="53">
        <f t="shared" si="6"/>
        <v>12162.762240000004</v>
      </c>
      <c r="AM27" s="54">
        <f t="shared" si="6"/>
        <v>1520.9284800000005</v>
      </c>
      <c r="AN27" s="54">
        <f t="shared" si="6"/>
        <v>3763.9372800000024</v>
      </c>
      <c r="AO27" s="54">
        <f t="shared" si="6"/>
        <v>120861.96600000007</v>
      </c>
      <c r="AP27" s="54">
        <f t="shared" si="6"/>
        <v>0</v>
      </c>
      <c r="AQ27" s="54">
        <f t="shared" si="6"/>
        <v>16178.794800000003</v>
      </c>
      <c r="AR27" s="54">
        <f t="shared" si="6"/>
        <v>89.188800005246421</v>
      </c>
      <c r="AS27" s="54">
        <f t="shared" si="6"/>
        <v>20283.851280000006</v>
      </c>
      <c r="AT27" s="54">
        <f t="shared" si="6"/>
        <v>17287.344000000001</v>
      </c>
      <c r="AU27" s="54">
        <f t="shared" si="6"/>
        <v>0</v>
      </c>
      <c r="AV27" s="54">
        <f t="shared" si="6"/>
        <v>28.855199994753601</v>
      </c>
      <c r="AW27" s="55">
        <f t="shared" si="6"/>
        <v>28.855199994753601</v>
      </c>
    </row>
    <row r="28" spans="1:49" x14ac:dyDescent="0.55000000000000004">
      <c r="A28" s="25">
        <f t="shared" si="3"/>
        <v>2044</v>
      </c>
      <c r="B28" s="7">
        <f t="shared" si="7"/>
        <v>283.60000000000002</v>
      </c>
      <c r="C28" s="4">
        <f t="shared" si="8"/>
        <v>213.60000000000005</v>
      </c>
      <c r="D28" s="4">
        <f t="shared" si="9"/>
        <v>143.60000000000002</v>
      </c>
      <c r="E28" s="7">
        <f t="shared" si="5"/>
        <v>20.599999999999977</v>
      </c>
      <c r="F28" s="4">
        <f t="shared" si="5"/>
        <v>15.600000000000005</v>
      </c>
      <c r="G28" s="8">
        <f t="shared" si="5"/>
        <v>10.600000000000005</v>
      </c>
      <c r="H28" s="7">
        <f t="shared" si="13"/>
        <v>1.1999999999999993</v>
      </c>
      <c r="I28" s="4">
        <f t="shared" si="11"/>
        <v>1.1999999999999993</v>
      </c>
      <c r="J28" s="8">
        <f t="shared" si="11"/>
        <v>1.1999999999999993</v>
      </c>
      <c r="K28" s="4"/>
      <c r="L28" s="47">
        <f>$F28*Marketshare_Base!$B28*MI!D$3*1000+$F28*Marketshare_Base!$C28*MI!D$4*1000+$F28*Marketshare_Base!$D28*MI!D$5*1000+$F28*Marketshare_Base!$E28*MI!D$6*1000+$F28*Marketshare_Base!$F28*MI!D$7*1000+$F28*Marketshare_Base!$G28*MI!D$8*1000+$F28*Marketshare_Base!$H28*MI!D$9*1000+$F28*Marketshare_Base!$I28*MI!D$10*1000</f>
        <v>952.22400000000039</v>
      </c>
      <c r="M28" s="40">
        <f>$F28*Marketshare_Base!$B28*MI!E$3*1000+$F28*Marketshare_Base!$C28*MI!E$4*1000+$F28*Marketshare_Base!$D28*MI!E$5*1000+$F28*Marketshare_Base!$E28*MI!E$6*1000+$F28*Marketshare_Base!$F28*MI!E$7*1000+$F28*Marketshare_Base!$G28*MI!E$8*1000+$F28*Marketshare_Base!$H28*MI!E$9*1000+$F28*Marketshare_Base!$I28*MI!E$10*1000</f>
        <v>119.02800000000005</v>
      </c>
      <c r="N28" s="40">
        <f>$F28*Marketshare_Base!$B28*MI!F$3*1000+$F28*Marketshare_Base!$C28*MI!F$4*1000+$F28*Marketshare_Base!$D28*MI!F$5*1000+$F28*Marketshare_Base!$E28*MI!F$6*1000+$F28*Marketshare_Base!$F28*MI!F$7*1000+$F28*Marketshare_Base!$G28*MI!F$8*1000+$F28*Marketshare_Base!$H28*MI!F$9*1000+$F28*Marketshare_Base!$I28*MI!F$10*1000</f>
        <v>294.52800000000008</v>
      </c>
      <c r="O28" s="40">
        <f>$F28*Marketshare_Base!$B28*MI!G$3*1000+$F28*Marketshare_Base!$C28*MI!G$4*1000+$F28*Marketshare_Base!$D28*MI!G$5*1000+$F28*Marketshare_Base!$E28*MI!G$6*1000+$F28*Marketshare_Base!$F28*MI!G$7*1000+$F28*Marketshare_Base!$G28*MI!G$8*1000+$F28*Marketshare_Base!$H28*MI!G$9*1000+$F28*Marketshare_Base!$I28*MI!G$10*1000</f>
        <v>10093.980000000003</v>
      </c>
      <c r="P28" s="40">
        <f>$F28*Marketshare_Base!$B28*MI!H$3*1000+$F28*Marketshare_Base!$C28*MI!H$4*1000+$F28*Marketshare_Base!$D28*MI!H$5*1000+$F28*Marketshare_Base!$E28*MI!H$6*1000+$F28*Marketshare_Base!$F28*MI!H$7*1000+$F28*Marketshare_Base!$G28*MI!H$8*1000+$F28*Marketshare_Base!$H28*MI!H$9*1000+$F28*Marketshare_Base!$I28*MI!H$10*1000</f>
        <v>0</v>
      </c>
      <c r="Q28" s="40">
        <f>$F28*Marketshare_Base!$B28*MI!I$3*1000+$F28*Marketshare_Base!$C28*MI!I$4*1000+$F28*Marketshare_Base!$D28*MI!I$5*1000+$F28*Marketshare_Base!$E28*MI!I$6*1000+$F28*Marketshare_Base!$F28*MI!I$7*1000+$F28*Marketshare_Base!$G28*MI!I$8*1000+$F28*Marketshare_Base!$H28*MI!I$9*1000+$F28*Marketshare_Base!$I28*MI!I$10*1000</f>
        <v>1281.6960000000004</v>
      </c>
      <c r="R28" s="40">
        <f>$F28*Marketshare_Base!$B28*MI!J$3*1000+$F28*Marketshare_Base!$C28*MI!J$4*1000+$F28*Marketshare_Base!$D28*MI!J$5*1000+$F28*Marketshare_Base!$E28*MI!J$6*1000+$F28*Marketshare_Base!$F28*MI!J$7*1000+$F28*Marketshare_Base!$G28*MI!J$8*1000+$F28*Marketshare_Base!$H28*MI!J$9*1000+$F28*Marketshare_Base!$I28*MI!J$10*1000</f>
        <v>2.6520000001560011</v>
      </c>
      <c r="S28" s="40">
        <f>$F28*Marketshare_Base!$B28*MI!K$3*1000+$F28*Marketshare_Base!$C28*MI!K$4*1000+$F28*Marketshare_Base!$D28*MI!K$5*1000+$F28*Marketshare_Base!$E28*MI!K$6*1000+$F28*Marketshare_Base!$F28*MI!K$7*1000+$F28*Marketshare_Base!$G28*MI!K$8*1000+$F28*Marketshare_Base!$H28*MI!K$9*1000+$F28*Marketshare_Base!$I28*MI!K$10*1000</f>
        <v>1669.0440000000006</v>
      </c>
      <c r="T28" s="40">
        <f>$F28*Marketshare_Base!$B28*MI!L$3*1000+$F28*Marketshare_Base!$C28*MI!L$4*1000+$F28*Marketshare_Base!$D28*MI!L$5*1000+$F28*Marketshare_Base!$E28*MI!L$6*1000+$F28*Marketshare_Base!$F28*MI!L$7*1000+$F28*Marketshare_Base!$G28*MI!L$8*1000+$F28*Marketshare_Base!$H28*MI!L$9*1000+$F28*Marketshare_Base!$I28*MI!L$10*1000</f>
        <v>1369.3680000000004</v>
      </c>
      <c r="U28" s="40">
        <f>$F28*Marketshare_Base!$B28*MI!M$3*1000+$F28*Marketshare_Base!$C28*MI!M$4*1000+$F28*Marketshare_Base!$D28*MI!M$5*1000+$F28*Marketshare_Base!$E28*MI!M$6*1000+$F28*Marketshare_Base!$F28*MI!M$7*1000+$F28*Marketshare_Base!$G28*MI!M$8*1000+$F28*Marketshare_Base!$H28*MI!M$9*1000+$F28*Marketshare_Base!$I28*MI!M$10*1000</f>
        <v>0</v>
      </c>
      <c r="V28" s="40">
        <f>$F28*Marketshare_Base!$B28*MI!N$3*1000+$F28*Marketshare_Base!$C28*MI!N$4*1000+$F28*Marketshare_Base!$D28*MI!N$5*1000+$F28*Marketshare_Base!$E28*MI!N$6*1000+$F28*Marketshare_Base!$F28*MI!N$7*1000+$F28*Marketshare_Base!$G28*MI!N$8*1000+$F28*Marketshare_Base!$H28*MI!N$9*1000+$F28*Marketshare_Base!$I28*MI!N$10*1000</f>
        <v>0.85799999984400011</v>
      </c>
      <c r="W28" s="48">
        <f>$F28*Marketshare_Base!$B28*MI!O$3*1000+$F28*Marketshare_Base!$C28*MI!O$4*1000+$F28*Marketshare_Base!$D28*MI!O$5*1000+$F28*Marketshare_Base!$E28*MI!O$6*1000+$F28*Marketshare_Base!$F28*MI!O$7*1000+$F28*Marketshare_Base!$G28*MI!O$8*1000+$F28*Marketshare_Base!$H28*MI!O$9*1000+$F28*Marketshare_Base!$I28*MI!O$10*1000</f>
        <v>0.85799999984400011</v>
      </c>
      <c r="Y28" s="53">
        <f t="shared" si="12"/>
        <v>75.644159999999985</v>
      </c>
      <c r="Z28" s="54">
        <f t="shared" si="10"/>
        <v>9.8443199999999962</v>
      </c>
      <c r="AA28" s="54">
        <f t="shared" si="10"/>
        <v>24.683519999999994</v>
      </c>
      <c r="AB28" s="54">
        <f t="shared" si="10"/>
        <v>589.44959999999958</v>
      </c>
      <c r="AC28" s="54">
        <f t="shared" si="10"/>
        <v>0</v>
      </c>
      <c r="AD28" s="54">
        <f t="shared" si="10"/>
        <v>99.719999999999956</v>
      </c>
      <c r="AE28" s="54">
        <f t="shared" si="10"/>
        <v>1.4824000000871984</v>
      </c>
      <c r="AF28" s="54">
        <f t="shared" si="10"/>
        <v>106.00991999999994</v>
      </c>
      <c r="AG28" s="54">
        <f t="shared" si="10"/>
        <v>105.89279999999995</v>
      </c>
      <c r="AH28" s="54">
        <f t="shared" si="10"/>
        <v>0</v>
      </c>
      <c r="AI28" s="54">
        <f t="shared" si="10"/>
        <v>0.4795999999127995</v>
      </c>
      <c r="AJ28" s="55">
        <f t="shared" si="10"/>
        <v>0.4795999999127995</v>
      </c>
      <c r="AL28" s="53">
        <f t="shared" si="6"/>
        <v>13039.342080000004</v>
      </c>
      <c r="AM28" s="54">
        <f t="shared" si="6"/>
        <v>1630.1121600000006</v>
      </c>
      <c r="AN28" s="54">
        <f t="shared" si="6"/>
        <v>4033.7817600000026</v>
      </c>
      <c r="AO28" s="54">
        <f t="shared" si="6"/>
        <v>130366.49640000009</v>
      </c>
      <c r="AP28" s="54">
        <f t="shared" si="6"/>
        <v>0</v>
      </c>
      <c r="AQ28" s="54">
        <f t="shared" si="6"/>
        <v>17360.770800000002</v>
      </c>
      <c r="AR28" s="54">
        <f t="shared" si="6"/>
        <v>90.358400005315232</v>
      </c>
      <c r="AS28" s="54">
        <f t="shared" si="6"/>
        <v>21846.885360000007</v>
      </c>
      <c r="AT28" s="54">
        <f t="shared" si="6"/>
        <v>18550.819199999998</v>
      </c>
      <c r="AU28" s="54">
        <f t="shared" si="6"/>
        <v>0</v>
      </c>
      <c r="AV28" s="54">
        <f t="shared" si="6"/>
        <v>29.233599994684802</v>
      </c>
      <c r="AW28" s="55">
        <f t="shared" si="6"/>
        <v>29.233599994684802</v>
      </c>
    </row>
    <row r="29" spans="1:49" x14ac:dyDescent="0.55000000000000004">
      <c r="A29" s="25">
        <f t="shared" si="3"/>
        <v>2045</v>
      </c>
      <c r="B29" s="7">
        <f t="shared" si="7"/>
        <v>303</v>
      </c>
      <c r="C29" s="4">
        <f t="shared" si="8"/>
        <v>228.00000000000006</v>
      </c>
      <c r="D29" s="4">
        <f t="shared" si="9"/>
        <v>153.00000000000003</v>
      </c>
      <c r="E29" s="7">
        <f t="shared" si="5"/>
        <v>20.599999999999977</v>
      </c>
      <c r="F29" s="4">
        <f t="shared" si="5"/>
        <v>15.600000000000005</v>
      </c>
      <c r="G29" s="8">
        <f t="shared" si="5"/>
        <v>10.600000000000005</v>
      </c>
      <c r="H29" s="7">
        <f t="shared" si="13"/>
        <v>1.1999999999999993</v>
      </c>
      <c r="I29" s="4">
        <f t="shared" si="11"/>
        <v>1.1999999999999993</v>
      </c>
      <c r="J29" s="8">
        <f t="shared" si="11"/>
        <v>1.1999999999999993</v>
      </c>
      <c r="K29" s="4"/>
      <c r="L29" s="47">
        <f>$F29*Marketshare_Base!$B29*MI!D$3*1000+$F29*Marketshare_Base!$C29*MI!D$4*1000+$F29*Marketshare_Base!$D29*MI!D$5*1000+$F29*Marketshare_Base!$E29*MI!D$6*1000+$F29*Marketshare_Base!$F29*MI!D$7*1000+$F29*Marketshare_Base!$G29*MI!D$8*1000+$F29*Marketshare_Base!$H29*MI!D$9*1000+$F29*Marketshare_Base!$I29*MI!D$10*1000</f>
        <v>952.22400000000039</v>
      </c>
      <c r="M29" s="40">
        <f>$F29*Marketshare_Base!$B29*MI!E$3*1000+$F29*Marketshare_Base!$C29*MI!E$4*1000+$F29*Marketshare_Base!$D29*MI!E$5*1000+$F29*Marketshare_Base!$E29*MI!E$6*1000+$F29*Marketshare_Base!$F29*MI!E$7*1000+$F29*Marketshare_Base!$G29*MI!E$8*1000+$F29*Marketshare_Base!$H29*MI!E$9*1000+$F29*Marketshare_Base!$I29*MI!E$10*1000</f>
        <v>119.02800000000005</v>
      </c>
      <c r="N29" s="40">
        <f>$F29*Marketshare_Base!$B29*MI!F$3*1000+$F29*Marketshare_Base!$C29*MI!F$4*1000+$F29*Marketshare_Base!$D29*MI!F$5*1000+$F29*Marketshare_Base!$E29*MI!F$6*1000+$F29*Marketshare_Base!$F29*MI!F$7*1000+$F29*Marketshare_Base!$G29*MI!F$8*1000+$F29*Marketshare_Base!$H29*MI!F$9*1000+$F29*Marketshare_Base!$I29*MI!F$10*1000</f>
        <v>294.52800000000008</v>
      </c>
      <c r="O29" s="40">
        <f>$F29*Marketshare_Base!$B29*MI!G$3*1000+$F29*Marketshare_Base!$C29*MI!G$4*1000+$F29*Marketshare_Base!$D29*MI!G$5*1000+$F29*Marketshare_Base!$E29*MI!G$6*1000+$F29*Marketshare_Base!$F29*MI!G$7*1000+$F29*Marketshare_Base!$G29*MI!G$8*1000+$F29*Marketshare_Base!$H29*MI!G$9*1000+$F29*Marketshare_Base!$I29*MI!G$10*1000</f>
        <v>10093.980000000003</v>
      </c>
      <c r="P29" s="40">
        <f>$F29*Marketshare_Base!$B29*MI!H$3*1000+$F29*Marketshare_Base!$C29*MI!H$4*1000+$F29*Marketshare_Base!$D29*MI!H$5*1000+$F29*Marketshare_Base!$E29*MI!H$6*1000+$F29*Marketshare_Base!$F29*MI!H$7*1000+$F29*Marketshare_Base!$G29*MI!H$8*1000+$F29*Marketshare_Base!$H29*MI!H$9*1000+$F29*Marketshare_Base!$I29*MI!H$10*1000</f>
        <v>0</v>
      </c>
      <c r="Q29" s="40">
        <f>$F29*Marketshare_Base!$B29*MI!I$3*1000+$F29*Marketshare_Base!$C29*MI!I$4*1000+$F29*Marketshare_Base!$D29*MI!I$5*1000+$F29*Marketshare_Base!$E29*MI!I$6*1000+$F29*Marketshare_Base!$F29*MI!I$7*1000+$F29*Marketshare_Base!$G29*MI!I$8*1000+$F29*Marketshare_Base!$H29*MI!I$9*1000+$F29*Marketshare_Base!$I29*MI!I$10*1000</f>
        <v>1281.6960000000004</v>
      </c>
      <c r="R29" s="40">
        <f>$F29*Marketshare_Base!$B29*MI!J$3*1000+$F29*Marketshare_Base!$C29*MI!J$4*1000+$F29*Marketshare_Base!$D29*MI!J$5*1000+$F29*Marketshare_Base!$E29*MI!J$6*1000+$F29*Marketshare_Base!$F29*MI!J$7*1000+$F29*Marketshare_Base!$G29*MI!J$8*1000+$F29*Marketshare_Base!$H29*MI!J$9*1000+$F29*Marketshare_Base!$I29*MI!J$10*1000</f>
        <v>2.6520000001560011</v>
      </c>
      <c r="S29" s="40">
        <f>$F29*Marketshare_Base!$B29*MI!K$3*1000+$F29*Marketshare_Base!$C29*MI!K$4*1000+$F29*Marketshare_Base!$D29*MI!K$5*1000+$F29*Marketshare_Base!$E29*MI!K$6*1000+$F29*Marketshare_Base!$F29*MI!K$7*1000+$F29*Marketshare_Base!$G29*MI!K$8*1000+$F29*Marketshare_Base!$H29*MI!K$9*1000+$F29*Marketshare_Base!$I29*MI!K$10*1000</f>
        <v>1669.0440000000006</v>
      </c>
      <c r="T29" s="40">
        <f>$F29*Marketshare_Base!$B29*MI!L$3*1000+$F29*Marketshare_Base!$C29*MI!L$4*1000+$F29*Marketshare_Base!$D29*MI!L$5*1000+$F29*Marketshare_Base!$E29*MI!L$6*1000+$F29*Marketshare_Base!$F29*MI!L$7*1000+$F29*Marketshare_Base!$G29*MI!L$8*1000+$F29*Marketshare_Base!$H29*MI!L$9*1000+$F29*Marketshare_Base!$I29*MI!L$10*1000</f>
        <v>1369.3680000000004</v>
      </c>
      <c r="U29" s="40">
        <f>$F29*Marketshare_Base!$B29*MI!M$3*1000+$F29*Marketshare_Base!$C29*MI!M$4*1000+$F29*Marketshare_Base!$D29*MI!M$5*1000+$F29*Marketshare_Base!$E29*MI!M$6*1000+$F29*Marketshare_Base!$F29*MI!M$7*1000+$F29*Marketshare_Base!$G29*MI!M$8*1000+$F29*Marketshare_Base!$H29*MI!M$9*1000+$F29*Marketshare_Base!$I29*MI!M$10*1000</f>
        <v>0</v>
      </c>
      <c r="V29" s="40">
        <f>$F29*Marketshare_Base!$B29*MI!N$3*1000+$F29*Marketshare_Base!$C29*MI!N$4*1000+$F29*Marketshare_Base!$D29*MI!N$5*1000+$F29*Marketshare_Base!$E29*MI!N$6*1000+$F29*Marketshare_Base!$F29*MI!N$7*1000+$F29*Marketshare_Base!$G29*MI!N$8*1000+$F29*Marketshare_Base!$H29*MI!N$9*1000+$F29*Marketshare_Base!$I29*MI!N$10*1000</f>
        <v>0.85799999984400011</v>
      </c>
      <c r="W29" s="48">
        <f>$F29*Marketshare_Base!$B29*MI!O$3*1000+$F29*Marketshare_Base!$C29*MI!O$4*1000+$F29*Marketshare_Base!$D29*MI!O$5*1000+$F29*Marketshare_Base!$E29*MI!O$6*1000+$F29*Marketshare_Base!$F29*MI!O$7*1000+$F29*Marketshare_Base!$G29*MI!O$8*1000+$F29*Marketshare_Base!$H29*MI!O$9*1000+$F29*Marketshare_Base!$I29*MI!O$10*1000</f>
        <v>0.85799999984400011</v>
      </c>
      <c r="Y29" s="53">
        <f t="shared" si="12"/>
        <v>74.446079999999995</v>
      </c>
      <c r="Z29" s="54">
        <f t="shared" si="10"/>
        <v>9.5001599999999993</v>
      </c>
      <c r="AA29" s="54">
        <f t="shared" si="10"/>
        <v>23.669759999999989</v>
      </c>
      <c r="AB29" s="54">
        <f t="shared" si="10"/>
        <v>613.88279999999963</v>
      </c>
      <c r="AC29" s="54">
        <f t="shared" si="10"/>
        <v>0</v>
      </c>
      <c r="AD29" s="54">
        <f t="shared" si="10"/>
        <v>97.469999999999956</v>
      </c>
      <c r="AE29" s="54">
        <f t="shared" si="10"/>
        <v>1.3192000000775985</v>
      </c>
      <c r="AF29" s="54">
        <f t="shared" si="10"/>
        <v>108.33095999999993</v>
      </c>
      <c r="AG29" s="54">
        <f t="shared" si="10"/>
        <v>103.83839999999995</v>
      </c>
      <c r="AH29" s="54">
        <f t="shared" si="10"/>
        <v>0</v>
      </c>
      <c r="AI29" s="54">
        <f t="shared" si="10"/>
        <v>0.42679999992239948</v>
      </c>
      <c r="AJ29" s="55">
        <f t="shared" si="10"/>
        <v>0.42679999992239948</v>
      </c>
      <c r="AL29" s="53">
        <f t="shared" si="6"/>
        <v>13917.120000000004</v>
      </c>
      <c r="AM29" s="54">
        <f t="shared" si="6"/>
        <v>1739.6400000000006</v>
      </c>
      <c r="AN29" s="54">
        <f t="shared" si="6"/>
        <v>4304.6400000000031</v>
      </c>
      <c r="AO29" s="54">
        <f t="shared" si="6"/>
        <v>139846.59360000011</v>
      </c>
      <c r="AP29" s="54">
        <f t="shared" si="6"/>
        <v>0</v>
      </c>
      <c r="AQ29" s="54">
        <f t="shared" si="6"/>
        <v>18544.996800000001</v>
      </c>
      <c r="AR29" s="54">
        <f t="shared" si="6"/>
        <v>91.69120000539364</v>
      </c>
      <c r="AS29" s="54">
        <f t="shared" si="6"/>
        <v>23407.59840000001</v>
      </c>
      <c r="AT29" s="54">
        <f t="shared" si="6"/>
        <v>19816.3488</v>
      </c>
      <c r="AU29" s="54">
        <f t="shared" si="6"/>
        <v>0</v>
      </c>
      <c r="AV29" s="54">
        <f t="shared" si="6"/>
        <v>29.664799994606405</v>
      </c>
      <c r="AW29" s="55">
        <f t="shared" si="6"/>
        <v>29.664799994606405</v>
      </c>
    </row>
    <row r="30" spans="1:49" x14ac:dyDescent="0.55000000000000004">
      <c r="A30" s="25">
        <f t="shared" si="3"/>
        <v>2046</v>
      </c>
      <c r="B30" s="7">
        <f t="shared" si="7"/>
        <v>322.39999999999998</v>
      </c>
      <c r="C30" s="4">
        <f t="shared" si="8"/>
        <v>242.40000000000006</v>
      </c>
      <c r="D30" s="4">
        <f t="shared" si="9"/>
        <v>162.40000000000003</v>
      </c>
      <c r="E30" s="7">
        <f t="shared" si="5"/>
        <v>20.59999999999998</v>
      </c>
      <c r="F30" s="4">
        <f t="shared" si="5"/>
        <v>15.600000000000007</v>
      </c>
      <c r="G30" s="8">
        <f t="shared" si="5"/>
        <v>10.600000000000007</v>
      </c>
      <c r="H30" s="7">
        <f t="shared" si="13"/>
        <v>1.2000000000000011</v>
      </c>
      <c r="I30" s="4">
        <f t="shared" si="11"/>
        <v>1.2000000000000011</v>
      </c>
      <c r="J30" s="8">
        <f t="shared" si="11"/>
        <v>1.2000000000000011</v>
      </c>
      <c r="K30" s="4"/>
      <c r="L30" s="47">
        <f>$F30*Marketshare_Base!$B30*MI!D$3*1000+$F30*Marketshare_Base!$C30*MI!D$4*1000+$F30*Marketshare_Base!$D30*MI!D$5*1000+$F30*Marketshare_Base!$E30*MI!D$6*1000+$F30*Marketshare_Base!$F30*MI!D$7*1000+$F30*Marketshare_Base!$G30*MI!D$8*1000+$F30*Marketshare_Base!$H30*MI!D$9*1000+$F30*Marketshare_Base!$I30*MI!D$10*1000</f>
        <v>952.2240000000005</v>
      </c>
      <c r="M30" s="40">
        <f>$F30*Marketshare_Base!$B30*MI!E$3*1000+$F30*Marketshare_Base!$C30*MI!E$4*1000+$F30*Marketshare_Base!$D30*MI!E$5*1000+$F30*Marketshare_Base!$E30*MI!E$6*1000+$F30*Marketshare_Base!$F30*MI!E$7*1000+$F30*Marketshare_Base!$G30*MI!E$8*1000+$F30*Marketshare_Base!$H30*MI!E$9*1000+$F30*Marketshare_Base!$I30*MI!E$10*1000</f>
        <v>119.02800000000006</v>
      </c>
      <c r="N30" s="40">
        <f>$F30*Marketshare_Base!$B30*MI!F$3*1000+$F30*Marketshare_Base!$C30*MI!F$4*1000+$F30*Marketshare_Base!$D30*MI!F$5*1000+$F30*Marketshare_Base!$E30*MI!F$6*1000+$F30*Marketshare_Base!$F30*MI!F$7*1000+$F30*Marketshare_Base!$G30*MI!F$8*1000+$F30*Marketshare_Base!$H30*MI!F$9*1000+$F30*Marketshare_Base!$I30*MI!F$10*1000</f>
        <v>294.52800000000013</v>
      </c>
      <c r="O30" s="40">
        <f>$F30*Marketshare_Base!$B30*MI!G$3*1000+$F30*Marketshare_Base!$C30*MI!G$4*1000+$F30*Marketshare_Base!$D30*MI!G$5*1000+$F30*Marketshare_Base!$E30*MI!G$6*1000+$F30*Marketshare_Base!$F30*MI!G$7*1000+$F30*Marketshare_Base!$G30*MI!G$8*1000+$F30*Marketshare_Base!$H30*MI!G$9*1000+$F30*Marketshare_Base!$I30*MI!G$10*1000</f>
        <v>10093.980000000003</v>
      </c>
      <c r="P30" s="40">
        <f>$F30*Marketshare_Base!$B30*MI!H$3*1000+$F30*Marketshare_Base!$C30*MI!H$4*1000+$F30*Marketshare_Base!$D30*MI!H$5*1000+$F30*Marketshare_Base!$E30*MI!H$6*1000+$F30*Marketshare_Base!$F30*MI!H$7*1000+$F30*Marketshare_Base!$G30*MI!H$8*1000+$F30*Marketshare_Base!$H30*MI!H$9*1000+$F30*Marketshare_Base!$I30*MI!H$10*1000</f>
        <v>0</v>
      </c>
      <c r="Q30" s="40">
        <f>$F30*Marketshare_Base!$B30*MI!I$3*1000+$F30*Marketshare_Base!$C30*MI!I$4*1000+$F30*Marketshare_Base!$D30*MI!I$5*1000+$F30*Marketshare_Base!$E30*MI!I$6*1000+$F30*Marketshare_Base!$F30*MI!I$7*1000+$F30*Marketshare_Base!$G30*MI!I$8*1000+$F30*Marketshare_Base!$H30*MI!I$9*1000+$F30*Marketshare_Base!$I30*MI!I$10*1000</f>
        <v>1281.6960000000004</v>
      </c>
      <c r="R30" s="40">
        <f>$F30*Marketshare_Base!$B30*MI!J$3*1000+$F30*Marketshare_Base!$C30*MI!J$4*1000+$F30*Marketshare_Base!$D30*MI!J$5*1000+$F30*Marketshare_Base!$E30*MI!J$6*1000+$F30*Marketshare_Base!$F30*MI!J$7*1000+$F30*Marketshare_Base!$G30*MI!J$8*1000+$F30*Marketshare_Base!$H30*MI!J$9*1000+$F30*Marketshare_Base!$I30*MI!J$10*1000</f>
        <v>2.6520000001560016</v>
      </c>
      <c r="S30" s="40">
        <f>$F30*Marketshare_Base!$B30*MI!K$3*1000+$F30*Marketshare_Base!$C30*MI!K$4*1000+$F30*Marketshare_Base!$D30*MI!K$5*1000+$F30*Marketshare_Base!$E30*MI!K$6*1000+$F30*Marketshare_Base!$F30*MI!K$7*1000+$F30*Marketshare_Base!$G30*MI!K$8*1000+$F30*Marketshare_Base!$H30*MI!K$9*1000+$F30*Marketshare_Base!$I30*MI!K$10*1000</f>
        <v>1669.0440000000006</v>
      </c>
      <c r="T30" s="40">
        <f>$F30*Marketshare_Base!$B30*MI!L$3*1000+$F30*Marketshare_Base!$C30*MI!L$4*1000+$F30*Marketshare_Base!$D30*MI!L$5*1000+$F30*Marketshare_Base!$E30*MI!L$6*1000+$F30*Marketshare_Base!$F30*MI!L$7*1000+$F30*Marketshare_Base!$G30*MI!L$8*1000+$F30*Marketshare_Base!$H30*MI!L$9*1000+$F30*Marketshare_Base!$I30*MI!L$10*1000</f>
        <v>1369.3680000000006</v>
      </c>
      <c r="U30" s="40">
        <f>$F30*Marketshare_Base!$B30*MI!M$3*1000+$F30*Marketshare_Base!$C30*MI!M$4*1000+$F30*Marketshare_Base!$D30*MI!M$5*1000+$F30*Marketshare_Base!$E30*MI!M$6*1000+$F30*Marketshare_Base!$F30*MI!M$7*1000+$F30*Marketshare_Base!$G30*MI!M$8*1000+$F30*Marketshare_Base!$H30*MI!M$9*1000+$F30*Marketshare_Base!$I30*MI!M$10*1000</f>
        <v>0</v>
      </c>
      <c r="V30" s="40">
        <f>$F30*Marketshare_Base!$B30*MI!N$3*1000+$F30*Marketshare_Base!$C30*MI!N$4*1000+$F30*Marketshare_Base!$D30*MI!N$5*1000+$F30*Marketshare_Base!$E30*MI!N$6*1000+$F30*Marketshare_Base!$F30*MI!N$7*1000+$F30*Marketshare_Base!$G30*MI!N$8*1000+$F30*Marketshare_Base!$H30*MI!N$9*1000+$F30*Marketshare_Base!$I30*MI!N$10*1000</f>
        <v>0.85799999984400022</v>
      </c>
      <c r="W30" s="48">
        <f>$F30*Marketshare_Base!$B30*MI!O$3*1000+$F30*Marketshare_Base!$C30*MI!O$4*1000+$F30*Marketshare_Base!$D30*MI!O$5*1000+$F30*Marketshare_Base!$E30*MI!O$6*1000+$F30*Marketshare_Base!$F30*MI!O$7*1000+$F30*Marketshare_Base!$G30*MI!O$8*1000+$F30*Marketshare_Base!$H30*MI!O$9*1000+$F30*Marketshare_Base!$I30*MI!O$10*1000</f>
        <v>0.85799999984400022</v>
      </c>
      <c r="Y30" s="53">
        <f t="shared" si="12"/>
        <v>73.248000000000076</v>
      </c>
      <c r="Z30" s="54">
        <f t="shared" si="10"/>
        <v>9.1560000000000095</v>
      </c>
      <c r="AA30" s="54">
        <f t="shared" si="10"/>
        <v>22.65600000000002</v>
      </c>
      <c r="AB30" s="54">
        <f t="shared" si="10"/>
        <v>638.31600000000049</v>
      </c>
      <c r="AC30" s="54">
        <f t="shared" si="10"/>
        <v>0</v>
      </c>
      <c r="AD30" s="54">
        <f t="shared" si="10"/>
        <v>95.220000000000084</v>
      </c>
      <c r="AE30" s="54">
        <f t="shared" si="10"/>
        <v>1.1560000000680011</v>
      </c>
      <c r="AF30" s="54">
        <f t="shared" si="10"/>
        <v>110.6520000000001</v>
      </c>
      <c r="AG30" s="54">
        <f t="shared" si="10"/>
        <v>101.78400000000009</v>
      </c>
      <c r="AH30" s="54">
        <f t="shared" si="10"/>
        <v>0</v>
      </c>
      <c r="AI30" s="54">
        <f t="shared" si="10"/>
        <v>0.37399999993200034</v>
      </c>
      <c r="AJ30" s="55">
        <f t="shared" si="10"/>
        <v>0.37399999993200034</v>
      </c>
      <c r="AL30" s="53">
        <f t="shared" si="6"/>
        <v>14796.096000000005</v>
      </c>
      <c r="AM30" s="54">
        <f t="shared" si="6"/>
        <v>1849.5120000000006</v>
      </c>
      <c r="AN30" s="54">
        <f t="shared" si="6"/>
        <v>4576.5120000000034</v>
      </c>
      <c r="AO30" s="54">
        <f t="shared" si="6"/>
        <v>149302.25760000013</v>
      </c>
      <c r="AP30" s="54">
        <f t="shared" si="6"/>
        <v>0</v>
      </c>
      <c r="AQ30" s="54">
        <f t="shared" si="6"/>
        <v>19731.4728</v>
      </c>
      <c r="AR30" s="54">
        <f t="shared" si="6"/>
        <v>93.187200005481643</v>
      </c>
      <c r="AS30" s="54">
        <f t="shared" si="6"/>
        <v>24965.99040000001</v>
      </c>
      <c r="AT30" s="54">
        <f t="shared" si="6"/>
        <v>21083.932800000002</v>
      </c>
      <c r="AU30" s="54">
        <f t="shared" si="6"/>
        <v>0</v>
      </c>
      <c r="AV30" s="54">
        <f t="shared" si="6"/>
        <v>30.148799994518406</v>
      </c>
      <c r="AW30" s="55">
        <f t="shared" si="6"/>
        <v>30.148799994518406</v>
      </c>
    </row>
    <row r="31" spans="1:49" x14ac:dyDescent="0.55000000000000004">
      <c r="A31" s="25">
        <f t="shared" si="3"/>
        <v>2047</v>
      </c>
      <c r="B31" s="7">
        <f t="shared" si="7"/>
        <v>341.79999999999995</v>
      </c>
      <c r="C31" s="4">
        <f t="shared" si="8"/>
        <v>256.80000000000007</v>
      </c>
      <c r="D31" s="4">
        <f t="shared" si="9"/>
        <v>171.80000000000004</v>
      </c>
      <c r="E31" s="7">
        <f t="shared" si="5"/>
        <v>38.799999999999976</v>
      </c>
      <c r="F31" s="4">
        <f t="shared" si="5"/>
        <v>28.800000000000004</v>
      </c>
      <c r="G31" s="8">
        <f t="shared" si="5"/>
        <v>18.800000000000004</v>
      </c>
      <c r="H31" s="7">
        <f t="shared" si="13"/>
        <v>19.399999999999999</v>
      </c>
      <c r="I31" s="4">
        <f t="shared" si="11"/>
        <v>14.399999999999999</v>
      </c>
      <c r="J31" s="8">
        <f t="shared" si="11"/>
        <v>9.3999999999999986</v>
      </c>
      <c r="K31" s="4"/>
      <c r="L31" s="47">
        <f>$F31*Marketshare_Base!$B31*MI!D$3*1000+$F31*Marketshare_Base!$C31*MI!D$4*1000+$F31*Marketshare_Base!$D31*MI!D$5*1000+$F31*Marketshare_Base!$E31*MI!D$6*1000+$F31*Marketshare_Base!$F31*MI!D$7*1000+$F31*Marketshare_Base!$G31*MI!D$8*1000+$F31*Marketshare_Base!$H31*MI!D$9*1000+$F31*Marketshare_Base!$I31*MI!D$10*1000</f>
        <v>1757.9520000000007</v>
      </c>
      <c r="M31" s="40">
        <f>$F31*Marketshare_Base!$B31*MI!E$3*1000+$F31*Marketshare_Base!$C31*MI!E$4*1000+$F31*Marketshare_Base!$D31*MI!E$5*1000+$F31*Marketshare_Base!$E31*MI!E$6*1000+$F31*Marketshare_Base!$F31*MI!E$7*1000+$F31*Marketshare_Base!$G31*MI!E$8*1000+$F31*Marketshare_Base!$H31*MI!E$9*1000+$F31*Marketshare_Base!$I31*MI!E$10*1000</f>
        <v>219.74400000000009</v>
      </c>
      <c r="N31" s="40">
        <f>$F31*Marketshare_Base!$B31*MI!F$3*1000+$F31*Marketshare_Base!$C31*MI!F$4*1000+$F31*Marketshare_Base!$D31*MI!F$5*1000+$F31*Marketshare_Base!$E31*MI!F$6*1000+$F31*Marketshare_Base!$F31*MI!F$7*1000+$F31*Marketshare_Base!$G31*MI!F$8*1000+$F31*Marketshare_Base!$H31*MI!F$9*1000+$F31*Marketshare_Base!$I31*MI!F$10*1000</f>
        <v>543.74400000000014</v>
      </c>
      <c r="O31" s="40">
        <f>$F31*Marketshare_Base!$B31*MI!G$3*1000+$F31*Marketshare_Base!$C31*MI!G$4*1000+$F31*Marketshare_Base!$D31*MI!G$5*1000+$F31*Marketshare_Base!$E31*MI!G$6*1000+$F31*Marketshare_Base!$F31*MI!G$7*1000+$F31*Marketshare_Base!$G31*MI!G$8*1000+$F31*Marketshare_Base!$H31*MI!G$9*1000+$F31*Marketshare_Base!$I31*MI!G$10*1000</f>
        <v>18635.040000000005</v>
      </c>
      <c r="P31" s="40">
        <f>$F31*Marketshare_Base!$B31*MI!H$3*1000+$F31*Marketshare_Base!$C31*MI!H$4*1000+$F31*Marketshare_Base!$D31*MI!H$5*1000+$F31*Marketshare_Base!$E31*MI!H$6*1000+$F31*Marketshare_Base!$F31*MI!H$7*1000+$F31*Marketshare_Base!$G31*MI!H$8*1000+$F31*Marketshare_Base!$H31*MI!H$9*1000+$F31*Marketshare_Base!$I31*MI!H$10*1000</f>
        <v>0</v>
      </c>
      <c r="Q31" s="40">
        <f>$F31*Marketshare_Base!$B31*MI!I$3*1000+$F31*Marketshare_Base!$C31*MI!I$4*1000+$F31*Marketshare_Base!$D31*MI!I$5*1000+$F31*Marketshare_Base!$E31*MI!I$6*1000+$F31*Marketshare_Base!$F31*MI!I$7*1000+$F31*Marketshare_Base!$G31*MI!I$8*1000+$F31*Marketshare_Base!$H31*MI!I$9*1000+$F31*Marketshare_Base!$I31*MI!I$10*1000</f>
        <v>2366.2080000000001</v>
      </c>
      <c r="R31" s="40">
        <f>$F31*Marketshare_Base!$B31*MI!J$3*1000+$F31*Marketshare_Base!$C31*MI!J$4*1000+$F31*Marketshare_Base!$D31*MI!J$5*1000+$F31*Marketshare_Base!$E31*MI!J$6*1000+$F31*Marketshare_Base!$F31*MI!J$7*1000+$F31*Marketshare_Base!$G31*MI!J$8*1000+$F31*Marketshare_Base!$H31*MI!J$9*1000+$F31*Marketshare_Base!$I31*MI!J$10*1000</f>
        <v>4.8960000002880006</v>
      </c>
      <c r="S31" s="40">
        <f>$F31*Marketshare_Base!$B31*MI!K$3*1000+$F31*Marketshare_Base!$C31*MI!K$4*1000+$F31*Marketshare_Base!$D31*MI!K$5*1000+$F31*Marketshare_Base!$E31*MI!K$6*1000+$F31*Marketshare_Base!$F31*MI!K$7*1000+$F31*Marketshare_Base!$G31*MI!K$8*1000+$F31*Marketshare_Base!$H31*MI!K$9*1000+$F31*Marketshare_Base!$I31*MI!K$10*1000</f>
        <v>3081.3120000000013</v>
      </c>
      <c r="T31" s="40">
        <f>$F31*Marketshare_Base!$B31*MI!L$3*1000+$F31*Marketshare_Base!$C31*MI!L$4*1000+$F31*Marketshare_Base!$D31*MI!L$5*1000+$F31*Marketshare_Base!$E31*MI!L$6*1000+$F31*Marketshare_Base!$F31*MI!L$7*1000+$F31*Marketshare_Base!$G31*MI!L$8*1000+$F31*Marketshare_Base!$H31*MI!L$9*1000+$F31*Marketshare_Base!$I31*MI!L$10*1000</f>
        <v>2528.0640000000003</v>
      </c>
      <c r="U31" s="40">
        <f>$F31*Marketshare_Base!$B31*MI!M$3*1000+$F31*Marketshare_Base!$C31*MI!M$4*1000+$F31*Marketshare_Base!$D31*MI!M$5*1000+$F31*Marketshare_Base!$E31*MI!M$6*1000+$F31*Marketshare_Base!$F31*MI!M$7*1000+$F31*Marketshare_Base!$G31*MI!M$8*1000+$F31*Marketshare_Base!$H31*MI!M$9*1000+$F31*Marketshare_Base!$I31*MI!M$10*1000</f>
        <v>0</v>
      </c>
      <c r="V31" s="40">
        <f>$F31*Marketshare_Base!$B31*MI!N$3*1000+$F31*Marketshare_Base!$C31*MI!N$4*1000+$F31*Marketshare_Base!$D31*MI!N$5*1000+$F31*Marketshare_Base!$E31*MI!N$6*1000+$F31*Marketshare_Base!$F31*MI!N$7*1000+$F31*Marketshare_Base!$G31*MI!N$8*1000+$F31*Marketshare_Base!$H31*MI!N$9*1000+$F31*Marketshare_Base!$I31*MI!N$10*1000</f>
        <v>1.583999999712</v>
      </c>
      <c r="W31" s="48">
        <f>$F31*Marketshare_Base!$B31*MI!O$3*1000+$F31*Marketshare_Base!$C31*MI!O$4*1000+$F31*Marketshare_Base!$D31*MI!O$5*1000+$F31*Marketshare_Base!$E31*MI!O$6*1000+$F31*Marketshare_Base!$F31*MI!O$7*1000+$F31*Marketshare_Base!$G31*MI!O$8*1000+$F31*Marketshare_Base!$H31*MI!O$9*1000+$F31*Marketshare_Base!$I31*MI!O$10*1000</f>
        <v>1.583999999712</v>
      </c>
      <c r="Y31" s="53">
        <f t="shared" si="12"/>
        <v>878.97600000000011</v>
      </c>
      <c r="Z31" s="54">
        <f t="shared" si="10"/>
        <v>109.87200000000001</v>
      </c>
      <c r="AA31" s="54">
        <f t="shared" si="10"/>
        <v>271.87200000000001</v>
      </c>
      <c r="AB31" s="54">
        <f t="shared" si="10"/>
        <v>7825.5647999999992</v>
      </c>
      <c r="AC31" s="54">
        <f t="shared" si="10"/>
        <v>0</v>
      </c>
      <c r="AD31" s="54">
        <f t="shared" si="10"/>
        <v>1146.6863999999998</v>
      </c>
      <c r="AE31" s="54">
        <f t="shared" si="10"/>
        <v>12.7296000007488</v>
      </c>
      <c r="AF31" s="54">
        <f t="shared" si="10"/>
        <v>1349.1071999999999</v>
      </c>
      <c r="AG31" s="54">
        <f t="shared" si="10"/>
        <v>1225.6703999999997</v>
      </c>
      <c r="AH31" s="54">
        <f t="shared" si="10"/>
        <v>0</v>
      </c>
      <c r="AI31" s="54">
        <f t="shared" si="10"/>
        <v>4.1183999992511993</v>
      </c>
      <c r="AJ31" s="55">
        <f t="shared" si="10"/>
        <v>4.1183999992511993</v>
      </c>
      <c r="AL31" s="53">
        <f t="shared" si="6"/>
        <v>15675.072000000006</v>
      </c>
      <c r="AM31" s="54">
        <f t="shared" si="6"/>
        <v>1959.3840000000007</v>
      </c>
      <c r="AN31" s="54">
        <f t="shared" si="6"/>
        <v>4848.3840000000027</v>
      </c>
      <c r="AO31" s="54">
        <f t="shared" si="6"/>
        <v>160111.73280000014</v>
      </c>
      <c r="AP31" s="54">
        <f t="shared" si="6"/>
        <v>0</v>
      </c>
      <c r="AQ31" s="54">
        <f t="shared" si="6"/>
        <v>20950.9944</v>
      </c>
      <c r="AR31" s="54">
        <f t="shared" si="6"/>
        <v>85.353600005020837</v>
      </c>
      <c r="AS31" s="54">
        <f t="shared" si="6"/>
        <v>26698.195200000013</v>
      </c>
      <c r="AT31" s="54">
        <f t="shared" si="6"/>
        <v>22386.326400000002</v>
      </c>
      <c r="AU31" s="54">
        <f t="shared" si="6"/>
        <v>0</v>
      </c>
      <c r="AV31" s="54">
        <f t="shared" si="6"/>
        <v>27.614399994979205</v>
      </c>
      <c r="AW31" s="55">
        <f t="shared" si="6"/>
        <v>27.614399994979205</v>
      </c>
    </row>
    <row r="32" spans="1:49" x14ac:dyDescent="0.55000000000000004">
      <c r="A32" s="25">
        <f t="shared" si="3"/>
        <v>2048</v>
      </c>
      <c r="B32" s="7">
        <f t="shared" si="7"/>
        <v>361.19999999999993</v>
      </c>
      <c r="C32" s="4">
        <f t="shared" si="8"/>
        <v>271.20000000000005</v>
      </c>
      <c r="D32" s="4">
        <f t="shared" si="9"/>
        <v>181.20000000000005</v>
      </c>
      <c r="E32" s="7">
        <f t="shared" si="5"/>
        <v>38.799999999999976</v>
      </c>
      <c r="F32" s="4">
        <f t="shared" si="5"/>
        <v>28.799999999999976</v>
      </c>
      <c r="G32" s="8">
        <f t="shared" si="5"/>
        <v>18.800000000000004</v>
      </c>
      <c r="H32" s="7">
        <f t="shared" si="13"/>
        <v>19.399999999999999</v>
      </c>
      <c r="I32" s="4">
        <f t="shared" si="11"/>
        <v>14.399999999999999</v>
      </c>
      <c r="J32" s="8">
        <f t="shared" si="11"/>
        <v>9.3999999999999986</v>
      </c>
      <c r="K32" s="4"/>
      <c r="L32" s="47">
        <f>$F32*Marketshare_Base!$B32*MI!D$3*1000+$F32*Marketshare_Base!$C32*MI!D$4*1000+$F32*Marketshare_Base!$D32*MI!D$5*1000+$F32*Marketshare_Base!$E32*MI!D$6*1000+$F32*Marketshare_Base!$F32*MI!D$7*1000+$F32*Marketshare_Base!$G32*MI!D$8*1000+$F32*Marketshare_Base!$H32*MI!D$9*1000+$F32*Marketshare_Base!$I32*MI!D$10*1000</f>
        <v>1757.9519999999986</v>
      </c>
      <c r="M32" s="40">
        <f>$F32*Marketshare_Base!$B32*MI!E$3*1000+$F32*Marketshare_Base!$C32*MI!E$4*1000+$F32*Marketshare_Base!$D32*MI!E$5*1000+$F32*Marketshare_Base!$E32*MI!E$6*1000+$F32*Marketshare_Base!$F32*MI!E$7*1000+$F32*Marketshare_Base!$G32*MI!E$8*1000+$F32*Marketshare_Base!$H32*MI!E$9*1000+$F32*Marketshare_Base!$I32*MI!E$10*1000</f>
        <v>219.74399999999983</v>
      </c>
      <c r="N32" s="40">
        <f>$F32*Marketshare_Base!$B32*MI!F$3*1000+$F32*Marketshare_Base!$C32*MI!F$4*1000+$F32*Marketshare_Base!$D32*MI!F$5*1000+$F32*Marketshare_Base!$E32*MI!F$6*1000+$F32*Marketshare_Base!$F32*MI!F$7*1000+$F32*Marketshare_Base!$G32*MI!F$8*1000+$F32*Marketshare_Base!$H32*MI!F$9*1000+$F32*Marketshare_Base!$I32*MI!F$10*1000</f>
        <v>543.74399999999957</v>
      </c>
      <c r="O32" s="40">
        <f>$F32*Marketshare_Base!$B32*MI!G$3*1000+$F32*Marketshare_Base!$C32*MI!G$4*1000+$F32*Marketshare_Base!$D32*MI!G$5*1000+$F32*Marketshare_Base!$E32*MI!G$6*1000+$F32*Marketshare_Base!$F32*MI!G$7*1000+$F32*Marketshare_Base!$G32*MI!G$8*1000+$F32*Marketshare_Base!$H32*MI!G$9*1000+$F32*Marketshare_Base!$I32*MI!G$10*1000</f>
        <v>18635.039999999986</v>
      </c>
      <c r="P32" s="40">
        <f>$F32*Marketshare_Base!$B32*MI!H$3*1000+$F32*Marketshare_Base!$C32*MI!H$4*1000+$F32*Marketshare_Base!$D32*MI!H$5*1000+$F32*Marketshare_Base!$E32*MI!H$6*1000+$F32*Marketshare_Base!$F32*MI!H$7*1000+$F32*Marketshare_Base!$G32*MI!H$8*1000+$F32*Marketshare_Base!$H32*MI!H$9*1000+$F32*Marketshare_Base!$I32*MI!H$10*1000</f>
        <v>0</v>
      </c>
      <c r="Q32" s="40">
        <f>$F32*Marketshare_Base!$B32*MI!I$3*1000+$F32*Marketshare_Base!$C32*MI!I$4*1000+$F32*Marketshare_Base!$D32*MI!I$5*1000+$F32*Marketshare_Base!$E32*MI!I$6*1000+$F32*Marketshare_Base!$F32*MI!I$7*1000+$F32*Marketshare_Base!$G32*MI!I$8*1000+$F32*Marketshare_Base!$H32*MI!I$9*1000+$F32*Marketshare_Base!$I32*MI!I$10*1000</f>
        <v>2366.2079999999978</v>
      </c>
      <c r="R32" s="40">
        <f>$F32*Marketshare_Base!$B32*MI!J$3*1000+$F32*Marketshare_Base!$C32*MI!J$4*1000+$F32*Marketshare_Base!$D32*MI!J$5*1000+$F32*Marketshare_Base!$E32*MI!J$6*1000+$F32*Marketshare_Base!$F32*MI!J$7*1000+$F32*Marketshare_Base!$G32*MI!J$8*1000+$F32*Marketshare_Base!$H32*MI!J$9*1000+$F32*Marketshare_Base!$I32*MI!J$10*1000</f>
        <v>4.8960000002879953</v>
      </c>
      <c r="S32" s="40">
        <f>$F32*Marketshare_Base!$B32*MI!K$3*1000+$F32*Marketshare_Base!$C32*MI!K$4*1000+$F32*Marketshare_Base!$D32*MI!K$5*1000+$F32*Marketshare_Base!$E32*MI!K$6*1000+$F32*Marketshare_Base!$F32*MI!K$7*1000+$F32*Marketshare_Base!$G32*MI!K$8*1000+$F32*Marketshare_Base!$H32*MI!K$9*1000+$F32*Marketshare_Base!$I32*MI!K$10*1000</f>
        <v>3081.3119999999976</v>
      </c>
      <c r="T32" s="40">
        <f>$F32*Marketshare_Base!$B32*MI!L$3*1000+$F32*Marketshare_Base!$C32*MI!L$4*1000+$F32*Marketshare_Base!$D32*MI!L$5*1000+$F32*Marketshare_Base!$E32*MI!L$6*1000+$F32*Marketshare_Base!$F32*MI!L$7*1000+$F32*Marketshare_Base!$G32*MI!L$8*1000+$F32*Marketshare_Base!$H32*MI!L$9*1000+$F32*Marketshare_Base!$I32*MI!L$10*1000</f>
        <v>2528.063999999998</v>
      </c>
      <c r="U32" s="40">
        <f>$F32*Marketshare_Base!$B32*MI!M$3*1000+$F32*Marketshare_Base!$C32*MI!M$4*1000+$F32*Marketshare_Base!$D32*MI!M$5*1000+$F32*Marketshare_Base!$E32*MI!M$6*1000+$F32*Marketshare_Base!$F32*MI!M$7*1000+$F32*Marketshare_Base!$G32*MI!M$8*1000+$F32*Marketshare_Base!$H32*MI!M$9*1000+$F32*Marketshare_Base!$I32*MI!M$10*1000</f>
        <v>0</v>
      </c>
      <c r="V32" s="40">
        <f>$F32*Marketshare_Base!$B32*MI!N$3*1000+$F32*Marketshare_Base!$C32*MI!N$4*1000+$F32*Marketshare_Base!$D32*MI!N$5*1000+$F32*Marketshare_Base!$E32*MI!N$6*1000+$F32*Marketshare_Base!$F32*MI!N$7*1000+$F32*Marketshare_Base!$G32*MI!N$8*1000+$F32*Marketshare_Base!$H32*MI!N$9*1000+$F32*Marketshare_Base!$I32*MI!N$10*1000</f>
        <v>1.5839999997119985</v>
      </c>
      <c r="W32" s="48">
        <f>$F32*Marketshare_Base!$B32*MI!O$3*1000+$F32*Marketshare_Base!$C32*MI!O$4*1000+$F32*Marketshare_Base!$D32*MI!O$5*1000+$F32*Marketshare_Base!$E32*MI!O$6*1000+$F32*Marketshare_Base!$F32*MI!O$7*1000+$F32*Marketshare_Base!$G32*MI!O$8*1000+$F32*Marketshare_Base!$H32*MI!O$9*1000+$F32*Marketshare_Base!$I32*MI!O$10*1000</f>
        <v>1.5839999997119985</v>
      </c>
      <c r="Y32" s="53">
        <f t="shared" si="12"/>
        <v>878.97600000000011</v>
      </c>
      <c r="Z32" s="54">
        <f t="shared" si="10"/>
        <v>109.87200000000001</v>
      </c>
      <c r="AA32" s="54">
        <f t="shared" si="10"/>
        <v>271.87200000000001</v>
      </c>
      <c r="AB32" s="54">
        <f t="shared" si="10"/>
        <v>7991.3375999999998</v>
      </c>
      <c r="AC32" s="54">
        <f t="shared" si="10"/>
        <v>0</v>
      </c>
      <c r="AD32" s="54">
        <f t="shared" si="10"/>
        <v>1150.7327999999998</v>
      </c>
      <c r="AE32" s="54">
        <f t="shared" si="10"/>
        <v>11.587200000681598</v>
      </c>
      <c r="AF32" s="54">
        <f t="shared" si="10"/>
        <v>1370.3903999999998</v>
      </c>
      <c r="AG32" s="54">
        <f t="shared" si="10"/>
        <v>1229.9327999999998</v>
      </c>
      <c r="AH32" s="54">
        <f t="shared" si="10"/>
        <v>0</v>
      </c>
      <c r="AI32" s="54">
        <f t="shared" si="10"/>
        <v>3.7487999993183987</v>
      </c>
      <c r="AJ32" s="55">
        <f t="shared" si="10"/>
        <v>3.7487999993183987</v>
      </c>
      <c r="AL32" s="53">
        <f t="shared" si="6"/>
        <v>16554.048000000006</v>
      </c>
      <c r="AM32" s="54">
        <f t="shared" si="6"/>
        <v>2069.2560000000008</v>
      </c>
      <c r="AN32" s="54">
        <f t="shared" si="6"/>
        <v>5120.2560000000021</v>
      </c>
      <c r="AO32" s="54">
        <f t="shared" si="6"/>
        <v>170755.43520000012</v>
      </c>
      <c r="AP32" s="54">
        <f t="shared" si="6"/>
        <v>0</v>
      </c>
      <c r="AQ32" s="54">
        <f t="shared" si="6"/>
        <v>22166.469599999997</v>
      </c>
      <c r="AR32" s="54">
        <f t="shared" si="6"/>
        <v>78.662400004627244</v>
      </c>
      <c r="AS32" s="54">
        <f t="shared" si="6"/>
        <v>28409.116800000011</v>
      </c>
      <c r="AT32" s="54">
        <f t="shared" si="6"/>
        <v>23684.457600000002</v>
      </c>
      <c r="AU32" s="54">
        <f t="shared" si="6"/>
        <v>0</v>
      </c>
      <c r="AV32" s="54">
        <f t="shared" si="6"/>
        <v>25.449599995372807</v>
      </c>
      <c r="AW32" s="55">
        <f t="shared" si="6"/>
        <v>25.449599995372807</v>
      </c>
    </row>
    <row r="33" spans="1:49" x14ac:dyDescent="0.55000000000000004">
      <c r="A33" s="25">
        <f t="shared" si="3"/>
        <v>2049</v>
      </c>
      <c r="B33" s="7">
        <f t="shared" si="7"/>
        <v>380.59999999999991</v>
      </c>
      <c r="C33" s="4">
        <f t="shared" si="8"/>
        <v>285.60000000000002</v>
      </c>
      <c r="D33" s="4">
        <f t="shared" si="9"/>
        <v>190.60000000000005</v>
      </c>
      <c r="E33" s="7">
        <f t="shared" si="5"/>
        <v>38.799999999999969</v>
      </c>
      <c r="F33" s="4">
        <f t="shared" si="5"/>
        <v>28.799999999999976</v>
      </c>
      <c r="G33" s="8">
        <f t="shared" si="5"/>
        <v>18.800000000000004</v>
      </c>
      <c r="H33" s="7">
        <f t="shared" si="13"/>
        <v>19.399999999999991</v>
      </c>
      <c r="I33" s="4">
        <f t="shared" si="11"/>
        <v>14.399999999999999</v>
      </c>
      <c r="J33" s="8">
        <f t="shared" si="11"/>
        <v>9.3999999999999986</v>
      </c>
      <c r="K33" s="4"/>
      <c r="L33" s="47">
        <f>$F33*Marketshare_Base!$B33*MI!D$3*1000+$F33*Marketshare_Base!$C33*MI!D$4*1000+$F33*Marketshare_Base!$D33*MI!D$5*1000+$F33*Marketshare_Base!$E33*MI!D$6*1000+$F33*Marketshare_Base!$F33*MI!D$7*1000+$F33*Marketshare_Base!$G33*MI!D$8*1000+$F33*Marketshare_Base!$H33*MI!D$9*1000+$F33*Marketshare_Base!$I33*MI!D$10*1000</f>
        <v>1757.9519999999986</v>
      </c>
      <c r="M33" s="40">
        <f>$F33*Marketshare_Base!$B33*MI!E$3*1000+$F33*Marketshare_Base!$C33*MI!E$4*1000+$F33*Marketshare_Base!$D33*MI!E$5*1000+$F33*Marketshare_Base!$E33*MI!E$6*1000+$F33*Marketshare_Base!$F33*MI!E$7*1000+$F33*Marketshare_Base!$G33*MI!E$8*1000+$F33*Marketshare_Base!$H33*MI!E$9*1000+$F33*Marketshare_Base!$I33*MI!E$10*1000</f>
        <v>219.74399999999983</v>
      </c>
      <c r="N33" s="40">
        <f>$F33*Marketshare_Base!$B33*MI!F$3*1000+$F33*Marketshare_Base!$C33*MI!F$4*1000+$F33*Marketshare_Base!$D33*MI!F$5*1000+$F33*Marketshare_Base!$E33*MI!F$6*1000+$F33*Marketshare_Base!$F33*MI!F$7*1000+$F33*Marketshare_Base!$G33*MI!F$8*1000+$F33*Marketshare_Base!$H33*MI!F$9*1000+$F33*Marketshare_Base!$I33*MI!F$10*1000</f>
        <v>543.74399999999957</v>
      </c>
      <c r="O33" s="40">
        <f>$F33*Marketshare_Base!$B33*MI!G$3*1000+$F33*Marketshare_Base!$C33*MI!G$4*1000+$F33*Marketshare_Base!$D33*MI!G$5*1000+$F33*Marketshare_Base!$E33*MI!G$6*1000+$F33*Marketshare_Base!$F33*MI!G$7*1000+$F33*Marketshare_Base!$G33*MI!G$8*1000+$F33*Marketshare_Base!$H33*MI!G$9*1000+$F33*Marketshare_Base!$I33*MI!G$10*1000</f>
        <v>18635.039999999986</v>
      </c>
      <c r="P33" s="40">
        <f>$F33*Marketshare_Base!$B33*MI!H$3*1000+$F33*Marketshare_Base!$C33*MI!H$4*1000+$F33*Marketshare_Base!$D33*MI!H$5*1000+$F33*Marketshare_Base!$E33*MI!H$6*1000+$F33*Marketshare_Base!$F33*MI!H$7*1000+$F33*Marketshare_Base!$G33*MI!H$8*1000+$F33*Marketshare_Base!$H33*MI!H$9*1000+$F33*Marketshare_Base!$I33*MI!H$10*1000</f>
        <v>0</v>
      </c>
      <c r="Q33" s="40">
        <f>$F33*Marketshare_Base!$B33*MI!I$3*1000+$F33*Marketshare_Base!$C33*MI!I$4*1000+$F33*Marketshare_Base!$D33*MI!I$5*1000+$F33*Marketshare_Base!$E33*MI!I$6*1000+$F33*Marketshare_Base!$F33*MI!I$7*1000+$F33*Marketshare_Base!$G33*MI!I$8*1000+$F33*Marketshare_Base!$H33*MI!I$9*1000+$F33*Marketshare_Base!$I33*MI!I$10*1000</f>
        <v>2366.2079999999978</v>
      </c>
      <c r="R33" s="40">
        <f>$F33*Marketshare_Base!$B33*MI!J$3*1000+$F33*Marketshare_Base!$C33*MI!J$4*1000+$F33*Marketshare_Base!$D33*MI!J$5*1000+$F33*Marketshare_Base!$E33*MI!J$6*1000+$F33*Marketshare_Base!$F33*MI!J$7*1000+$F33*Marketshare_Base!$G33*MI!J$8*1000+$F33*Marketshare_Base!$H33*MI!J$9*1000+$F33*Marketshare_Base!$I33*MI!J$10*1000</f>
        <v>4.8960000002879953</v>
      </c>
      <c r="S33" s="40">
        <f>$F33*Marketshare_Base!$B33*MI!K$3*1000+$F33*Marketshare_Base!$C33*MI!K$4*1000+$F33*Marketshare_Base!$D33*MI!K$5*1000+$F33*Marketshare_Base!$E33*MI!K$6*1000+$F33*Marketshare_Base!$F33*MI!K$7*1000+$F33*Marketshare_Base!$G33*MI!K$8*1000+$F33*Marketshare_Base!$H33*MI!K$9*1000+$F33*Marketshare_Base!$I33*MI!K$10*1000</f>
        <v>3081.3119999999976</v>
      </c>
      <c r="T33" s="40">
        <f>$F33*Marketshare_Base!$B33*MI!L$3*1000+$F33*Marketshare_Base!$C33*MI!L$4*1000+$F33*Marketshare_Base!$D33*MI!L$5*1000+$F33*Marketshare_Base!$E33*MI!L$6*1000+$F33*Marketshare_Base!$F33*MI!L$7*1000+$F33*Marketshare_Base!$G33*MI!L$8*1000+$F33*Marketshare_Base!$H33*MI!L$9*1000+$F33*Marketshare_Base!$I33*MI!L$10*1000</f>
        <v>2528.063999999998</v>
      </c>
      <c r="U33" s="40">
        <f>$F33*Marketshare_Base!$B33*MI!M$3*1000+$F33*Marketshare_Base!$C33*MI!M$4*1000+$F33*Marketshare_Base!$D33*MI!M$5*1000+$F33*Marketshare_Base!$E33*MI!M$6*1000+$F33*Marketshare_Base!$F33*MI!M$7*1000+$F33*Marketshare_Base!$G33*MI!M$8*1000+$F33*Marketshare_Base!$H33*MI!M$9*1000+$F33*Marketshare_Base!$I33*MI!M$10*1000</f>
        <v>0</v>
      </c>
      <c r="V33" s="40">
        <f>$F33*Marketshare_Base!$B33*MI!N$3*1000+$F33*Marketshare_Base!$C33*MI!N$4*1000+$F33*Marketshare_Base!$D33*MI!N$5*1000+$F33*Marketshare_Base!$E33*MI!N$6*1000+$F33*Marketshare_Base!$F33*MI!N$7*1000+$F33*Marketshare_Base!$G33*MI!N$8*1000+$F33*Marketshare_Base!$H33*MI!N$9*1000+$F33*Marketshare_Base!$I33*MI!N$10*1000</f>
        <v>1.5839999997119985</v>
      </c>
      <c r="W33" s="48">
        <f>$F33*Marketshare_Base!$B33*MI!O$3*1000+$F33*Marketshare_Base!$C33*MI!O$4*1000+$F33*Marketshare_Base!$D33*MI!O$5*1000+$F33*Marketshare_Base!$E33*MI!O$6*1000+$F33*Marketshare_Base!$F33*MI!O$7*1000+$F33*Marketshare_Base!$G33*MI!O$8*1000+$F33*Marketshare_Base!$H33*MI!O$9*1000+$F33*Marketshare_Base!$I33*MI!O$10*1000</f>
        <v>1.5839999997119985</v>
      </c>
      <c r="Y33" s="53">
        <f t="shared" si="12"/>
        <v>878.97600000000011</v>
      </c>
      <c r="Z33" s="54">
        <f t="shared" si="10"/>
        <v>109.87200000000001</v>
      </c>
      <c r="AA33" s="54">
        <f t="shared" si="10"/>
        <v>271.87200000000001</v>
      </c>
      <c r="AB33" s="54">
        <f t="shared" si="10"/>
        <v>8157.1103999999978</v>
      </c>
      <c r="AC33" s="54">
        <f t="shared" si="10"/>
        <v>0</v>
      </c>
      <c r="AD33" s="54">
        <f t="shared" si="10"/>
        <v>1154.7791999999997</v>
      </c>
      <c r="AE33" s="54">
        <f t="shared" si="10"/>
        <v>10.444800000614398</v>
      </c>
      <c r="AF33" s="54">
        <f t="shared" si="10"/>
        <v>1391.6735999999996</v>
      </c>
      <c r="AG33" s="54">
        <f t="shared" si="10"/>
        <v>1234.1951999999999</v>
      </c>
      <c r="AH33" s="54">
        <f t="shared" si="10"/>
        <v>0</v>
      </c>
      <c r="AI33" s="54">
        <f t="shared" si="10"/>
        <v>3.379199999385599</v>
      </c>
      <c r="AJ33" s="55">
        <f t="shared" si="10"/>
        <v>3.379199999385599</v>
      </c>
      <c r="AL33" s="53">
        <f t="shared" si="6"/>
        <v>17433.024000000005</v>
      </c>
      <c r="AM33" s="54">
        <f t="shared" si="6"/>
        <v>2179.1280000000006</v>
      </c>
      <c r="AN33" s="54">
        <f t="shared" si="6"/>
        <v>5392.1280000000015</v>
      </c>
      <c r="AO33" s="54">
        <f t="shared" si="6"/>
        <v>181233.3648000001</v>
      </c>
      <c r="AP33" s="54">
        <f t="shared" si="6"/>
        <v>0</v>
      </c>
      <c r="AQ33" s="54">
        <f t="shared" si="6"/>
        <v>23377.898399999995</v>
      </c>
      <c r="AR33" s="54">
        <f t="shared" si="6"/>
        <v>73.113600004300849</v>
      </c>
      <c r="AS33" s="54">
        <f t="shared" si="6"/>
        <v>30098.755200000011</v>
      </c>
      <c r="AT33" s="54">
        <f t="shared" si="6"/>
        <v>24978.326400000002</v>
      </c>
      <c r="AU33" s="54">
        <f t="shared" si="6"/>
        <v>0</v>
      </c>
      <c r="AV33" s="54">
        <f t="shared" si="6"/>
        <v>23.654399995699208</v>
      </c>
      <c r="AW33" s="55">
        <f t="shared" si="6"/>
        <v>23.654399995699208</v>
      </c>
    </row>
    <row r="34" spans="1:49" ht="14.7" thickBot="1" x14ac:dyDescent="0.6">
      <c r="A34" s="26">
        <f>A33+1</f>
        <v>2050</v>
      </c>
      <c r="B34" s="78">
        <f t="shared" si="7"/>
        <v>399.99999999999989</v>
      </c>
      <c r="C34" s="79">
        <f t="shared" si="8"/>
        <v>300</v>
      </c>
      <c r="D34" s="79">
        <f t="shared" si="9"/>
        <v>200.00000000000006</v>
      </c>
      <c r="E34" s="32">
        <f t="shared" si="5"/>
        <v>38.799999999999983</v>
      </c>
      <c r="F34" s="33">
        <f t="shared" si="5"/>
        <v>28.799999999999976</v>
      </c>
      <c r="G34" s="34">
        <f t="shared" si="5"/>
        <v>18.800000000000004</v>
      </c>
      <c r="H34" s="32">
        <f t="shared" si="13"/>
        <v>19.400000000000006</v>
      </c>
      <c r="I34" s="33">
        <f t="shared" si="11"/>
        <v>14.399999999999999</v>
      </c>
      <c r="J34" s="34">
        <f t="shared" si="11"/>
        <v>9.3999999999999986</v>
      </c>
      <c r="K34" s="4"/>
      <c r="L34" s="49">
        <f>$F34*Marketshare_Base!$B34*MI!D$3*1000+$F34*Marketshare_Base!$C34*MI!D$4*1000+$F34*Marketshare_Base!$D34*MI!D$5*1000+$F34*Marketshare_Base!$E34*MI!D$6*1000+$F34*Marketshare_Base!$F34*MI!D$7*1000+$F34*Marketshare_Base!$G34*MI!D$8*1000+$F34*Marketshare_Base!$H34*MI!D$9*1000+$F34*Marketshare_Base!$I34*MI!D$10*1000</f>
        <v>1757.9519999999986</v>
      </c>
      <c r="M34" s="50">
        <f>$F34*Marketshare_Base!$B34*MI!E$3*1000+$F34*Marketshare_Base!$C34*MI!E$4*1000+$F34*Marketshare_Base!$D34*MI!E$5*1000+$F34*Marketshare_Base!$E34*MI!E$6*1000+$F34*Marketshare_Base!$F34*MI!E$7*1000+$F34*Marketshare_Base!$G34*MI!E$8*1000+$F34*Marketshare_Base!$H34*MI!E$9*1000+$F34*Marketshare_Base!$I34*MI!E$10*1000</f>
        <v>219.74399999999983</v>
      </c>
      <c r="N34" s="50">
        <f>$F34*Marketshare_Base!$B34*MI!F$3*1000+$F34*Marketshare_Base!$C34*MI!F$4*1000+$F34*Marketshare_Base!$D34*MI!F$5*1000+$F34*Marketshare_Base!$E34*MI!F$6*1000+$F34*Marketshare_Base!$F34*MI!F$7*1000+$F34*Marketshare_Base!$G34*MI!F$8*1000+$F34*Marketshare_Base!$H34*MI!F$9*1000+$F34*Marketshare_Base!$I34*MI!F$10*1000</f>
        <v>543.74399999999957</v>
      </c>
      <c r="O34" s="50">
        <f>$F34*Marketshare_Base!$B34*MI!G$3*1000+$F34*Marketshare_Base!$C34*MI!G$4*1000+$F34*Marketshare_Base!$D34*MI!G$5*1000+$F34*Marketshare_Base!$E34*MI!G$6*1000+$F34*Marketshare_Base!$F34*MI!G$7*1000+$F34*Marketshare_Base!$G34*MI!G$8*1000+$F34*Marketshare_Base!$H34*MI!G$9*1000+$F34*Marketshare_Base!$I34*MI!G$10*1000</f>
        <v>18635.039999999986</v>
      </c>
      <c r="P34" s="50">
        <f>$F34*Marketshare_Base!$B34*MI!H$3*1000+$F34*Marketshare_Base!$C34*MI!H$4*1000+$F34*Marketshare_Base!$D34*MI!H$5*1000+$F34*Marketshare_Base!$E34*MI!H$6*1000+$F34*Marketshare_Base!$F34*MI!H$7*1000+$F34*Marketshare_Base!$G34*MI!H$8*1000+$F34*Marketshare_Base!$H34*MI!H$9*1000+$F34*Marketshare_Base!$I34*MI!H$10*1000</f>
        <v>0</v>
      </c>
      <c r="Q34" s="50">
        <f>$F34*Marketshare_Base!$B34*MI!I$3*1000+$F34*Marketshare_Base!$C34*MI!I$4*1000+$F34*Marketshare_Base!$D34*MI!I$5*1000+$F34*Marketshare_Base!$E34*MI!I$6*1000+$F34*Marketshare_Base!$F34*MI!I$7*1000+$F34*Marketshare_Base!$G34*MI!I$8*1000+$F34*Marketshare_Base!$H34*MI!I$9*1000+$F34*Marketshare_Base!$I34*MI!I$10*1000</f>
        <v>2366.2079999999978</v>
      </c>
      <c r="R34" s="50">
        <f>$F34*Marketshare_Base!$B34*MI!J$3*1000+$F34*Marketshare_Base!$C34*MI!J$4*1000+$F34*Marketshare_Base!$D34*MI!J$5*1000+$F34*Marketshare_Base!$E34*MI!J$6*1000+$F34*Marketshare_Base!$F34*MI!J$7*1000+$F34*Marketshare_Base!$G34*MI!J$8*1000+$F34*Marketshare_Base!$H34*MI!J$9*1000+$F34*Marketshare_Base!$I34*MI!J$10*1000</f>
        <v>4.8960000002879953</v>
      </c>
      <c r="S34" s="50">
        <f>$F34*Marketshare_Base!$B34*MI!K$3*1000+$F34*Marketshare_Base!$C34*MI!K$4*1000+$F34*Marketshare_Base!$D34*MI!K$5*1000+$F34*Marketshare_Base!$E34*MI!K$6*1000+$F34*Marketshare_Base!$F34*MI!K$7*1000+$F34*Marketshare_Base!$G34*MI!K$8*1000+$F34*Marketshare_Base!$H34*MI!K$9*1000+$F34*Marketshare_Base!$I34*MI!K$10*1000</f>
        <v>3081.3119999999976</v>
      </c>
      <c r="T34" s="50">
        <f>$F34*Marketshare_Base!$B34*MI!L$3*1000+$F34*Marketshare_Base!$C34*MI!L$4*1000+$F34*Marketshare_Base!$D34*MI!L$5*1000+$F34*Marketshare_Base!$E34*MI!L$6*1000+$F34*Marketshare_Base!$F34*MI!L$7*1000+$F34*Marketshare_Base!$G34*MI!L$8*1000+$F34*Marketshare_Base!$H34*MI!L$9*1000+$F34*Marketshare_Base!$I34*MI!L$10*1000</f>
        <v>2528.063999999998</v>
      </c>
      <c r="U34" s="50">
        <f>$F34*Marketshare_Base!$B34*MI!M$3*1000+$F34*Marketshare_Base!$C34*MI!M$4*1000+$F34*Marketshare_Base!$D34*MI!M$5*1000+$F34*Marketshare_Base!$E34*MI!M$6*1000+$F34*Marketshare_Base!$F34*MI!M$7*1000+$F34*Marketshare_Base!$G34*MI!M$8*1000+$F34*Marketshare_Base!$H34*MI!M$9*1000+$F34*Marketshare_Base!$I34*MI!M$10*1000</f>
        <v>0</v>
      </c>
      <c r="V34" s="50">
        <f>$F34*Marketshare_Base!$B34*MI!N$3*1000+$F34*Marketshare_Base!$C34*MI!N$4*1000+$F34*Marketshare_Base!$D34*MI!N$5*1000+$F34*Marketshare_Base!$E34*MI!N$6*1000+$F34*Marketshare_Base!$F34*MI!N$7*1000+$F34*Marketshare_Base!$G34*MI!N$8*1000+$F34*Marketshare_Base!$H34*MI!N$9*1000+$F34*Marketshare_Base!$I34*MI!N$10*1000</f>
        <v>1.5839999997119985</v>
      </c>
      <c r="W34" s="51">
        <f>$F34*Marketshare_Base!$B34*MI!O$3*1000+$F34*Marketshare_Base!$C34*MI!O$4*1000+$F34*Marketshare_Base!$D34*MI!O$5*1000+$F34*Marketshare_Base!$E34*MI!O$6*1000+$F34*Marketshare_Base!$F34*MI!O$7*1000+$F34*Marketshare_Base!$G34*MI!O$8*1000+$F34*Marketshare_Base!$H34*MI!O$9*1000+$F34*Marketshare_Base!$I34*MI!O$10*1000</f>
        <v>1.5839999997119985</v>
      </c>
      <c r="Y34" s="56">
        <f t="shared" si="12"/>
        <v>878.97600000000011</v>
      </c>
      <c r="Z34" s="57">
        <f t="shared" si="10"/>
        <v>109.87200000000001</v>
      </c>
      <c r="AA34" s="57">
        <f t="shared" si="10"/>
        <v>271.87200000000001</v>
      </c>
      <c r="AB34" s="57">
        <f t="shared" si="10"/>
        <v>8322.8831999999984</v>
      </c>
      <c r="AC34" s="57">
        <f t="shared" si="10"/>
        <v>0</v>
      </c>
      <c r="AD34" s="57">
        <f t="shared" si="10"/>
        <v>1158.8255999999997</v>
      </c>
      <c r="AE34" s="57">
        <f t="shared" si="10"/>
        <v>9.3024000005472001</v>
      </c>
      <c r="AF34" s="57">
        <f t="shared" si="10"/>
        <v>1412.9567999999997</v>
      </c>
      <c r="AG34" s="57">
        <f t="shared" si="10"/>
        <v>1238.4575999999997</v>
      </c>
      <c r="AH34" s="57">
        <f t="shared" si="10"/>
        <v>0</v>
      </c>
      <c r="AI34" s="57">
        <f t="shared" si="10"/>
        <v>3.0095999994527993</v>
      </c>
      <c r="AJ34" s="58">
        <f t="shared" si="10"/>
        <v>3.0095999994527993</v>
      </c>
      <c r="AL34" s="56">
        <f t="shared" si="6"/>
        <v>18312.000000000004</v>
      </c>
      <c r="AM34" s="57">
        <f t="shared" si="6"/>
        <v>2289.0000000000005</v>
      </c>
      <c r="AN34" s="57">
        <f t="shared" si="6"/>
        <v>5664.0000000000009</v>
      </c>
      <c r="AO34" s="57">
        <f t="shared" si="6"/>
        <v>191545.52160000007</v>
      </c>
      <c r="AP34" s="57">
        <f t="shared" si="6"/>
        <v>0</v>
      </c>
      <c r="AQ34" s="57">
        <f t="shared" si="6"/>
        <v>24585.280799999993</v>
      </c>
      <c r="AR34" s="57">
        <f t="shared" si="6"/>
        <v>68.707200004041653</v>
      </c>
      <c r="AS34" s="57">
        <f t="shared" si="6"/>
        <v>31767.110400000005</v>
      </c>
      <c r="AT34" s="57">
        <f t="shared" si="6"/>
        <v>26267.932800000002</v>
      </c>
      <c r="AU34" s="57">
        <f t="shared" si="6"/>
        <v>0</v>
      </c>
      <c r="AV34" s="57">
        <f t="shared" si="6"/>
        <v>22.228799995958408</v>
      </c>
      <c r="AW34" s="58">
        <f t="shared" si="6"/>
        <v>22.228799995958408</v>
      </c>
    </row>
    <row r="35" spans="1:49" x14ac:dyDescent="0.55000000000000004">
      <c r="C35" s="4"/>
      <c r="F35" s="4"/>
    </row>
    <row r="36" spans="1:49" x14ac:dyDescent="0.55000000000000004">
      <c r="C36" s="4"/>
      <c r="F36" s="4"/>
    </row>
    <row r="37" spans="1:49" x14ac:dyDescent="0.55000000000000004">
      <c r="C37" s="4"/>
      <c r="F37" s="4"/>
    </row>
    <row r="38" spans="1:49" x14ac:dyDescent="0.55000000000000004">
      <c r="C38" s="4"/>
      <c r="F38" s="4"/>
    </row>
    <row r="39" spans="1:49" x14ac:dyDescent="0.55000000000000004">
      <c r="C39" s="4"/>
      <c r="F39" s="4"/>
    </row>
    <row r="40" spans="1:49" x14ac:dyDescent="0.55000000000000004">
      <c r="C40" s="4"/>
      <c r="F40" s="4"/>
    </row>
  </sheetData>
  <mergeCells count="7">
    <mergeCell ref="AL1:AW1"/>
    <mergeCell ref="A1:A3"/>
    <mergeCell ref="B1:D1"/>
    <mergeCell ref="E1:G1"/>
    <mergeCell ref="H1:J1"/>
    <mergeCell ref="L1:W1"/>
    <mergeCell ref="Y1:AJ1"/>
  </mergeCells>
  <conditionalFormatting sqref="L3:W3">
    <cfRule type="cellIs" dxfId="59" priority="5" operator="equal">
      <formula>0</formula>
    </cfRule>
  </conditionalFormatting>
  <conditionalFormatting sqref="L2:W2">
    <cfRule type="cellIs" dxfId="58" priority="6" operator="equal">
      <formula>0</formula>
    </cfRule>
  </conditionalFormatting>
  <conditionalFormatting sqref="AL3:AW3">
    <cfRule type="cellIs" dxfId="57" priority="1" operator="equal">
      <formula>0</formula>
    </cfRule>
  </conditionalFormatting>
  <conditionalFormatting sqref="AL2:AW2">
    <cfRule type="cellIs" dxfId="56" priority="2" operator="equal">
      <formula>0</formula>
    </cfRule>
  </conditionalFormatting>
  <conditionalFormatting sqref="Y3:AJ3">
    <cfRule type="cellIs" dxfId="55" priority="3" operator="equal">
      <formula>0</formula>
    </cfRule>
  </conditionalFormatting>
  <conditionalFormatting sqref="Y2:AJ2">
    <cfRule type="cellIs" dxfId="54" priority="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14A5-2421-4691-8EE5-0A7D34CA3633}">
  <sheetPr>
    <tabColor theme="5" tint="0.39997558519241921"/>
  </sheetPr>
  <dimension ref="A1:AW40"/>
  <sheetViews>
    <sheetView workbookViewId="0">
      <selection sqref="A1:A3"/>
    </sheetView>
  </sheetViews>
  <sheetFormatPr defaultRowHeight="14.4" x14ac:dyDescent="0.55000000000000004"/>
  <cols>
    <col min="2" max="2" width="8.83984375" style="5"/>
    <col min="3" max="4" width="8.83984375" style="3"/>
    <col min="5" max="5" width="8.83984375" style="5"/>
    <col min="6" max="6" width="8.83984375" style="3"/>
    <col min="7" max="7" width="8.83984375" style="6"/>
    <col min="8" max="8" width="8.83984375" style="5"/>
    <col min="9" max="9" width="8.83984375" style="3"/>
    <col min="10" max="10" width="8.83984375" style="6"/>
    <col min="11" max="11" width="8.83984375" style="3"/>
    <col min="12" max="12" width="9.15625" style="3" bestFit="1" customWidth="1"/>
    <col min="13" max="14" width="8.89453125" style="3" bestFit="1" customWidth="1"/>
    <col min="15" max="15" width="10.15625" bestFit="1" customWidth="1"/>
    <col min="16" max="16" width="8.89453125" bestFit="1" customWidth="1"/>
    <col min="17" max="17" width="9.15625" bestFit="1" customWidth="1"/>
    <col min="18" max="18" width="8.89453125" bestFit="1" customWidth="1"/>
    <col min="19" max="20" width="9.15625" bestFit="1" customWidth="1"/>
    <col min="21" max="23" width="8.89453125" bestFit="1" customWidth="1"/>
  </cols>
  <sheetData>
    <row r="1" spans="1:49" ht="14.7" thickBot="1" x14ac:dyDescent="0.6">
      <c r="A1" s="128" t="s">
        <v>43</v>
      </c>
      <c r="B1" s="131" t="s">
        <v>37</v>
      </c>
      <c r="C1" s="132"/>
      <c r="D1" s="133"/>
      <c r="E1" s="131" t="s">
        <v>38</v>
      </c>
      <c r="F1" s="132"/>
      <c r="G1" s="133"/>
      <c r="H1" s="131" t="s">
        <v>47</v>
      </c>
      <c r="I1" s="132"/>
      <c r="J1" s="133"/>
      <c r="K1" s="24"/>
      <c r="L1" s="131" t="s">
        <v>38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Y1" s="131" t="s">
        <v>47</v>
      </c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3"/>
      <c r="AL1" s="131" t="s">
        <v>37</v>
      </c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3"/>
    </row>
    <row r="2" spans="1:49" x14ac:dyDescent="0.55000000000000004">
      <c r="A2" s="129"/>
      <c r="B2" s="27" t="s">
        <v>1</v>
      </c>
      <c r="C2" s="28" t="s">
        <v>2</v>
      </c>
      <c r="D2" s="28" t="s">
        <v>36</v>
      </c>
      <c r="E2" s="27" t="s">
        <v>1</v>
      </c>
      <c r="F2" s="28" t="s">
        <v>2</v>
      </c>
      <c r="G2" s="29" t="s">
        <v>36</v>
      </c>
      <c r="H2" s="27" t="s">
        <v>1</v>
      </c>
      <c r="I2" s="28" t="s">
        <v>2</v>
      </c>
      <c r="J2" s="29" t="s">
        <v>36</v>
      </c>
      <c r="K2" s="30"/>
      <c r="L2" s="42" t="s">
        <v>40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T2" s="16" t="s">
        <v>22</v>
      </c>
      <c r="U2" s="16" t="s">
        <v>23</v>
      </c>
      <c r="V2" s="16" t="s">
        <v>41</v>
      </c>
      <c r="W2" s="17" t="s">
        <v>42</v>
      </c>
      <c r="X2" s="31"/>
      <c r="Y2" s="42" t="s">
        <v>40</v>
      </c>
      <c r="Z2" s="16" t="s">
        <v>15</v>
      </c>
      <c r="AA2" s="16" t="s">
        <v>16</v>
      </c>
      <c r="AB2" s="16" t="s">
        <v>17</v>
      </c>
      <c r="AC2" s="16" t="s">
        <v>18</v>
      </c>
      <c r="AD2" s="16" t="s">
        <v>19</v>
      </c>
      <c r="AE2" s="16" t="s">
        <v>20</v>
      </c>
      <c r="AF2" s="16" t="s">
        <v>21</v>
      </c>
      <c r="AG2" s="16" t="s">
        <v>22</v>
      </c>
      <c r="AH2" s="16" t="s">
        <v>23</v>
      </c>
      <c r="AI2" s="16" t="s">
        <v>41</v>
      </c>
      <c r="AJ2" s="17" t="s">
        <v>42</v>
      </c>
      <c r="AL2" s="42" t="s">
        <v>40</v>
      </c>
      <c r="AM2" s="16" t="s">
        <v>15</v>
      </c>
      <c r="AN2" s="16" t="s">
        <v>16</v>
      </c>
      <c r="AO2" s="16" t="s">
        <v>17</v>
      </c>
      <c r="AP2" s="16" t="s">
        <v>18</v>
      </c>
      <c r="AQ2" s="16" t="s">
        <v>19</v>
      </c>
      <c r="AR2" s="16" t="s">
        <v>20</v>
      </c>
      <c r="AS2" s="16" t="s">
        <v>21</v>
      </c>
      <c r="AT2" s="16" t="s">
        <v>22</v>
      </c>
      <c r="AU2" s="16" t="s">
        <v>23</v>
      </c>
      <c r="AV2" s="16" t="s">
        <v>41</v>
      </c>
      <c r="AW2" s="17" t="s">
        <v>42</v>
      </c>
    </row>
    <row r="3" spans="1:49" ht="14.7" thickBot="1" x14ac:dyDescent="0.6">
      <c r="A3" s="130"/>
      <c r="B3" s="66" t="s">
        <v>3</v>
      </c>
      <c r="C3" s="9" t="s">
        <v>3</v>
      </c>
      <c r="D3" s="9" t="s">
        <v>3</v>
      </c>
      <c r="E3" s="18" t="s">
        <v>3</v>
      </c>
      <c r="F3" s="9" t="s">
        <v>3</v>
      </c>
      <c r="G3" s="10" t="s">
        <v>3</v>
      </c>
      <c r="H3" s="18" t="s">
        <v>3</v>
      </c>
      <c r="I3" s="9" t="s">
        <v>3</v>
      </c>
      <c r="J3" s="10" t="s">
        <v>3</v>
      </c>
      <c r="K3" s="30"/>
      <c r="L3" s="62" t="s">
        <v>48</v>
      </c>
      <c r="M3" s="63" t="s">
        <v>48</v>
      </c>
      <c r="N3" s="63" t="s">
        <v>48</v>
      </c>
      <c r="O3" s="63" t="s">
        <v>48</v>
      </c>
      <c r="P3" s="63" t="s">
        <v>48</v>
      </c>
      <c r="Q3" s="63" t="s">
        <v>48</v>
      </c>
      <c r="R3" s="63" t="s">
        <v>48</v>
      </c>
      <c r="S3" s="63" t="s">
        <v>48</v>
      </c>
      <c r="T3" s="63" t="s">
        <v>48</v>
      </c>
      <c r="U3" s="63" t="s">
        <v>48</v>
      </c>
      <c r="V3" s="63" t="s">
        <v>48</v>
      </c>
      <c r="W3" s="64" t="s">
        <v>48</v>
      </c>
      <c r="X3" s="31"/>
      <c r="Y3" s="43" t="s">
        <v>48</v>
      </c>
      <c r="Z3" s="21" t="s">
        <v>48</v>
      </c>
      <c r="AA3" s="21" t="s">
        <v>48</v>
      </c>
      <c r="AB3" s="21" t="s">
        <v>48</v>
      </c>
      <c r="AC3" s="21" t="s">
        <v>48</v>
      </c>
      <c r="AD3" s="21" t="s">
        <v>48</v>
      </c>
      <c r="AE3" s="21" t="s">
        <v>48</v>
      </c>
      <c r="AF3" s="21" t="s">
        <v>48</v>
      </c>
      <c r="AG3" s="21" t="s">
        <v>48</v>
      </c>
      <c r="AH3" s="21" t="s">
        <v>48</v>
      </c>
      <c r="AI3" s="21" t="s">
        <v>48</v>
      </c>
      <c r="AJ3" s="22" t="s">
        <v>48</v>
      </c>
      <c r="AL3" s="43" t="s">
        <v>48</v>
      </c>
      <c r="AM3" s="21" t="s">
        <v>48</v>
      </c>
      <c r="AN3" s="21" t="s">
        <v>48</v>
      </c>
      <c r="AO3" s="21" t="s">
        <v>48</v>
      </c>
      <c r="AP3" s="21" t="s">
        <v>48</v>
      </c>
      <c r="AQ3" s="21" t="s">
        <v>48</v>
      </c>
      <c r="AR3" s="21" t="s">
        <v>48</v>
      </c>
      <c r="AS3" s="21" t="s">
        <v>48</v>
      </c>
      <c r="AT3" s="21" t="s">
        <v>48</v>
      </c>
      <c r="AU3" s="21" t="s">
        <v>48</v>
      </c>
      <c r="AV3" s="21" t="s">
        <v>48</v>
      </c>
      <c r="AW3" s="22" t="s">
        <v>48</v>
      </c>
    </row>
    <row r="4" spans="1:49" x14ac:dyDescent="0.55000000000000004">
      <c r="A4" s="25">
        <v>2020</v>
      </c>
      <c r="B4" s="5">
        <v>0</v>
      </c>
      <c r="C4" s="3">
        <v>0</v>
      </c>
      <c r="D4" s="3">
        <v>0</v>
      </c>
      <c r="E4" s="5">
        <f>0</f>
        <v>0</v>
      </c>
      <c r="F4" s="3">
        <f>0</f>
        <v>0</v>
      </c>
      <c r="G4" s="6">
        <f>0</f>
        <v>0</v>
      </c>
      <c r="H4" s="5">
        <f>0</f>
        <v>0</v>
      </c>
      <c r="I4" s="2">
        <f>0</f>
        <v>0</v>
      </c>
      <c r="J4" s="23">
        <f>0</f>
        <v>0</v>
      </c>
      <c r="K4" s="2"/>
      <c r="L4" s="44">
        <f>$F4*Marketshare_SSB!$B4*MI!D$3*1000+$F4*Marketshare_SSB!$C4*MI!D$4*1000+$F4*Marketshare_SSB!$D4*MI!D$5*1000+$F4*Marketshare_SSB!$E4*MI!D$6*1000+$F4*Marketshare_SSB!$F4*MI!D$7*1000+$F4*Marketshare_SSB!$G4*MI!D$8*1000+$F4*Marketshare_SSB!$H4*MI!D$9*1000+$F4*Marketshare_SSB!$I4*MI!D$10*1000</f>
        <v>0</v>
      </c>
      <c r="M4" s="45">
        <f>$F4*Marketshare_SSB!$B4*MI!E$3*1000+$F4*Marketshare_SSB!$C4*MI!E$4*1000+$F4*Marketshare_SSB!$D4*MI!E$5*1000+$F4*Marketshare_SSB!$E4*MI!E$6*1000+$F4*Marketshare_SSB!$F4*MI!E$7*1000+$F4*Marketshare_SSB!$G4*MI!E$8*1000+$F4*Marketshare_SSB!$H4*MI!E$9*1000+$F4*Marketshare_SSB!$I4*MI!E$10*1000</f>
        <v>0</v>
      </c>
      <c r="N4" s="45">
        <f>$F4*Marketshare_SSB!$B4*MI!F$3*1000+$F4*Marketshare_SSB!$C4*MI!F$4*1000+$F4*Marketshare_SSB!$D4*MI!F$5*1000+$F4*Marketshare_SSB!$E4*MI!F$6*1000+$F4*Marketshare_SSB!$F4*MI!F$7*1000+$F4*Marketshare_SSB!$G4*MI!F$8*1000+$F4*Marketshare_SSB!$H4*MI!F$9*1000+$F4*Marketshare_SSB!$I4*MI!F$10*1000</f>
        <v>0</v>
      </c>
      <c r="O4" s="45">
        <f>$F4*Marketshare_SSB!$B4*MI!G$3*1000+$F4*Marketshare_SSB!$C4*MI!G$4*1000+$F4*Marketshare_SSB!$D4*MI!G$5*1000+$F4*Marketshare_SSB!$E4*MI!G$6*1000+$F4*Marketshare_SSB!$F4*MI!G$7*1000+$F4*Marketshare_SSB!$G4*MI!G$8*1000+$F4*Marketshare_SSB!$H4*MI!G$9*1000+$F4*Marketshare_SSB!$I4*MI!G$10*1000</f>
        <v>0</v>
      </c>
      <c r="P4" s="45">
        <f>$F4*Marketshare_SSB!$B4*MI!H$3*1000+$F4*Marketshare_SSB!$C4*MI!H$4*1000+$F4*Marketshare_SSB!$D4*MI!H$5*1000+$F4*Marketshare_SSB!$E4*MI!H$6*1000+$F4*Marketshare_SSB!$F4*MI!H$7*1000+$F4*Marketshare_SSB!$G4*MI!H$8*1000+$F4*Marketshare_SSB!$H4*MI!H$9*1000+$F4*Marketshare_SSB!$I4*MI!H$10*1000</f>
        <v>0</v>
      </c>
      <c r="Q4" s="45">
        <f>$F4*Marketshare_SSB!$B4*MI!I$3*1000+$F4*Marketshare_SSB!$C4*MI!I$4*1000+$F4*Marketshare_SSB!$D4*MI!I$5*1000+$F4*Marketshare_SSB!$E4*MI!I$6*1000+$F4*Marketshare_SSB!$F4*MI!I$7*1000+$F4*Marketshare_SSB!$G4*MI!I$8*1000+$F4*Marketshare_SSB!$H4*MI!I$9*1000+$F4*Marketshare_SSB!$I4*MI!I$10*1000</f>
        <v>0</v>
      </c>
      <c r="R4" s="45">
        <f>$F4*Marketshare_SSB!$B4*MI!J$3*1000+$F4*Marketshare_SSB!$C4*MI!J$4*1000+$F4*Marketshare_SSB!$D4*MI!J$5*1000+$F4*Marketshare_SSB!$E4*MI!J$6*1000+$F4*Marketshare_SSB!$F4*MI!J$7*1000+$F4*Marketshare_SSB!$G4*MI!J$8*1000+$F4*Marketshare_SSB!$H4*MI!J$9*1000+$F4*Marketshare_SSB!$I4*MI!J$10*1000</f>
        <v>0</v>
      </c>
      <c r="S4" s="45">
        <f>$F4*Marketshare_SSB!$B4*MI!K$3*1000+$F4*Marketshare_SSB!$C4*MI!K$4*1000+$F4*Marketshare_SSB!$D4*MI!K$5*1000+$F4*Marketshare_SSB!$E4*MI!K$6*1000+$F4*Marketshare_SSB!$F4*MI!K$7*1000+$F4*Marketshare_SSB!$G4*MI!K$8*1000+$F4*Marketshare_SSB!$H4*MI!K$9*1000+$F4*Marketshare_SSB!$I4*MI!K$10*1000</f>
        <v>0</v>
      </c>
      <c r="T4" s="45">
        <f>$F4*Marketshare_SSB!$B4*MI!L$3*1000+$F4*Marketshare_SSB!$C4*MI!L$4*1000+$F4*Marketshare_SSB!$D4*MI!L$5*1000+$F4*Marketshare_SSB!$E4*MI!L$6*1000+$F4*Marketshare_SSB!$F4*MI!L$7*1000+$F4*Marketshare_SSB!$G4*MI!L$8*1000+$F4*Marketshare_SSB!$H4*MI!L$9*1000+$F4*Marketshare_SSB!$I4*MI!L$10*1000</f>
        <v>0</v>
      </c>
      <c r="U4" s="45">
        <f>$F4*Marketshare_SSB!$B4*MI!M$3*1000+$F4*Marketshare_SSB!$C4*MI!M$4*1000+$F4*Marketshare_SSB!$D4*MI!M$5*1000+$F4*Marketshare_SSB!$E4*MI!M$6*1000+$F4*Marketshare_SSB!$F4*MI!M$7*1000+$F4*Marketshare_SSB!$G4*MI!M$8*1000+$F4*Marketshare_SSB!$H4*MI!M$9*1000+$F4*Marketshare_SSB!$I4*MI!M$10*1000</f>
        <v>0</v>
      </c>
      <c r="V4" s="45">
        <f>$F4*Marketshare_SSB!$B4*MI!N$3*1000+$F4*Marketshare_SSB!$C4*MI!N$4*1000+$F4*Marketshare_SSB!$D4*MI!N$5*1000+$F4*Marketshare_SSB!$E4*MI!N$6*1000+$F4*Marketshare_SSB!$F4*MI!N$7*1000+$F4*Marketshare_SSB!$G4*MI!N$8*1000+$F4*Marketshare_SSB!$H4*MI!N$9*1000+$F4*Marketshare_SSB!$I4*MI!N$10*1000</f>
        <v>0</v>
      </c>
      <c r="W4" s="46">
        <f>$F4*Marketshare_SSB!$B4*MI!O$3*1000+$F4*Marketshare_SSB!$C4*MI!O$4*1000+$F4*Marketshare_SSB!$D4*MI!O$5*1000+$F4*Marketshare_SSB!$E4*MI!O$6*1000+$F4*Marketshare_SSB!$F4*MI!O$7*1000+$F4*Marketshare_SSB!$G4*MI!O$8*1000+$F4*Marketshare_SSB!$H4*MI!O$9*1000+$F4*Marketshare_SSB!$I4*MI!O$10*1000</f>
        <v>0</v>
      </c>
      <c r="Y4" s="52">
        <f>0</f>
        <v>0</v>
      </c>
      <c r="Z4" s="35">
        <f>0</f>
        <v>0</v>
      </c>
      <c r="AA4" s="35">
        <f>0</f>
        <v>0</v>
      </c>
      <c r="AB4" s="35">
        <f>0</f>
        <v>0</v>
      </c>
      <c r="AC4" s="35">
        <f>0</f>
        <v>0</v>
      </c>
      <c r="AD4" s="35">
        <f>0</f>
        <v>0</v>
      </c>
      <c r="AE4" s="35">
        <f>0</f>
        <v>0</v>
      </c>
      <c r="AF4" s="35">
        <f>0</f>
        <v>0</v>
      </c>
      <c r="AG4" s="35">
        <f>0</f>
        <v>0</v>
      </c>
      <c r="AH4" s="35">
        <f>0</f>
        <v>0</v>
      </c>
      <c r="AI4" s="35">
        <f>0</f>
        <v>0</v>
      </c>
      <c r="AJ4" s="36">
        <f>0</f>
        <v>0</v>
      </c>
      <c r="AL4" s="59">
        <f>L4</f>
        <v>0</v>
      </c>
      <c r="AM4" s="60">
        <f t="shared" ref="AM4:AW4" si="0">M4</f>
        <v>0</v>
      </c>
      <c r="AN4" s="60">
        <f t="shared" si="0"/>
        <v>0</v>
      </c>
      <c r="AO4" s="60">
        <f t="shared" si="0"/>
        <v>0</v>
      </c>
      <c r="AP4" s="60">
        <f t="shared" si="0"/>
        <v>0</v>
      </c>
      <c r="AQ4" s="60">
        <f t="shared" si="0"/>
        <v>0</v>
      </c>
      <c r="AR4" s="60">
        <f t="shared" si="0"/>
        <v>0</v>
      </c>
      <c r="AS4" s="60">
        <f t="shared" si="0"/>
        <v>0</v>
      </c>
      <c r="AT4" s="60">
        <f t="shared" si="0"/>
        <v>0</v>
      </c>
      <c r="AU4" s="60">
        <f t="shared" si="0"/>
        <v>0</v>
      </c>
      <c r="AV4" s="60">
        <f t="shared" si="0"/>
        <v>0</v>
      </c>
      <c r="AW4" s="61">
        <f t="shared" si="0"/>
        <v>0</v>
      </c>
    </row>
    <row r="5" spans="1:49" x14ac:dyDescent="0.55000000000000004">
      <c r="A5" s="25">
        <f>A4+1</f>
        <v>2021</v>
      </c>
      <c r="B5" s="7">
        <f>12/10+B4</f>
        <v>1.2</v>
      </c>
      <c r="C5" s="4">
        <f>12/10+C4</f>
        <v>1.2</v>
      </c>
      <c r="D5" s="4">
        <f>12/10+D4</f>
        <v>1.2</v>
      </c>
      <c r="E5" s="7">
        <f>B5-B4+H5</f>
        <v>1.2</v>
      </c>
      <c r="F5" s="4">
        <f t="shared" ref="F5:G20" si="1">C5-C4+I5</f>
        <v>1.2</v>
      </c>
      <c r="G5" s="8">
        <f t="shared" si="1"/>
        <v>1.2</v>
      </c>
      <c r="H5" s="5">
        <f>0</f>
        <v>0</v>
      </c>
      <c r="I5" s="2">
        <f>0</f>
        <v>0</v>
      </c>
      <c r="J5" s="23">
        <f>0</f>
        <v>0</v>
      </c>
      <c r="K5" s="2"/>
      <c r="L5" s="47">
        <f>$F5*Marketshare_SSB!$B5*MI!D$3*1000+$F5*Marketshare_SSB!$C5*MI!D$4*1000+$F5*Marketshare_SSB!$D5*MI!D$5*1000+$F5*Marketshare_SSB!$E5*MI!D$6*1000+$F5*Marketshare_SSB!$F5*MI!D$7*1000+$F5*Marketshare_SSB!$G5*MI!D$8*1000+$F5*Marketshare_SSB!$H5*MI!D$9*1000+$F5*Marketshare_SSB!$I5*MI!D$10*1000</f>
        <v>83.298240000000007</v>
      </c>
      <c r="M5" s="40">
        <f>$F5*Marketshare_SSB!$B5*MI!E$3*1000+$F5*Marketshare_SSB!$C5*MI!E$4*1000+$F5*Marketshare_SSB!$D5*MI!E$5*1000+$F5*Marketshare_SSB!$E5*MI!E$6*1000+$F5*Marketshare_SSB!$F5*MI!E$7*1000+$F5*Marketshare_SSB!$G5*MI!E$8*1000+$F5*Marketshare_SSB!$H5*MI!E$9*1000+$F5*Marketshare_SSB!$I5*MI!E$10*1000</f>
        <v>12.16188</v>
      </c>
      <c r="N5" s="40">
        <f>$F5*Marketshare_SSB!$B5*MI!F$3*1000+$F5*Marketshare_SSB!$C5*MI!F$4*1000+$F5*Marketshare_SSB!$D5*MI!F$5*1000+$F5*Marketshare_SSB!$E5*MI!F$6*1000+$F5*Marketshare_SSB!$F5*MI!F$7*1000+$F5*Marketshare_SSB!$G5*MI!F$8*1000+$F5*Marketshare_SSB!$H5*MI!F$9*1000+$F5*Marketshare_SSB!$I5*MI!F$10*1000</f>
        <v>31.553280000000001</v>
      </c>
      <c r="O5" s="40">
        <f>$F5*Marketshare_SSB!$B5*MI!G$3*1000+$F5*Marketshare_SSB!$C5*MI!G$4*1000+$F5*Marketshare_SSB!$D5*MI!G$5*1000+$F5*Marketshare_SSB!$E5*MI!G$6*1000+$F5*Marketshare_SSB!$F5*MI!G$7*1000+$F5*Marketshare_SSB!$G5*MI!G$8*1000+$F5*Marketshare_SSB!$H5*MI!G$9*1000+$F5*Marketshare_SSB!$I5*MI!G$10*1000</f>
        <v>421.24799999999999</v>
      </c>
      <c r="P5" s="40">
        <f>$F5*Marketshare_SSB!$B5*MI!H$3*1000+$F5*Marketshare_SSB!$C5*MI!H$4*1000+$F5*Marketshare_SSB!$D5*MI!H$5*1000+$F5*Marketshare_SSB!$E5*MI!H$6*1000+$F5*Marketshare_SSB!$F5*MI!H$7*1000+$F5*Marketshare_SSB!$G5*MI!H$8*1000+$F5*Marketshare_SSB!$H5*MI!H$9*1000+$F5*Marketshare_SSB!$I5*MI!H$10*1000</f>
        <v>0</v>
      </c>
      <c r="Q5" s="40">
        <f>$F5*Marketshare_SSB!$B5*MI!I$3*1000+$F5*Marketshare_SSB!$C5*MI!I$4*1000+$F5*Marketshare_SSB!$D5*MI!I$5*1000+$F5*Marketshare_SSB!$E5*MI!I$6*1000+$F5*Marketshare_SSB!$F5*MI!I$7*1000+$F5*Marketshare_SSB!$G5*MI!I$8*1000+$F5*Marketshare_SSB!$H5*MI!I$9*1000+$F5*Marketshare_SSB!$I5*MI!I$10*1000</f>
        <v>115.6524</v>
      </c>
      <c r="R5" s="40">
        <f>$F5*Marketshare_SSB!$B5*MI!J$3*1000+$F5*Marketshare_SSB!$C5*MI!J$4*1000+$F5*Marketshare_SSB!$D5*MI!J$5*1000+$F5*Marketshare_SSB!$E5*MI!J$6*1000+$F5*Marketshare_SSB!$F5*MI!J$7*1000+$F5*Marketshare_SSB!$G5*MI!J$8*1000+$F5*Marketshare_SSB!$H5*MI!J$9*1000+$F5*Marketshare_SSB!$I5*MI!J$10*1000</f>
        <v>2.6112000001536</v>
      </c>
      <c r="S5" s="40">
        <f>$F5*Marketshare_SSB!$B5*MI!K$3*1000+$F5*Marketshare_SSB!$C5*MI!K$4*1000+$F5*Marketshare_SSB!$D5*MI!K$5*1000+$F5*Marketshare_SSB!$E5*MI!K$6*1000+$F5*Marketshare_SSB!$F5*MI!K$7*1000+$F5*Marketshare_SSB!$G5*MI!K$8*1000+$F5*Marketshare_SSB!$H5*MI!K$9*1000+$F5*Marketshare_SSB!$I5*MI!K$10*1000</f>
        <v>90.057479999999998</v>
      </c>
      <c r="T5" s="40">
        <f>$F5*Marketshare_SSB!$B5*MI!L$3*1000+$F5*Marketshare_SSB!$C5*MI!L$4*1000+$F5*Marketshare_SSB!$D5*MI!L$5*1000+$F5*Marketshare_SSB!$E5*MI!L$6*1000+$F5*Marketshare_SSB!$F5*MI!L$7*1000+$F5*Marketshare_SSB!$G5*MI!L$8*1000+$F5*Marketshare_SSB!$H5*MI!L$9*1000+$F5*Marketshare_SSB!$I5*MI!L$10*1000</f>
        <v>120.468</v>
      </c>
      <c r="U5" s="40">
        <f>$F5*Marketshare_SSB!$B5*MI!M$3*1000+$F5*Marketshare_SSB!$C5*MI!M$4*1000+$F5*Marketshare_SSB!$D5*MI!M$5*1000+$F5*Marketshare_SSB!$E5*MI!M$6*1000+$F5*Marketshare_SSB!$F5*MI!M$7*1000+$F5*Marketshare_SSB!$G5*MI!M$8*1000+$F5*Marketshare_SSB!$H5*MI!M$9*1000+$F5*Marketshare_SSB!$I5*MI!M$10*1000</f>
        <v>0</v>
      </c>
      <c r="V5" s="40">
        <f>$F5*Marketshare_SSB!$B5*MI!N$3*1000+$F5*Marketshare_SSB!$C5*MI!N$4*1000+$F5*Marketshare_SSB!$D5*MI!N$5*1000+$F5*Marketshare_SSB!$E5*MI!N$6*1000+$F5*Marketshare_SSB!$F5*MI!N$7*1000+$F5*Marketshare_SSB!$G5*MI!N$8*1000+$F5*Marketshare_SSB!$H5*MI!N$9*1000+$F5*Marketshare_SSB!$I5*MI!N$10*1000</f>
        <v>0.84479999984639997</v>
      </c>
      <c r="W5" s="48">
        <f>$F5*Marketshare_SSB!$B5*MI!O$3*1000+$F5*Marketshare_SSB!$C5*MI!O$4*1000+$F5*Marketshare_SSB!$D5*MI!O$5*1000+$F5*Marketshare_SSB!$E5*MI!O$6*1000+$F5*Marketshare_SSB!$F5*MI!O$7*1000+$F5*Marketshare_SSB!$G5*MI!O$8*1000+$F5*Marketshare_SSB!$H5*MI!O$9*1000+$F5*Marketshare_SSB!$I5*MI!O$10*1000</f>
        <v>0.84479999984639997</v>
      </c>
      <c r="Y5" s="5">
        <f>0</f>
        <v>0</v>
      </c>
      <c r="Z5" s="3">
        <f>0</f>
        <v>0</v>
      </c>
      <c r="AA5" s="3">
        <f>0</f>
        <v>0</v>
      </c>
      <c r="AB5" s="3">
        <f>0</f>
        <v>0</v>
      </c>
      <c r="AC5" s="3">
        <f>0</f>
        <v>0</v>
      </c>
      <c r="AD5" s="3">
        <f>0</f>
        <v>0</v>
      </c>
      <c r="AE5" s="3">
        <f>0</f>
        <v>0</v>
      </c>
      <c r="AF5" s="3">
        <f>0</f>
        <v>0</v>
      </c>
      <c r="AG5" s="3">
        <f>0</f>
        <v>0</v>
      </c>
      <c r="AH5" s="3">
        <f>0</f>
        <v>0</v>
      </c>
      <c r="AI5" s="3">
        <f>0</f>
        <v>0</v>
      </c>
      <c r="AJ5" s="6">
        <f>0</f>
        <v>0</v>
      </c>
      <c r="AL5" s="53">
        <f>AL4+L5-Y5</f>
        <v>83.298240000000007</v>
      </c>
      <c r="AM5" s="54">
        <f>AM4+M5-Z5</f>
        <v>12.16188</v>
      </c>
      <c r="AN5" s="54">
        <f t="shared" ref="AN5:AW20" si="2">AN4+N5-AA5</f>
        <v>31.553280000000001</v>
      </c>
      <c r="AO5" s="54">
        <f t="shared" si="2"/>
        <v>421.24799999999999</v>
      </c>
      <c r="AP5" s="54">
        <f t="shared" si="2"/>
        <v>0</v>
      </c>
      <c r="AQ5" s="54">
        <f t="shared" si="2"/>
        <v>115.6524</v>
      </c>
      <c r="AR5" s="54">
        <f t="shared" si="2"/>
        <v>2.6112000001536</v>
      </c>
      <c r="AS5" s="54">
        <f t="shared" si="2"/>
        <v>90.057479999999998</v>
      </c>
      <c r="AT5" s="54">
        <f t="shared" si="2"/>
        <v>120.468</v>
      </c>
      <c r="AU5" s="54">
        <f t="shared" si="2"/>
        <v>0</v>
      </c>
      <c r="AV5" s="54">
        <f t="shared" si="2"/>
        <v>0.84479999984639997</v>
      </c>
      <c r="AW5" s="55">
        <f t="shared" si="2"/>
        <v>0.84479999984639997</v>
      </c>
    </row>
    <row r="6" spans="1:49" x14ac:dyDescent="0.55000000000000004">
      <c r="A6" s="25">
        <f t="shared" ref="A6:A33" si="3">A5+1</f>
        <v>2022</v>
      </c>
      <c r="B6" s="7">
        <f t="shared" ref="B6:D13" si="4">12/10+B5</f>
        <v>2.4</v>
      </c>
      <c r="C6" s="4">
        <f t="shared" si="4"/>
        <v>2.4</v>
      </c>
      <c r="D6" s="4">
        <f t="shared" si="4"/>
        <v>2.4</v>
      </c>
      <c r="E6" s="7">
        <f t="shared" ref="E6:G34" si="5">B6-B5+H6</f>
        <v>1.2</v>
      </c>
      <c r="F6" s="4">
        <f t="shared" si="1"/>
        <v>1.2</v>
      </c>
      <c r="G6" s="8">
        <f t="shared" si="1"/>
        <v>1.2</v>
      </c>
      <c r="H6" s="5">
        <f>0</f>
        <v>0</v>
      </c>
      <c r="I6" s="2">
        <f>0</f>
        <v>0</v>
      </c>
      <c r="J6" s="23">
        <f>0</f>
        <v>0</v>
      </c>
      <c r="K6" s="2"/>
      <c r="L6" s="47">
        <f>$F6*Marketshare_SSB!$B6*MI!D$3*1000+$F6*Marketshare_SSB!$C6*MI!D$4*1000+$F6*Marketshare_SSB!$D6*MI!D$5*1000+$F6*Marketshare_SSB!$E6*MI!D$6*1000+$F6*Marketshare_SSB!$F6*MI!D$7*1000+$F6*Marketshare_SSB!$G6*MI!D$8*1000+$F6*Marketshare_SSB!$H6*MI!D$9*1000+$F6*Marketshare_SSB!$I6*MI!D$10*1000</f>
        <v>81.367680000000007</v>
      </c>
      <c r="M6" s="40">
        <f>$F6*Marketshare_SSB!$B6*MI!E$3*1000+$F6*Marketshare_SSB!$C6*MI!E$4*1000+$F6*Marketshare_SSB!$D6*MI!E$5*1000+$F6*Marketshare_SSB!$E6*MI!E$6*1000+$F6*Marketshare_SSB!$F6*MI!E$7*1000+$F6*Marketshare_SSB!$G6*MI!E$8*1000+$F6*Marketshare_SSB!$H6*MI!E$9*1000+$F6*Marketshare_SSB!$I6*MI!E$10*1000</f>
        <v>11.72616</v>
      </c>
      <c r="N6" s="40">
        <f>$F6*Marketshare_SSB!$B6*MI!F$3*1000+$F6*Marketshare_SSB!$C6*MI!F$4*1000+$F6*Marketshare_SSB!$D6*MI!F$5*1000+$F6*Marketshare_SSB!$E6*MI!F$6*1000+$F6*Marketshare_SSB!$F6*MI!F$7*1000+$F6*Marketshare_SSB!$G6*MI!F$8*1000+$F6*Marketshare_SSB!$H6*MI!F$9*1000+$F6*Marketshare_SSB!$I6*MI!F$10*1000</f>
        <v>30.31296</v>
      </c>
      <c r="O6" s="40">
        <f>$F6*Marketshare_SSB!$B6*MI!G$3*1000+$F6*Marketshare_SSB!$C6*MI!G$4*1000+$F6*Marketshare_SSB!$D6*MI!G$5*1000+$F6*Marketshare_SSB!$E6*MI!G$6*1000+$F6*Marketshare_SSB!$F6*MI!G$7*1000+$F6*Marketshare_SSB!$G6*MI!G$8*1000+$F6*Marketshare_SSB!$H6*MI!G$9*1000+$F6*Marketshare_SSB!$I6*MI!G$10*1000</f>
        <v>448.51199999999994</v>
      </c>
      <c r="P6" s="40">
        <f>$F6*Marketshare_SSB!$B6*MI!H$3*1000+$F6*Marketshare_SSB!$C6*MI!H$4*1000+$F6*Marketshare_SSB!$D6*MI!H$5*1000+$F6*Marketshare_SSB!$E6*MI!H$6*1000+$F6*Marketshare_SSB!$F6*MI!H$7*1000+$F6*Marketshare_SSB!$G6*MI!H$8*1000+$F6*Marketshare_SSB!$H6*MI!H$9*1000+$F6*Marketshare_SSB!$I6*MI!H$10*1000</f>
        <v>0</v>
      </c>
      <c r="Q6" s="40">
        <f>$F6*Marketshare_SSB!$B6*MI!I$3*1000+$F6*Marketshare_SSB!$C6*MI!I$4*1000+$F6*Marketshare_SSB!$D6*MI!I$5*1000+$F6*Marketshare_SSB!$E6*MI!I$6*1000+$F6*Marketshare_SSB!$F6*MI!I$7*1000+$F6*Marketshare_SSB!$G6*MI!I$8*1000+$F6*Marketshare_SSB!$H6*MI!I$9*1000+$F6*Marketshare_SSB!$I6*MI!I$10*1000</f>
        <v>113.58479999999999</v>
      </c>
      <c r="R6" s="40">
        <f>$F6*Marketshare_SSB!$B6*MI!J$3*1000+$F6*Marketshare_SSB!$C6*MI!J$4*1000+$F6*Marketshare_SSB!$D6*MI!J$5*1000+$F6*Marketshare_SSB!$E6*MI!J$6*1000+$F6*Marketshare_SSB!$F6*MI!J$7*1000+$F6*Marketshare_SSB!$G6*MI!J$8*1000+$F6*Marketshare_SSB!$H6*MI!J$9*1000+$F6*Marketshare_SSB!$I6*MI!J$10*1000</f>
        <v>2.4344000001431998</v>
      </c>
      <c r="S6" s="40">
        <f>$F6*Marketshare_SSB!$B6*MI!K$3*1000+$F6*Marketshare_SSB!$C6*MI!K$4*1000+$F6*Marketshare_SSB!$D6*MI!K$5*1000+$F6*Marketshare_SSB!$E6*MI!K$6*1000+$F6*Marketshare_SSB!$F6*MI!K$7*1000+$F6*Marketshare_SSB!$G6*MI!K$8*1000+$F6*Marketshare_SSB!$H6*MI!K$9*1000+$F6*Marketshare_SSB!$I6*MI!K$10*1000</f>
        <v>92.673360000000002</v>
      </c>
      <c r="T6" s="40">
        <f>$F6*Marketshare_SSB!$B6*MI!L$3*1000+$F6*Marketshare_SSB!$C6*MI!L$4*1000+$F6*Marketshare_SSB!$D6*MI!L$5*1000+$F6*Marketshare_SSB!$E6*MI!L$6*1000+$F6*Marketshare_SSB!$F6*MI!L$7*1000+$F6*Marketshare_SSB!$G6*MI!L$8*1000+$F6*Marketshare_SSB!$H6*MI!L$9*1000+$F6*Marketshare_SSB!$I6*MI!L$10*1000</f>
        <v>118.60799999999999</v>
      </c>
      <c r="U6" s="40">
        <f>$F6*Marketshare_SSB!$B6*MI!M$3*1000+$F6*Marketshare_SSB!$C6*MI!M$4*1000+$F6*Marketshare_SSB!$D6*MI!M$5*1000+$F6*Marketshare_SSB!$E6*MI!M$6*1000+$F6*Marketshare_SSB!$F6*MI!M$7*1000+$F6*Marketshare_SSB!$G6*MI!M$8*1000+$F6*Marketshare_SSB!$H6*MI!M$9*1000+$F6*Marketshare_SSB!$I6*MI!M$10*1000</f>
        <v>0</v>
      </c>
      <c r="V6" s="40">
        <f>$F6*Marketshare_SSB!$B6*MI!N$3*1000+$F6*Marketshare_SSB!$C6*MI!N$4*1000+$F6*Marketshare_SSB!$D6*MI!N$5*1000+$F6*Marketshare_SSB!$E6*MI!N$6*1000+$F6*Marketshare_SSB!$F6*MI!N$7*1000+$F6*Marketshare_SSB!$G6*MI!N$8*1000+$F6*Marketshare_SSB!$H6*MI!N$9*1000+$F6*Marketshare_SSB!$I6*MI!N$10*1000</f>
        <v>0.78759999985679996</v>
      </c>
      <c r="W6" s="48">
        <f>$F6*Marketshare_SSB!$B6*MI!O$3*1000+$F6*Marketshare_SSB!$C6*MI!O$4*1000+$F6*Marketshare_SSB!$D6*MI!O$5*1000+$F6*Marketshare_SSB!$E6*MI!O$6*1000+$F6*Marketshare_SSB!$F6*MI!O$7*1000+$F6*Marketshare_SSB!$G6*MI!O$8*1000+$F6*Marketshare_SSB!$H6*MI!O$9*1000+$F6*Marketshare_SSB!$I6*MI!O$10*1000</f>
        <v>0.78759999985679996</v>
      </c>
      <c r="Y6" s="5">
        <f>0</f>
        <v>0</v>
      </c>
      <c r="Z6" s="3">
        <f>0</f>
        <v>0</v>
      </c>
      <c r="AA6" s="3">
        <f>0</f>
        <v>0</v>
      </c>
      <c r="AB6" s="3">
        <f>0</f>
        <v>0</v>
      </c>
      <c r="AC6" s="3">
        <f>0</f>
        <v>0</v>
      </c>
      <c r="AD6" s="3">
        <f>0</f>
        <v>0</v>
      </c>
      <c r="AE6" s="3">
        <f>0</f>
        <v>0</v>
      </c>
      <c r="AF6" s="3">
        <f>0</f>
        <v>0</v>
      </c>
      <c r="AG6" s="3">
        <f>0</f>
        <v>0</v>
      </c>
      <c r="AH6" s="3">
        <f>0</f>
        <v>0</v>
      </c>
      <c r="AI6" s="3">
        <f>0</f>
        <v>0</v>
      </c>
      <c r="AJ6" s="6">
        <f>0</f>
        <v>0</v>
      </c>
      <c r="AL6" s="53">
        <f t="shared" ref="AL6:AW34" si="6">AL5+L6-Y6</f>
        <v>164.66592000000003</v>
      </c>
      <c r="AM6" s="54">
        <f t="shared" si="6"/>
        <v>23.88804</v>
      </c>
      <c r="AN6" s="54">
        <f t="shared" si="2"/>
        <v>61.866240000000005</v>
      </c>
      <c r="AO6" s="54">
        <f t="shared" si="2"/>
        <v>869.76</v>
      </c>
      <c r="AP6" s="54">
        <f t="shared" si="2"/>
        <v>0</v>
      </c>
      <c r="AQ6" s="54">
        <f t="shared" si="2"/>
        <v>229.23719999999997</v>
      </c>
      <c r="AR6" s="54">
        <f t="shared" si="2"/>
        <v>5.0456000002967993</v>
      </c>
      <c r="AS6" s="54">
        <f t="shared" si="2"/>
        <v>182.73084</v>
      </c>
      <c r="AT6" s="54">
        <f t="shared" si="2"/>
        <v>239.07599999999999</v>
      </c>
      <c r="AU6" s="54">
        <f t="shared" si="2"/>
        <v>0</v>
      </c>
      <c r="AV6" s="54">
        <f t="shared" si="2"/>
        <v>1.6323999997031999</v>
      </c>
      <c r="AW6" s="55">
        <f t="shared" si="2"/>
        <v>1.6323999997031999</v>
      </c>
    </row>
    <row r="7" spans="1:49" x14ac:dyDescent="0.55000000000000004">
      <c r="A7" s="25">
        <f t="shared" si="3"/>
        <v>2023</v>
      </c>
      <c r="B7" s="7">
        <f t="shared" si="4"/>
        <v>3.5999999999999996</v>
      </c>
      <c r="C7" s="4">
        <f t="shared" si="4"/>
        <v>3.5999999999999996</v>
      </c>
      <c r="D7" s="4">
        <f t="shared" si="4"/>
        <v>3.5999999999999996</v>
      </c>
      <c r="E7" s="7">
        <f t="shared" si="5"/>
        <v>1.1999999999999997</v>
      </c>
      <c r="F7" s="4">
        <f t="shared" si="1"/>
        <v>1.1999999999999997</v>
      </c>
      <c r="G7" s="8">
        <f t="shared" si="1"/>
        <v>1.1999999999999997</v>
      </c>
      <c r="H7" s="5">
        <f>0</f>
        <v>0</v>
      </c>
      <c r="I7" s="2">
        <f>0</f>
        <v>0</v>
      </c>
      <c r="J7" s="23">
        <f>0</f>
        <v>0</v>
      </c>
      <c r="K7" s="2"/>
      <c r="L7" s="47">
        <f>$F7*Marketshare_SSB!$B7*MI!D$3*1000+$F7*Marketshare_SSB!$C7*MI!D$4*1000+$F7*Marketshare_SSB!$D7*MI!D$5*1000+$F7*Marketshare_SSB!$E7*MI!D$6*1000+$F7*Marketshare_SSB!$F7*MI!D$7*1000+$F7*Marketshare_SSB!$G7*MI!D$8*1000+$F7*Marketshare_SSB!$H7*MI!D$9*1000+$F7*Marketshare_SSB!$I7*MI!D$10*1000</f>
        <v>79.437119999999979</v>
      </c>
      <c r="M7" s="40">
        <f>$F7*Marketshare_SSB!$B7*MI!E$3*1000+$F7*Marketshare_SSB!$C7*MI!E$4*1000+$F7*Marketshare_SSB!$D7*MI!E$5*1000+$F7*Marketshare_SSB!$E7*MI!E$6*1000+$F7*Marketshare_SSB!$F7*MI!E$7*1000+$F7*Marketshare_SSB!$G7*MI!E$8*1000+$F7*Marketshare_SSB!$H7*MI!E$9*1000+$F7*Marketshare_SSB!$I7*MI!E$10*1000</f>
        <v>11.290439999999997</v>
      </c>
      <c r="N7" s="40">
        <f>$F7*Marketshare_SSB!$B7*MI!F$3*1000+$F7*Marketshare_SSB!$C7*MI!F$4*1000+$F7*Marketshare_SSB!$D7*MI!F$5*1000+$F7*Marketshare_SSB!$E7*MI!F$6*1000+$F7*Marketshare_SSB!$F7*MI!F$7*1000+$F7*Marketshare_SSB!$G7*MI!F$8*1000+$F7*Marketshare_SSB!$H7*MI!F$9*1000+$F7*Marketshare_SSB!$I7*MI!F$10*1000</f>
        <v>29.072639999999993</v>
      </c>
      <c r="O7" s="40">
        <f>$F7*Marketshare_SSB!$B7*MI!G$3*1000+$F7*Marketshare_SSB!$C7*MI!G$4*1000+$F7*Marketshare_SSB!$D7*MI!G$5*1000+$F7*Marketshare_SSB!$E7*MI!G$6*1000+$F7*Marketshare_SSB!$F7*MI!G$7*1000+$F7*Marketshare_SSB!$G7*MI!G$8*1000+$F7*Marketshare_SSB!$H7*MI!G$9*1000+$F7*Marketshare_SSB!$I7*MI!G$10*1000</f>
        <v>475.77599999999984</v>
      </c>
      <c r="P7" s="40">
        <f>$F7*Marketshare_SSB!$B7*MI!H$3*1000+$F7*Marketshare_SSB!$C7*MI!H$4*1000+$F7*Marketshare_SSB!$D7*MI!H$5*1000+$F7*Marketshare_SSB!$E7*MI!H$6*1000+$F7*Marketshare_SSB!$F7*MI!H$7*1000+$F7*Marketshare_SSB!$G7*MI!H$8*1000+$F7*Marketshare_SSB!$H7*MI!H$9*1000+$F7*Marketshare_SSB!$I7*MI!H$10*1000</f>
        <v>0</v>
      </c>
      <c r="Q7" s="40">
        <f>$F7*Marketshare_SSB!$B7*MI!I$3*1000+$F7*Marketshare_SSB!$C7*MI!I$4*1000+$F7*Marketshare_SSB!$D7*MI!I$5*1000+$F7*Marketshare_SSB!$E7*MI!I$6*1000+$F7*Marketshare_SSB!$F7*MI!I$7*1000+$F7*Marketshare_SSB!$G7*MI!I$8*1000+$F7*Marketshare_SSB!$H7*MI!I$9*1000+$F7*Marketshare_SSB!$I7*MI!I$10*1000</f>
        <v>111.51719999999997</v>
      </c>
      <c r="R7" s="40">
        <f>$F7*Marketshare_SSB!$B7*MI!J$3*1000+$F7*Marketshare_SSB!$C7*MI!J$4*1000+$F7*Marketshare_SSB!$D7*MI!J$5*1000+$F7*Marketshare_SSB!$E7*MI!J$6*1000+$F7*Marketshare_SSB!$F7*MI!J$7*1000+$F7*Marketshare_SSB!$G7*MI!J$8*1000+$F7*Marketshare_SSB!$H7*MI!J$9*1000+$F7*Marketshare_SSB!$I7*MI!J$10*1000</f>
        <v>2.2576000001327996</v>
      </c>
      <c r="S7" s="40">
        <f>$F7*Marketshare_SSB!$B7*MI!K$3*1000+$F7*Marketshare_SSB!$C7*MI!K$4*1000+$F7*Marketshare_SSB!$D7*MI!K$5*1000+$F7*Marketshare_SSB!$E7*MI!K$6*1000+$F7*Marketshare_SSB!$F7*MI!K$7*1000+$F7*Marketshare_SSB!$G7*MI!K$8*1000+$F7*Marketshare_SSB!$H7*MI!K$9*1000+$F7*Marketshare_SSB!$I7*MI!K$10*1000</f>
        <v>95.289239999999978</v>
      </c>
      <c r="T7" s="40">
        <f>$F7*Marketshare_SSB!$B7*MI!L$3*1000+$F7*Marketshare_SSB!$C7*MI!L$4*1000+$F7*Marketshare_SSB!$D7*MI!L$5*1000+$F7*Marketshare_SSB!$E7*MI!L$6*1000+$F7*Marketshare_SSB!$F7*MI!L$7*1000+$F7*Marketshare_SSB!$G7*MI!L$8*1000+$F7*Marketshare_SSB!$H7*MI!L$9*1000+$F7*Marketshare_SSB!$I7*MI!L$10*1000</f>
        <v>116.74799999999996</v>
      </c>
      <c r="U7" s="40">
        <f>$F7*Marketshare_SSB!$B7*MI!M$3*1000+$F7*Marketshare_SSB!$C7*MI!M$4*1000+$F7*Marketshare_SSB!$D7*MI!M$5*1000+$F7*Marketshare_SSB!$E7*MI!M$6*1000+$F7*Marketshare_SSB!$F7*MI!M$7*1000+$F7*Marketshare_SSB!$G7*MI!M$8*1000+$F7*Marketshare_SSB!$H7*MI!M$9*1000+$F7*Marketshare_SSB!$I7*MI!M$10*1000</f>
        <v>0</v>
      </c>
      <c r="V7" s="40">
        <f>$F7*Marketshare_SSB!$B7*MI!N$3*1000+$F7*Marketshare_SSB!$C7*MI!N$4*1000+$F7*Marketshare_SSB!$D7*MI!N$5*1000+$F7*Marketshare_SSB!$E7*MI!N$6*1000+$F7*Marketshare_SSB!$F7*MI!N$7*1000+$F7*Marketshare_SSB!$G7*MI!N$8*1000+$F7*Marketshare_SSB!$H7*MI!N$9*1000+$F7*Marketshare_SSB!$I7*MI!N$10*1000</f>
        <v>0.73039999986719972</v>
      </c>
      <c r="W7" s="48">
        <f>$F7*Marketshare_SSB!$B7*MI!O$3*1000+$F7*Marketshare_SSB!$C7*MI!O$4*1000+$F7*Marketshare_SSB!$D7*MI!O$5*1000+$F7*Marketshare_SSB!$E7*MI!O$6*1000+$F7*Marketshare_SSB!$F7*MI!O$7*1000+$F7*Marketshare_SSB!$G7*MI!O$8*1000+$F7*Marketshare_SSB!$H7*MI!O$9*1000+$F7*Marketshare_SSB!$I7*MI!O$10*1000</f>
        <v>0.73039999986719972</v>
      </c>
      <c r="Y7" s="5">
        <f>0</f>
        <v>0</v>
      </c>
      <c r="Z7" s="3">
        <f>0</f>
        <v>0</v>
      </c>
      <c r="AA7" s="3">
        <f>0</f>
        <v>0</v>
      </c>
      <c r="AB7" s="3">
        <f>0</f>
        <v>0</v>
      </c>
      <c r="AC7" s="3">
        <f>0</f>
        <v>0</v>
      </c>
      <c r="AD7" s="3">
        <f>0</f>
        <v>0</v>
      </c>
      <c r="AE7" s="3">
        <f>0</f>
        <v>0</v>
      </c>
      <c r="AF7" s="3">
        <f>0</f>
        <v>0</v>
      </c>
      <c r="AG7" s="3">
        <f>0</f>
        <v>0</v>
      </c>
      <c r="AH7" s="3">
        <f>0</f>
        <v>0</v>
      </c>
      <c r="AI7" s="3">
        <f>0</f>
        <v>0</v>
      </c>
      <c r="AJ7" s="6">
        <f>0</f>
        <v>0</v>
      </c>
      <c r="AL7" s="53">
        <f t="shared" si="6"/>
        <v>244.10304000000002</v>
      </c>
      <c r="AM7" s="54">
        <f t="shared" si="6"/>
        <v>35.178479999999993</v>
      </c>
      <c r="AN7" s="54">
        <f t="shared" si="2"/>
        <v>90.938879999999997</v>
      </c>
      <c r="AO7" s="54">
        <f t="shared" si="2"/>
        <v>1345.5359999999998</v>
      </c>
      <c r="AP7" s="54">
        <f t="shared" si="2"/>
        <v>0</v>
      </c>
      <c r="AQ7" s="54">
        <f t="shared" si="2"/>
        <v>340.75439999999992</v>
      </c>
      <c r="AR7" s="54">
        <f t="shared" si="2"/>
        <v>7.3032000004295989</v>
      </c>
      <c r="AS7" s="54">
        <f t="shared" si="2"/>
        <v>278.02008000000001</v>
      </c>
      <c r="AT7" s="54">
        <f t="shared" si="2"/>
        <v>355.82399999999996</v>
      </c>
      <c r="AU7" s="54">
        <f t="shared" si="2"/>
        <v>0</v>
      </c>
      <c r="AV7" s="54">
        <f t="shared" si="2"/>
        <v>2.3627999995703997</v>
      </c>
      <c r="AW7" s="55">
        <f t="shared" si="2"/>
        <v>2.3627999995703997</v>
      </c>
    </row>
    <row r="8" spans="1:49" x14ac:dyDescent="0.55000000000000004">
      <c r="A8" s="25">
        <f t="shared" si="3"/>
        <v>2024</v>
      </c>
      <c r="B8" s="7">
        <f t="shared" si="4"/>
        <v>4.8</v>
      </c>
      <c r="C8" s="4">
        <f t="shared" si="4"/>
        <v>4.8</v>
      </c>
      <c r="D8" s="4">
        <f t="shared" si="4"/>
        <v>4.8</v>
      </c>
      <c r="E8" s="7">
        <f t="shared" si="5"/>
        <v>1.2000000000000002</v>
      </c>
      <c r="F8" s="4">
        <f t="shared" si="1"/>
        <v>1.2000000000000002</v>
      </c>
      <c r="G8" s="8">
        <f t="shared" si="1"/>
        <v>1.2000000000000002</v>
      </c>
      <c r="H8" s="5">
        <f>0</f>
        <v>0</v>
      </c>
      <c r="I8" s="2">
        <f>0</f>
        <v>0</v>
      </c>
      <c r="J8" s="23">
        <f>0</f>
        <v>0</v>
      </c>
      <c r="K8" s="2"/>
      <c r="L8" s="47">
        <f>$F8*Marketshare_SSB!$B8*MI!D$3*1000+$F8*Marketshare_SSB!$C8*MI!D$4*1000+$F8*Marketshare_SSB!$D8*MI!D$5*1000+$F8*Marketshare_SSB!$E8*MI!D$6*1000+$F8*Marketshare_SSB!$F8*MI!D$7*1000+$F8*Marketshare_SSB!$G8*MI!D$8*1000+$F8*Marketshare_SSB!$H8*MI!D$9*1000+$F8*Marketshare_SSB!$I8*MI!D$10*1000</f>
        <v>77.506560000000022</v>
      </c>
      <c r="M8" s="40">
        <f>$F8*Marketshare_SSB!$B8*MI!E$3*1000+$F8*Marketshare_SSB!$C8*MI!E$4*1000+$F8*Marketshare_SSB!$D8*MI!E$5*1000+$F8*Marketshare_SSB!$E8*MI!E$6*1000+$F8*Marketshare_SSB!$F8*MI!E$7*1000+$F8*Marketshare_SSB!$G8*MI!E$8*1000+$F8*Marketshare_SSB!$H8*MI!E$9*1000+$F8*Marketshare_SSB!$I8*MI!E$10*1000</f>
        <v>10.854720000000004</v>
      </c>
      <c r="N8" s="40">
        <f>$F8*Marketshare_SSB!$B8*MI!F$3*1000+$F8*Marketshare_SSB!$C8*MI!F$4*1000+$F8*Marketshare_SSB!$D8*MI!F$5*1000+$F8*Marketshare_SSB!$E8*MI!F$6*1000+$F8*Marketshare_SSB!$F8*MI!F$7*1000+$F8*Marketshare_SSB!$G8*MI!F$8*1000+$F8*Marketshare_SSB!$H8*MI!F$9*1000+$F8*Marketshare_SSB!$I8*MI!F$10*1000</f>
        <v>27.832320000000006</v>
      </c>
      <c r="O8" s="40">
        <f>$F8*Marketshare_SSB!$B8*MI!G$3*1000+$F8*Marketshare_SSB!$C8*MI!G$4*1000+$F8*Marketshare_SSB!$D8*MI!G$5*1000+$F8*Marketshare_SSB!$E8*MI!G$6*1000+$F8*Marketshare_SSB!$F8*MI!G$7*1000+$F8*Marketshare_SSB!$G8*MI!G$8*1000+$F8*Marketshare_SSB!$H8*MI!G$9*1000+$F8*Marketshare_SSB!$I8*MI!G$10*1000</f>
        <v>503.04000000000008</v>
      </c>
      <c r="P8" s="40">
        <f>$F8*Marketshare_SSB!$B8*MI!H$3*1000+$F8*Marketshare_SSB!$C8*MI!H$4*1000+$F8*Marketshare_SSB!$D8*MI!H$5*1000+$F8*Marketshare_SSB!$E8*MI!H$6*1000+$F8*Marketshare_SSB!$F8*MI!H$7*1000+$F8*Marketshare_SSB!$G8*MI!H$8*1000+$F8*Marketshare_SSB!$H8*MI!H$9*1000+$F8*Marketshare_SSB!$I8*MI!H$10*1000</f>
        <v>0</v>
      </c>
      <c r="Q8" s="40">
        <f>$F8*Marketshare_SSB!$B8*MI!I$3*1000+$F8*Marketshare_SSB!$C8*MI!I$4*1000+$F8*Marketshare_SSB!$D8*MI!I$5*1000+$F8*Marketshare_SSB!$E8*MI!I$6*1000+$F8*Marketshare_SSB!$F8*MI!I$7*1000+$F8*Marketshare_SSB!$G8*MI!I$8*1000+$F8*Marketshare_SSB!$H8*MI!I$9*1000+$F8*Marketshare_SSB!$I8*MI!I$10*1000</f>
        <v>109.44960000000003</v>
      </c>
      <c r="R8" s="40">
        <f>$F8*Marketshare_SSB!$B8*MI!J$3*1000+$F8*Marketshare_SSB!$C8*MI!J$4*1000+$F8*Marketshare_SSB!$D8*MI!J$5*1000+$F8*Marketshare_SSB!$E8*MI!J$6*1000+$F8*Marketshare_SSB!$F8*MI!J$7*1000+$F8*Marketshare_SSB!$G8*MI!J$8*1000+$F8*Marketshare_SSB!$H8*MI!J$9*1000+$F8*Marketshare_SSB!$I8*MI!J$10*1000</f>
        <v>2.0808000001223999</v>
      </c>
      <c r="S8" s="40">
        <f>$F8*Marketshare_SSB!$B8*MI!K$3*1000+$F8*Marketshare_SSB!$C8*MI!K$4*1000+$F8*Marketshare_SSB!$D8*MI!K$5*1000+$F8*Marketshare_SSB!$E8*MI!K$6*1000+$F8*Marketshare_SSB!$F8*MI!K$7*1000+$F8*Marketshare_SSB!$G8*MI!K$8*1000+$F8*Marketshare_SSB!$H8*MI!K$9*1000+$F8*Marketshare_SSB!$I8*MI!K$10*1000</f>
        <v>97.905120000000011</v>
      </c>
      <c r="T8" s="40">
        <f>$F8*Marketshare_SSB!$B8*MI!L$3*1000+$F8*Marketshare_SSB!$C8*MI!L$4*1000+$F8*Marketshare_SSB!$D8*MI!L$5*1000+$F8*Marketshare_SSB!$E8*MI!L$6*1000+$F8*Marketshare_SSB!$F8*MI!L$7*1000+$F8*Marketshare_SSB!$G8*MI!L$8*1000+$F8*Marketshare_SSB!$H8*MI!L$9*1000+$F8*Marketshare_SSB!$I8*MI!L$10*1000</f>
        <v>114.88800000000001</v>
      </c>
      <c r="U8" s="40">
        <f>$F8*Marketshare_SSB!$B8*MI!M$3*1000+$F8*Marketshare_SSB!$C8*MI!M$4*1000+$F8*Marketshare_SSB!$D8*MI!M$5*1000+$F8*Marketshare_SSB!$E8*MI!M$6*1000+$F8*Marketshare_SSB!$F8*MI!M$7*1000+$F8*Marketshare_SSB!$G8*MI!M$8*1000+$F8*Marketshare_SSB!$H8*MI!M$9*1000+$F8*Marketshare_SSB!$I8*MI!M$10*1000</f>
        <v>0</v>
      </c>
      <c r="V8" s="40">
        <f>$F8*Marketshare_SSB!$B8*MI!N$3*1000+$F8*Marketshare_SSB!$C8*MI!N$4*1000+$F8*Marketshare_SSB!$D8*MI!N$5*1000+$F8*Marketshare_SSB!$E8*MI!N$6*1000+$F8*Marketshare_SSB!$F8*MI!N$7*1000+$F8*Marketshare_SSB!$G8*MI!N$8*1000+$F8*Marketshare_SSB!$H8*MI!N$9*1000+$F8*Marketshare_SSB!$I8*MI!N$10*1000</f>
        <v>0.67319999987759993</v>
      </c>
      <c r="W8" s="48">
        <f>$F8*Marketshare_SSB!$B8*MI!O$3*1000+$F8*Marketshare_SSB!$C8*MI!O$4*1000+$F8*Marketshare_SSB!$D8*MI!O$5*1000+$F8*Marketshare_SSB!$E8*MI!O$6*1000+$F8*Marketshare_SSB!$F8*MI!O$7*1000+$F8*Marketshare_SSB!$G8*MI!O$8*1000+$F8*Marketshare_SSB!$H8*MI!O$9*1000+$F8*Marketshare_SSB!$I8*MI!O$10*1000</f>
        <v>0.67319999987759993</v>
      </c>
      <c r="Y8" s="5">
        <f>0</f>
        <v>0</v>
      </c>
      <c r="Z8" s="3">
        <f>0</f>
        <v>0</v>
      </c>
      <c r="AA8" s="3">
        <f>0</f>
        <v>0</v>
      </c>
      <c r="AB8" s="3">
        <f>0</f>
        <v>0</v>
      </c>
      <c r="AC8" s="3">
        <f>0</f>
        <v>0</v>
      </c>
      <c r="AD8" s="3">
        <f>0</f>
        <v>0</v>
      </c>
      <c r="AE8" s="3">
        <f>0</f>
        <v>0</v>
      </c>
      <c r="AF8" s="3">
        <f>0</f>
        <v>0</v>
      </c>
      <c r="AG8" s="3">
        <f>0</f>
        <v>0</v>
      </c>
      <c r="AH8" s="3">
        <f>0</f>
        <v>0</v>
      </c>
      <c r="AI8" s="3">
        <f>0</f>
        <v>0</v>
      </c>
      <c r="AJ8" s="6">
        <f>0</f>
        <v>0</v>
      </c>
      <c r="AL8" s="53">
        <f t="shared" si="6"/>
        <v>321.60960000000006</v>
      </c>
      <c r="AM8" s="54">
        <f t="shared" si="6"/>
        <v>46.033199999999994</v>
      </c>
      <c r="AN8" s="54">
        <f t="shared" si="2"/>
        <v>118.77120000000001</v>
      </c>
      <c r="AO8" s="54">
        <f t="shared" si="2"/>
        <v>1848.576</v>
      </c>
      <c r="AP8" s="54">
        <f t="shared" si="2"/>
        <v>0</v>
      </c>
      <c r="AQ8" s="54">
        <f t="shared" si="2"/>
        <v>450.20399999999995</v>
      </c>
      <c r="AR8" s="54">
        <f t="shared" si="2"/>
        <v>9.3840000005519997</v>
      </c>
      <c r="AS8" s="54">
        <f t="shared" si="2"/>
        <v>375.92520000000002</v>
      </c>
      <c r="AT8" s="54">
        <f t="shared" si="2"/>
        <v>470.71199999999999</v>
      </c>
      <c r="AU8" s="54">
        <f t="shared" si="2"/>
        <v>0</v>
      </c>
      <c r="AV8" s="54">
        <f t="shared" si="2"/>
        <v>3.0359999994479994</v>
      </c>
      <c r="AW8" s="55">
        <f t="shared" si="2"/>
        <v>3.0359999994479994</v>
      </c>
    </row>
    <row r="9" spans="1:49" x14ac:dyDescent="0.55000000000000004">
      <c r="A9" s="25">
        <f t="shared" si="3"/>
        <v>2025</v>
      </c>
      <c r="B9" s="7">
        <f t="shared" si="4"/>
        <v>6</v>
      </c>
      <c r="C9" s="4">
        <f t="shared" si="4"/>
        <v>6</v>
      </c>
      <c r="D9" s="4">
        <f t="shared" si="4"/>
        <v>6</v>
      </c>
      <c r="E9" s="7">
        <f t="shared" si="5"/>
        <v>1.2000000000000002</v>
      </c>
      <c r="F9" s="4">
        <f t="shared" si="1"/>
        <v>1.2000000000000002</v>
      </c>
      <c r="G9" s="8">
        <f t="shared" si="1"/>
        <v>1.2000000000000002</v>
      </c>
      <c r="H9" s="5">
        <f>0</f>
        <v>0</v>
      </c>
      <c r="I9" s="2">
        <f>0</f>
        <v>0</v>
      </c>
      <c r="J9" s="23">
        <f>0</f>
        <v>0</v>
      </c>
      <c r="K9" s="2"/>
      <c r="L9" s="47">
        <f>$F9*Marketshare_SSB!$B9*MI!D$3*1000+$F9*Marketshare_SSB!$C9*MI!D$4*1000+$F9*Marketshare_SSB!$D9*MI!D$5*1000+$F9*Marketshare_SSB!$E9*MI!D$6*1000+$F9*Marketshare_SSB!$F9*MI!D$7*1000+$F9*Marketshare_SSB!$G9*MI!D$8*1000+$F9*Marketshare_SSB!$H9*MI!D$9*1000+$F9*Marketshare_SSB!$I9*MI!D$10*1000</f>
        <v>75.576000000000022</v>
      </c>
      <c r="M9" s="40">
        <f>$F9*Marketshare_SSB!$B9*MI!E$3*1000+$F9*Marketshare_SSB!$C9*MI!E$4*1000+$F9*Marketshare_SSB!$D9*MI!E$5*1000+$F9*Marketshare_SSB!$E9*MI!E$6*1000+$F9*Marketshare_SSB!$F9*MI!E$7*1000+$F9*Marketshare_SSB!$G9*MI!E$8*1000+$F9*Marketshare_SSB!$H9*MI!E$9*1000+$F9*Marketshare_SSB!$I9*MI!E$10*1000</f>
        <v>10.419000000000004</v>
      </c>
      <c r="N9" s="40">
        <f>$F9*Marketshare_SSB!$B9*MI!F$3*1000+$F9*Marketshare_SSB!$C9*MI!F$4*1000+$F9*Marketshare_SSB!$D9*MI!F$5*1000+$F9*Marketshare_SSB!$E9*MI!F$6*1000+$F9*Marketshare_SSB!$F9*MI!F$7*1000+$F9*Marketshare_SSB!$G9*MI!F$8*1000+$F9*Marketshare_SSB!$H9*MI!F$9*1000+$F9*Marketshare_SSB!$I9*MI!F$10*1000</f>
        <v>26.592000000000006</v>
      </c>
      <c r="O9" s="40">
        <f>$F9*Marketshare_SSB!$B9*MI!G$3*1000+$F9*Marketshare_SSB!$C9*MI!G$4*1000+$F9*Marketshare_SSB!$D9*MI!G$5*1000+$F9*Marketshare_SSB!$E9*MI!G$6*1000+$F9*Marketshare_SSB!$F9*MI!G$7*1000+$F9*Marketshare_SSB!$G9*MI!G$8*1000+$F9*Marketshare_SSB!$H9*MI!G$9*1000+$F9*Marketshare_SSB!$I9*MI!G$10*1000</f>
        <v>530.30400000000009</v>
      </c>
      <c r="P9" s="40">
        <f>$F9*Marketshare_SSB!$B9*MI!H$3*1000+$F9*Marketshare_SSB!$C9*MI!H$4*1000+$F9*Marketshare_SSB!$D9*MI!H$5*1000+$F9*Marketshare_SSB!$E9*MI!H$6*1000+$F9*Marketshare_SSB!$F9*MI!H$7*1000+$F9*Marketshare_SSB!$G9*MI!H$8*1000+$F9*Marketshare_SSB!$H9*MI!H$9*1000+$F9*Marketshare_SSB!$I9*MI!H$10*1000</f>
        <v>0</v>
      </c>
      <c r="Q9" s="40">
        <f>$F9*Marketshare_SSB!$B9*MI!I$3*1000+$F9*Marketshare_SSB!$C9*MI!I$4*1000+$F9*Marketshare_SSB!$D9*MI!I$5*1000+$F9*Marketshare_SSB!$E9*MI!I$6*1000+$F9*Marketshare_SSB!$F9*MI!I$7*1000+$F9*Marketshare_SSB!$G9*MI!I$8*1000+$F9*Marketshare_SSB!$H9*MI!I$9*1000+$F9*Marketshare_SSB!$I9*MI!I$10*1000</f>
        <v>107.38200000000002</v>
      </c>
      <c r="R9" s="40">
        <f>$F9*Marketshare_SSB!$B9*MI!J$3*1000+$F9*Marketshare_SSB!$C9*MI!J$4*1000+$F9*Marketshare_SSB!$D9*MI!J$5*1000+$F9*Marketshare_SSB!$E9*MI!J$6*1000+$F9*Marketshare_SSB!$F9*MI!J$7*1000+$F9*Marketshare_SSB!$G9*MI!J$8*1000+$F9*Marketshare_SSB!$H9*MI!J$9*1000+$F9*Marketshare_SSB!$I9*MI!J$10*1000</f>
        <v>1.9040000001119997</v>
      </c>
      <c r="S9" s="40">
        <f>$F9*Marketshare_SSB!$B9*MI!K$3*1000+$F9*Marketshare_SSB!$C9*MI!K$4*1000+$F9*Marketshare_SSB!$D9*MI!K$5*1000+$F9*Marketshare_SSB!$E9*MI!K$6*1000+$F9*Marketshare_SSB!$F9*MI!K$7*1000+$F9*Marketshare_SSB!$G9*MI!K$8*1000+$F9*Marketshare_SSB!$H9*MI!K$9*1000+$F9*Marketshare_SSB!$I9*MI!K$10*1000</f>
        <v>100.52100000000003</v>
      </c>
      <c r="T9" s="40">
        <f>$F9*Marketshare_SSB!$B9*MI!L$3*1000+$F9*Marketshare_SSB!$C9*MI!L$4*1000+$F9*Marketshare_SSB!$D9*MI!L$5*1000+$F9*Marketshare_SSB!$E9*MI!L$6*1000+$F9*Marketshare_SSB!$F9*MI!L$7*1000+$F9*Marketshare_SSB!$G9*MI!L$8*1000+$F9*Marketshare_SSB!$H9*MI!L$9*1000+$F9*Marketshare_SSB!$I9*MI!L$10*1000</f>
        <v>113.02800000000002</v>
      </c>
      <c r="U9" s="40">
        <f>$F9*Marketshare_SSB!$B9*MI!M$3*1000+$F9*Marketshare_SSB!$C9*MI!M$4*1000+$F9*Marketshare_SSB!$D9*MI!M$5*1000+$F9*Marketshare_SSB!$E9*MI!M$6*1000+$F9*Marketshare_SSB!$F9*MI!M$7*1000+$F9*Marketshare_SSB!$G9*MI!M$8*1000+$F9*Marketshare_SSB!$H9*MI!M$9*1000+$F9*Marketshare_SSB!$I9*MI!M$10*1000</f>
        <v>0</v>
      </c>
      <c r="V9" s="40">
        <f>$F9*Marketshare_SSB!$B9*MI!N$3*1000+$F9*Marketshare_SSB!$C9*MI!N$4*1000+$F9*Marketshare_SSB!$D9*MI!N$5*1000+$F9*Marketshare_SSB!$E9*MI!N$6*1000+$F9*Marketshare_SSB!$F9*MI!N$7*1000+$F9*Marketshare_SSB!$G9*MI!N$8*1000+$F9*Marketshare_SSB!$H9*MI!N$9*1000+$F9*Marketshare_SSB!$I9*MI!N$10*1000</f>
        <v>0.61599999988799992</v>
      </c>
      <c r="W9" s="48">
        <f>$F9*Marketshare_SSB!$B9*MI!O$3*1000+$F9*Marketshare_SSB!$C9*MI!O$4*1000+$F9*Marketshare_SSB!$D9*MI!O$5*1000+$F9*Marketshare_SSB!$E9*MI!O$6*1000+$F9*Marketshare_SSB!$F9*MI!O$7*1000+$F9*Marketshare_SSB!$G9*MI!O$8*1000+$F9*Marketshare_SSB!$H9*MI!O$9*1000+$F9*Marketshare_SSB!$I9*MI!O$10*1000</f>
        <v>0.61599999988799992</v>
      </c>
      <c r="Y9" s="5">
        <f>0</f>
        <v>0</v>
      </c>
      <c r="Z9" s="3">
        <f>0</f>
        <v>0</v>
      </c>
      <c r="AA9" s="3">
        <f>0</f>
        <v>0</v>
      </c>
      <c r="AB9" s="3">
        <f>0</f>
        <v>0</v>
      </c>
      <c r="AC9" s="3">
        <f>0</f>
        <v>0</v>
      </c>
      <c r="AD9" s="3">
        <f>0</f>
        <v>0</v>
      </c>
      <c r="AE9" s="3">
        <f>0</f>
        <v>0</v>
      </c>
      <c r="AF9" s="3">
        <f>0</f>
        <v>0</v>
      </c>
      <c r="AG9" s="3">
        <f>0</f>
        <v>0</v>
      </c>
      <c r="AH9" s="3">
        <f>0</f>
        <v>0</v>
      </c>
      <c r="AI9" s="3">
        <f>0</f>
        <v>0</v>
      </c>
      <c r="AJ9" s="6">
        <f>0</f>
        <v>0</v>
      </c>
      <c r="AL9" s="53">
        <f t="shared" si="6"/>
        <v>397.18560000000008</v>
      </c>
      <c r="AM9" s="54">
        <f t="shared" si="6"/>
        <v>56.452199999999998</v>
      </c>
      <c r="AN9" s="54">
        <f t="shared" si="2"/>
        <v>145.36320000000001</v>
      </c>
      <c r="AO9" s="54">
        <f t="shared" si="2"/>
        <v>2378.88</v>
      </c>
      <c r="AP9" s="54">
        <f t="shared" si="2"/>
        <v>0</v>
      </c>
      <c r="AQ9" s="54">
        <f t="shared" si="2"/>
        <v>557.58600000000001</v>
      </c>
      <c r="AR9" s="54">
        <f t="shared" si="2"/>
        <v>11.288000000663999</v>
      </c>
      <c r="AS9" s="54">
        <f t="shared" si="2"/>
        <v>476.44620000000003</v>
      </c>
      <c r="AT9" s="54">
        <f t="shared" si="2"/>
        <v>583.74</v>
      </c>
      <c r="AU9" s="54">
        <f t="shared" si="2"/>
        <v>0</v>
      </c>
      <c r="AV9" s="54">
        <f t="shared" si="2"/>
        <v>3.6519999993359993</v>
      </c>
      <c r="AW9" s="55">
        <f t="shared" si="2"/>
        <v>3.6519999993359993</v>
      </c>
    </row>
    <row r="10" spans="1:49" x14ac:dyDescent="0.55000000000000004">
      <c r="A10" s="25">
        <f t="shared" si="3"/>
        <v>2026</v>
      </c>
      <c r="B10" s="7">
        <f t="shared" si="4"/>
        <v>7.2</v>
      </c>
      <c r="C10" s="4">
        <f t="shared" si="4"/>
        <v>7.2</v>
      </c>
      <c r="D10" s="4">
        <f t="shared" si="4"/>
        <v>7.2</v>
      </c>
      <c r="E10" s="7">
        <f t="shared" si="5"/>
        <v>1.2000000000000002</v>
      </c>
      <c r="F10" s="4">
        <f t="shared" si="1"/>
        <v>1.2000000000000002</v>
      </c>
      <c r="G10" s="8">
        <f t="shared" si="1"/>
        <v>1.2000000000000002</v>
      </c>
      <c r="H10" s="5">
        <f>0</f>
        <v>0</v>
      </c>
      <c r="I10" s="2">
        <f>0</f>
        <v>0</v>
      </c>
      <c r="J10" s="23">
        <f>0</f>
        <v>0</v>
      </c>
      <c r="K10" s="2"/>
      <c r="L10" s="47">
        <f>$F10*Marketshare_SSB!$B10*MI!D$3*1000+$F10*Marketshare_SSB!$C10*MI!D$4*1000+$F10*Marketshare_SSB!$D10*MI!D$5*1000+$F10*Marketshare_SSB!$E10*MI!D$6*1000+$F10*Marketshare_SSB!$F10*MI!D$7*1000+$F10*Marketshare_SSB!$G10*MI!D$8*1000+$F10*Marketshare_SSB!$H10*MI!D$9*1000+$F10*Marketshare_SSB!$I10*MI!D$10*1000</f>
        <v>73.645440000000022</v>
      </c>
      <c r="M10" s="40">
        <f>$F10*Marketshare_SSB!$B10*MI!E$3*1000+$F10*Marketshare_SSB!$C10*MI!E$4*1000+$F10*Marketshare_SSB!$D10*MI!E$5*1000+$F10*Marketshare_SSB!$E10*MI!E$6*1000+$F10*Marketshare_SSB!$F10*MI!E$7*1000+$F10*Marketshare_SSB!$G10*MI!E$8*1000+$F10*Marketshare_SSB!$H10*MI!E$9*1000+$F10*Marketshare_SSB!$I10*MI!E$10*1000</f>
        <v>9.9832800000000024</v>
      </c>
      <c r="N10" s="40">
        <f>$F10*Marketshare_SSB!$B10*MI!F$3*1000+$F10*Marketshare_SSB!$C10*MI!F$4*1000+$F10*Marketshare_SSB!$D10*MI!F$5*1000+$F10*Marketshare_SSB!$E10*MI!F$6*1000+$F10*Marketshare_SSB!$F10*MI!F$7*1000+$F10*Marketshare_SSB!$G10*MI!F$8*1000+$F10*Marketshare_SSB!$H10*MI!F$9*1000+$F10*Marketshare_SSB!$I10*MI!F$10*1000</f>
        <v>25.351680000000009</v>
      </c>
      <c r="O10" s="40">
        <f>$F10*Marketshare_SSB!$B10*MI!G$3*1000+$F10*Marketshare_SSB!$C10*MI!G$4*1000+$F10*Marketshare_SSB!$D10*MI!G$5*1000+$F10*Marketshare_SSB!$E10*MI!G$6*1000+$F10*Marketshare_SSB!$F10*MI!G$7*1000+$F10*Marketshare_SSB!$G10*MI!G$8*1000+$F10*Marketshare_SSB!$H10*MI!G$9*1000+$F10*Marketshare_SSB!$I10*MI!G$10*1000</f>
        <v>557.5680000000001</v>
      </c>
      <c r="P10" s="40">
        <f>$F10*Marketshare_SSB!$B10*MI!H$3*1000+$F10*Marketshare_SSB!$C10*MI!H$4*1000+$F10*Marketshare_SSB!$D10*MI!H$5*1000+$F10*Marketshare_SSB!$E10*MI!H$6*1000+$F10*Marketshare_SSB!$F10*MI!H$7*1000+$F10*Marketshare_SSB!$G10*MI!H$8*1000+$F10*Marketshare_SSB!$H10*MI!H$9*1000+$F10*Marketshare_SSB!$I10*MI!H$10*1000</f>
        <v>0</v>
      </c>
      <c r="Q10" s="40">
        <f>$F10*Marketshare_SSB!$B10*MI!I$3*1000+$F10*Marketshare_SSB!$C10*MI!I$4*1000+$F10*Marketshare_SSB!$D10*MI!I$5*1000+$F10*Marketshare_SSB!$E10*MI!I$6*1000+$F10*Marketshare_SSB!$F10*MI!I$7*1000+$F10*Marketshare_SSB!$G10*MI!I$8*1000+$F10*Marketshare_SSB!$H10*MI!I$9*1000+$F10*Marketshare_SSB!$I10*MI!I$10*1000</f>
        <v>105.31440000000002</v>
      </c>
      <c r="R10" s="40">
        <f>$F10*Marketshare_SSB!$B10*MI!J$3*1000+$F10*Marketshare_SSB!$C10*MI!J$4*1000+$F10*Marketshare_SSB!$D10*MI!J$5*1000+$F10*Marketshare_SSB!$E10*MI!J$6*1000+$F10*Marketshare_SSB!$F10*MI!J$7*1000+$F10*Marketshare_SSB!$G10*MI!J$8*1000+$F10*Marketshare_SSB!$H10*MI!J$9*1000+$F10*Marketshare_SSB!$I10*MI!J$10*1000</f>
        <v>1.7272000001015995</v>
      </c>
      <c r="S10" s="40">
        <f>$F10*Marketshare_SSB!$B10*MI!K$3*1000+$F10*Marketshare_SSB!$C10*MI!K$4*1000+$F10*Marketshare_SSB!$D10*MI!K$5*1000+$F10*Marketshare_SSB!$E10*MI!K$6*1000+$F10*Marketshare_SSB!$F10*MI!K$7*1000+$F10*Marketshare_SSB!$G10*MI!K$8*1000+$F10*Marketshare_SSB!$H10*MI!K$9*1000+$F10*Marketshare_SSB!$I10*MI!K$10*1000</f>
        <v>103.13688000000003</v>
      </c>
      <c r="T10" s="40">
        <f>$F10*Marketshare_SSB!$B10*MI!L$3*1000+$F10*Marketshare_SSB!$C10*MI!L$4*1000+$F10*Marketshare_SSB!$D10*MI!L$5*1000+$F10*Marketshare_SSB!$E10*MI!L$6*1000+$F10*Marketshare_SSB!$F10*MI!L$7*1000+$F10*Marketshare_SSB!$G10*MI!L$8*1000+$F10*Marketshare_SSB!$H10*MI!L$9*1000+$F10*Marketshare_SSB!$I10*MI!L$10*1000</f>
        <v>111.16800000000002</v>
      </c>
      <c r="U10" s="40">
        <f>$F10*Marketshare_SSB!$B10*MI!M$3*1000+$F10*Marketshare_SSB!$C10*MI!M$4*1000+$F10*Marketshare_SSB!$D10*MI!M$5*1000+$F10*Marketshare_SSB!$E10*MI!M$6*1000+$F10*Marketshare_SSB!$F10*MI!M$7*1000+$F10*Marketshare_SSB!$G10*MI!M$8*1000+$F10*Marketshare_SSB!$H10*MI!M$9*1000+$F10*Marketshare_SSB!$I10*MI!M$10*1000</f>
        <v>0</v>
      </c>
      <c r="V10" s="40">
        <f>$F10*Marketshare_SSB!$B10*MI!N$3*1000+$F10*Marketshare_SSB!$C10*MI!N$4*1000+$F10*Marketshare_SSB!$D10*MI!N$5*1000+$F10*Marketshare_SSB!$E10*MI!N$6*1000+$F10*Marketshare_SSB!$F10*MI!N$7*1000+$F10*Marketshare_SSB!$G10*MI!N$8*1000+$F10*Marketshare_SSB!$H10*MI!N$9*1000+$F10*Marketshare_SSB!$I10*MI!N$10*1000</f>
        <v>0.5587999998983999</v>
      </c>
      <c r="W10" s="48">
        <f>$F10*Marketshare_SSB!$B10*MI!O$3*1000+$F10*Marketshare_SSB!$C10*MI!O$4*1000+$F10*Marketshare_SSB!$D10*MI!O$5*1000+$F10*Marketshare_SSB!$E10*MI!O$6*1000+$F10*Marketshare_SSB!$F10*MI!O$7*1000+$F10*Marketshare_SSB!$G10*MI!O$8*1000+$F10*Marketshare_SSB!$H10*MI!O$9*1000+$F10*Marketshare_SSB!$I10*MI!O$10*1000</f>
        <v>0.5587999998983999</v>
      </c>
      <c r="Y10" s="5">
        <f>0</f>
        <v>0</v>
      </c>
      <c r="Z10" s="3">
        <f>0</f>
        <v>0</v>
      </c>
      <c r="AA10" s="3">
        <f>0</f>
        <v>0</v>
      </c>
      <c r="AB10" s="3">
        <f>0</f>
        <v>0</v>
      </c>
      <c r="AC10" s="3">
        <f>0</f>
        <v>0</v>
      </c>
      <c r="AD10" s="3">
        <f>0</f>
        <v>0</v>
      </c>
      <c r="AE10" s="3">
        <f>0</f>
        <v>0</v>
      </c>
      <c r="AF10" s="3">
        <f>0</f>
        <v>0</v>
      </c>
      <c r="AG10" s="3">
        <f>0</f>
        <v>0</v>
      </c>
      <c r="AH10" s="3">
        <f>0</f>
        <v>0</v>
      </c>
      <c r="AI10" s="3">
        <f>0</f>
        <v>0</v>
      </c>
      <c r="AJ10" s="6">
        <f>0</f>
        <v>0</v>
      </c>
      <c r="AL10" s="53">
        <f t="shared" si="6"/>
        <v>470.83104000000009</v>
      </c>
      <c r="AM10" s="54">
        <f t="shared" si="6"/>
        <v>66.435479999999998</v>
      </c>
      <c r="AN10" s="54">
        <f t="shared" si="2"/>
        <v>170.71488000000002</v>
      </c>
      <c r="AO10" s="54">
        <f t="shared" si="2"/>
        <v>2936.4480000000003</v>
      </c>
      <c r="AP10" s="54">
        <f t="shared" si="2"/>
        <v>0</v>
      </c>
      <c r="AQ10" s="54">
        <f t="shared" si="2"/>
        <v>662.90039999999999</v>
      </c>
      <c r="AR10" s="54">
        <f t="shared" si="2"/>
        <v>13.015200000765599</v>
      </c>
      <c r="AS10" s="54">
        <f t="shared" si="2"/>
        <v>579.58308000000011</v>
      </c>
      <c r="AT10" s="54">
        <f t="shared" si="2"/>
        <v>694.90800000000002</v>
      </c>
      <c r="AU10" s="54">
        <f t="shared" si="2"/>
        <v>0</v>
      </c>
      <c r="AV10" s="54">
        <f t="shared" si="2"/>
        <v>4.210799999234399</v>
      </c>
      <c r="AW10" s="55">
        <f t="shared" si="2"/>
        <v>4.210799999234399</v>
      </c>
    </row>
    <row r="11" spans="1:49" x14ac:dyDescent="0.55000000000000004">
      <c r="A11" s="25">
        <f t="shared" si="3"/>
        <v>2027</v>
      </c>
      <c r="B11" s="7">
        <f t="shared" si="4"/>
        <v>8.4</v>
      </c>
      <c r="C11" s="4">
        <f t="shared" si="4"/>
        <v>8.4</v>
      </c>
      <c r="D11" s="4">
        <f t="shared" si="4"/>
        <v>8.4</v>
      </c>
      <c r="E11" s="7">
        <f t="shared" si="5"/>
        <v>1.2000000000000002</v>
      </c>
      <c r="F11" s="4">
        <f t="shared" si="1"/>
        <v>1.2000000000000002</v>
      </c>
      <c r="G11" s="8">
        <f t="shared" si="1"/>
        <v>1.2000000000000002</v>
      </c>
      <c r="H11" s="5">
        <f>0</f>
        <v>0</v>
      </c>
      <c r="I11" s="2">
        <f>0</f>
        <v>0</v>
      </c>
      <c r="J11" s="23">
        <f>0</f>
        <v>0</v>
      </c>
      <c r="K11" s="2"/>
      <c r="L11" s="47">
        <f>$F11*Marketshare_SSB!$B11*MI!D$3*1000+$F11*Marketshare_SSB!$C11*MI!D$4*1000+$F11*Marketshare_SSB!$D11*MI!D$5*1000+$F11*Marketshare_SSB!$E11*MI!D$6*1000+$F11*Marketshare_SSB!$F11*MI!D$7*1000+$F11*Marketshare_SSB!$G11*MI!D$8*1000+$F11*Marketshare_SSB!$H11*MI!D$9*1000+$F11*Marketshare_SSB!$I11*MI!D$10*1000</f>
        <v>71.714880000000036</v>
      </c>
      <c r="M11" s="40">
        <f>$F11*Marketshare_SSB!$B11*MI!E$3*1000+$F11*Marketshare_SSB!$C11*MI!E$4*1000+$F11*Marketshare_SSB!$D11*MI!E$5*1000+$F11*Marketshare_SSB!$E11*MI!E$6*1000+$F11*Marketshare_SSB!$F11*MI!E$7*1000+$F11*Marketshare_SSB!$G11*MI!E$8*1000+$F11*Marketshare_SSB!$H11*MI!E$9*1000+$F11*Marketshare_SSB!$I11*MI!E$10*1000</f>
        <v>9.5475600000000043</v>
      </c>
      <c r="N11" s="40">
        <f>$F11*Marketshare_SSB!$B11*MI!F$3*1000+$F11*Marketshare_SSB!$C11*MI!F$4*1000+$F11*Marketshare_SSB!$D11*MI!F$5*1000+$F11*Marketshare_SSB!$E11*MI!F$6*1000+$F11*Marketshare_SSB!$F11*MI!F$7*1000+$F11*Marketshare_SSB!$G11*MI!F$8*1000+$F11*Marketshare_SSB!$H11*MI!F$9*1000+$F11*Marketshare_SSB!$I11*MI!F$10*1000</f>
        <v>24.111360000000008</v>
      </c>
      <c r="O11" s="40">
        <f>$F11*Marketshare_SSB!$B11*MI!G$3*1000+$F11*Marketshare_SSB!$C11*MI!G$4*1000+$F11*Marketshare_SSB!$D11*MI!G$5*1000+$F11*Marketshare_SSB!$E11*MI!G$6*1000+$F11*Marketshare_SSB!$F11*MI!G$7*1000+$F11*Marketshare_SSB!$G11*MI!G$8*1000+$F11*Marketshare_SSB!$H11*MI!G$9*1000+$F11*Marketshare_SSB!$I11*MI!G$10*1000</f>
        <v>584.83199999999999</v>
      </c>
      <c r="P11" s="40">
        <f>$F11*Marketshare_SSB!$B11*MI!H$3*1000+$F11*Marketshare_SSB!$C11*MI!H$4*1000+$F11*Marketshare_SSB!$D11*MI!H$5*1000+$F11*Marketshare_SSB!$E11*MI!H$6*1000+$F11*Marketshare_SSB!$F11*MI!H$7*1000+$F11*Marketshare_SSB!$G11*MI!H$8*1000+$F11*Marketshare_SSB!$H11*MI!H$9*1000+$F11*Marketshare_SSB!$I11*MI!H$10*1000</f>
        <v>0</v>
      </c>
      <c r="Q11" s="40">
        <f>$F11*Marketshare_SSB!$B11*MI!I$3*1000+$F11*Marketshare_SSB!$C11*MI!I$4*1000+$F11*Marketshare_SSB!$D11*MI!I$5*1000+$F11*Marketshare_SSB!$E11*MI!I$6*1000+$F11*Marketshare_SSB!$F11*MI!I$7*1000+$F11*Marketshare_SSB!$G11*MI!I$8*1000+$F11*Marketshare_SSB!$H11*MI!I$9*1000+$F11*Marketshare_SSB!$I11*MI!I$10*1000</f>
        <v>103.24680000000002</v>
      </c>
      <c r="R11" s="40">
        <f>$F11*Marketshare_SSB!$B11*MI!J$3*1000+$F11*Marketshare_SSB!$C11*MI!J$4*1000+$F11*Marketshare_SSB!$D11*MI!J$5*1000+$F11*Marketshare_SSB!$E11*MI!J$6*1000+$F11*Marketshare_SSB!$F11*MI!J$7*1000+$F11*Marketshare_SSB!$G11*MI!J$8*1000+$F11*Marketshare_SSB!$H11*MI!J$9*1000+$F11*Marketshare_SSB!$I11*MI!J$10*1000</f>
        <v>1.5504000000911997</v>
      </c>
      <c r="S11" s="40">
        <f>$F11*Marketshare_SSB!$B11*MI!K$3*1000+$F11*Marketshare_SSB!$C11*MI!K$4*1000+$F11*Marketshare_SSB!$D11*MI!K$5*1000+$F11*Marketshare_SSB!$E11*MI!K$6*1000+$F11*Marketshare_SSB!$F11*MI!K$7*1000+$F11*Marketshare_SSB!$G11*MI!K$8*1000+$F11*Marketshare_SSB!$H11*MI!K$9*1000+$F11*Marketshare_SSB!$I11*MI!K$10*1000</f>
        <v>105.75276000000002</v>
      </c>
      <c r="T11" s="40">
        <f>$F11*Marketshare_SSB!$B11*MI!L$3*1000+$F11*Marketshare_SSB!$C11*MI!L$4*1000+$F11*Marketshare_SSB!$D11*MI!L$5*1000+$F11*Marketshare_SSB!$E11*MI!L$6*1000+$F11*Marketshare_SSB!$F11*MI!L$7*1000+$F11*Marketshare_SSB!$G11*MI!L$8*1000+$F11*Marketshare_SSB!$H11*MI!L$9*1000+$F11*Marketshare_SSB!$I11*MI!L$10*1000</f>
        <v>109.30800000000001</v>
      </c>
      <c r="U11" s="40">
        <f>$F11*Marketshare_SSB!$B11*MI!M$3*1000+$F11*Marketshare_SSB!$C11*MI!M$4*1000+$F11*Marketshare_SSB!$D11*MI!M$5*1000+$F11*Marketshare_SSB!$E11*MI!M$6*1000+$F11*Marketshare_SSB!$F11*MI!M$7*1000+$F11*Marketshare_SSB!$G11*MI!M$8*1000+$F11*Marketshare_SSB!$H11*MI!M$9*1000+$F11*Marketshare_SSB!$I11*MI!M$10*1000</f>
        <v>0</v>
      </c>
      <c r="V11" s="40">
        <f>$F11*Marketshare_SSB!$B11*MI!N$3*1000+$F11*Marketshare_SSB!$C11*MI!N$4*1000+$F11*Marketshare_SSB!$D11*MI!N$5*1000+$F11*Marketshare_SSB!$E11*MI!N$6*1000+$F11*Marketshare_SSB!$F11*MI!N$7*1000+$F11*Marketshare_SSB!$G11*MI!N$8*1000+$F11*Marketshare_SSB!$H11*MI!N$9*1000+$F11*Marketshare_SSB!$I11*MI!N$10*1000</f>
        <v>0.50159999990879989</v>
      </c>
      <c r="W11" s="48">
        <f>$F11*Marketshare_SSB!$B11*MI!O$3*1000+$F11*Marketshare_SSB!$C11*MI!O$4*1000+$F11*Marketshare_SSB!$D11*MI!O$5*1000+$F11*Marketshare_SSB!$E11*MI!O$6*1000+$F11*Marketshare_SSB!$F11*MI!O$7*1000+$F11*Marketshare_SSB!$G11*MI!O$8*1000+$F11*Marketshare_SSB!$H11*MI!O$9*1000+$F11*Marketshare_SSB!$I11*MI!O$10*1000</f>
        <v>0.50159999990879989</v>
      </c>
      <c r="Y11" s="5">
        <f>0</f>
        <v>0</v>
      </c>
      <c r="Z11" s="3">
        <f>0</f>
        <v>0</v>
      </c>
      <c r="AA11" s="3">
        <f>0</f>
        <v>0</v>
      </c>
      <c r="AB11" s="3">
        <f>0</f>
        <v>0</v>
      </c>
      <c r="AC11" s="3">
        <f>0</f>
        <v>0</v>
      </c>
      <c r="AD11" s="3">
        <f>0</f>
        <v>0</v>
      </c>
      <c r="AE11" s="3">
        <f>0</f>
        <v>0</v>
      </c>
      <c r="AF11" s="3">
        <f>0</f>
        <v>0</v>
      </c>
      <c r="AG11" s="3">
        <f>0</f>
        <v>0</v>
      </c>
      <c r="AH11" s="3">
        <f>0</f>
        <v>0</v>
      </c>
      <c r="AI11" s="3">
        <f>0</f>
        <v>0</v>
      </c>
      <c r="AJ11" s="6">
        <f>0</f>
        <v>0</v>
      </c>
      <c r="AL11" s="53">
        <f t="shared" si="6"/>
        <v>542.54592000000014</v>
      </c>
      <c r="AM11" s="54">
        <f t="shared" si="6"/>
        <v>75.983040000000003</v>
      </c>
      <c r="AN11" s="54">
        <f t="shared" si="2"/>
        <v>194.82624000000004</v>
      </c>
      <c r="AO11" s="54">
        <f t="shared" si="2"/>
        <v>3521.28</v>
      </c>
      <c r="AP11" s="54">
        <f t="shared" si="2"/>
        <v>0</v>
      </c>
      <c r="AQ11" s="54">
        <f t="shared" si="2"/>
        <v>766.1472</v>
      </c>
      <c r="AR11" s="54">
        <f t="shared" si="2"/>
        <v>14.565600000856799</v>
      </c>
      <c r="AS11" s="54">
        <f t="shared" si="2"/>
        <v>685.33584000000019</v>
      </c>
      <c r="AT11" s="54">
        <f t="shared" si="2"/>
        <v>804.21600000000001</v>
      </c>
      <c r="AU11" s="54">
        <f t="shared" si="2"/>
        <v>0</v>
      </c>
      <c r="AV11" s="54">
        <f t="shared" si="2"/>
        <v>4.7123999991431988</v>
      </c>
      <c r="AW11" s="55">
        <f t="shared" si="2"/>
        <v>4.7123999991431988</v>
      </c>
    </row>
    <row r="12" spans="1:49" x14ac:dyDescent="0.55000000000000004">
      <c r="A12" s="25">
        <f t="shared" si="3"/>
        <v>2028</v>
      </c>
      <c r="B12" s="7">
        <f t="shared" si="4"/>
        <v>9.6</v>
      </c>
      <c r="C12" s="4">
        <f t="shared" si="4"/>
        <v>9.6</v>
      </c>
      <c r="D12" s="4">
        <f t="shared" si="4"/>
        <v>9.6</v>
      </c>
      <c r="E12" s="7">
        <f t="shared" si="5"/>
        <v>1.1999999999999993</v>
      </c>
      <c r="F12" s="4">
        <f t="shared" si="1"/>
        <v>1.1999999999999993</v>
      </c>
      <c r="G12" s="8">
        <f t="shared" si="1"/>
        <v>1.1999999999999993</v>
      </c>
      <c r="H12" s="5">
        <f>0</f>
        <v>0</v>
      </c>
      <c r="I12" s="2">
        <f>0</f>
        <v>0</v>
      </c>
      <c r="J12" s="23">
        <f>0</f>
        <v>0</v>
      </c>
      <c r="K12" s="2"/>
      <c r="L12" s="47">
        <f>$F12*Marketshare_SSB!$B12*MI!D$3*1000+$F12*Marketshare_SSB!$C12*MI!D$4*1000+$F12*Marketshare_SSB!$D12*MI!D$5*1000+$F12*Marketshare_SSB!$E12*MI!D$6*1000+$F12*Marketshare_SSB!$F12*MI!D$7*1000+$F12*Marketshare_SSB!$G12*MI!D$8*1000+$F12*Marketshare_SSB!$H12*MI!D$9*1000+$F12*Marketshare_SSB!$I12*MI!D$10*1000</f>
        <v>69.78431999999998</v>
      </c>
      <c r="M12" s="40">
        <f>$F12*Marketshare_SSB!$B12*MI!E$3*1000+$F12*Marketshare_SSB!$C12*MI!E$4*1000+$F12*Marketshare_SSB!$D12*MI!E$5*1000+$F12*Marketshare_SSB!$E12*MI!E$6*1000+$F12*Marketshare_SSB!$F12*MI!E$7*1000+$F12*Marketshare_SSB!$G12*MI!E$8*1000+$F12*Marketshare_SSB!$H12*MI!E$9*1000+$F12*Marketshare_SSB!$I12*MI!E$10*1000</f>
        <v>9.1118399999999973</v>
      </c>
      <c r="N12" s="40">
        <f>$F12*Marketshare_SSB!$B12*MI!F$3*1000+$F12*Marketshare_SSB!$C12*MI!F$4*1000+$F12*Marketshare_SSB!$D12*MI!F$5*1000+$F12*Marketshare_SSB!$E12*MI!F$6*1000+$F12*Marketshare_SSB!$F12*MI!F$7*1000+$F12*Marketshare_SSB!$G12*MI!F$8*1000+$F12*Marketshare_SSB!$H12*MI!F$9*1000+$F12*Marketshare_SSB!$I12*MI!F$10*1000</f>
        <v>22.871039999999994</v>
      </c>
      <c r="O12" s="40">
        <f>$F12*Marketshare_SSB!$B12*MI!G$3*1000+$F12*Marketshare_SSB!$C12*MI!G$4*1000+$F12*Marketshare_SSB!$D12*MI!G$5*1000+$F12*Marketshare_SSB!$E12*MI!G$6*1000+$F12*Marketshare_SSB!$F12*MI!G$7*1000+$F12*Marketshare_SSB!$G12*MI!G$8*1000+$F12*Marketshare_SSB!$H12*MI!G$9*1000+$F12*Marketshare_SSB!$I12*MI!G$10*1000</f>
        <v>612.09599999999966</v>
      </c>
      <c r="P12" s="40">
        <f>$F12*Marketshare_SSB!$B12*MI!H$3*1000+$F12*Marketshare_SSB!$C12*MI!H$4*1000+$F12*Marketshare_SSB!$D12*MI!H$5*1000+$F12*Marketshare_SSB!$E12*MI!H$6*1000+$F12*Marketshare_SSB!$F12*MI!H$7*1000+$F12*Marketshare_SSB!$G12*MI!H$8*1000+$F12*Marketshare_SSB!$H12*MI!H$9*1000+$F12*Marketshare_SSB!$I12*MI!H$10*1000</f>
        <v>0</v>
      </c>
      <c r="Q12" s="40">
        <f>$F12*Marketshare_SSB!$B12*MI!I$3*1000+$F12*Marketshare_SSB!$C12*MI!I$4*1000+$F12*Marketshare_SSB!$D12*MI!I$5*1000+$F12*Marketshare_SSB!$E12*MI!I$6*1000+$F12*Marketshare_SSB!$F12*MI!I$7*1000+$F12*Marketshare_SSB!$G12*MI!I$8*1000+$F12*Marketshare_SSB!$H12*MI!I$9*1000+$F12*Marketshare_SSB!$I12*MI!I$10*1000</f>
        <v>101.17919999999995</v>
      </c>
      <c r="R12" s="40">
        <f>$F12*Marketshare_SSB!$B12*MI!J$3*1000+$F12*Marketshare_SSB!$C12*MI!J$4*1000+$F12*Marketshare_SSB!$D12*MI!J$5*1000+$F12*Marketshare_SSB!$E12*MI!J$6*1000+$F12*Marketshare_SSB!$F12*MI!J$7*1000+$F12*Marketshare_SSB!$G12*MI!J$8*1000+$F12*Marketshare_SSB!$H12*MI!J$9*1000+$F12*Marketshare_SSB!$I12*MI!J$10*1000</f>
        <v>1.3736000000807986</v>
      </c>
      <c r="S12" s="40">
        <f>$F12*Marketshare_SSB!$B12*MI!K$3*1000+$F12*Marketshare_SSB!$C12*MI!K$4*1000+$F12*Marketshare_SSB!$D12*MI!K$5*1000+$F12*Marketshare_SSB!$E12*MI!K$6*1000+$F12*Marketshare_SSB!$F12*MI!K$7*1000+$F12*Marketshare_SSB!$G12*MI!K$8*1000+$F12*Marketshare_SSB!$H12*MI!K$9*1000+$F12*Marketshare_SSB!$I12*MI!K$10*1000</f>
        <v>108.36863999999994</v>
      </c>
      <c r="T12" s="40">
        <f>$F12*Marketshare_SSB!$B12*MI!L$3*1000+$F12*Marketshare_SSB!$C12*MI!L$4*1000+$F12*Marketshare_SSB!$D12*MI!L$5*1000+$F12*Marketshare_SSB!$E12*MI!L$6*1000+$F12*Marketshare_SSB!$F12*MI!L$7*1000+$F12*Marketshare_SSB!$G12*MI!L$8*1000+$F12*Marketshare_SSB!$H12*MI!L$9*1000+$F12*Marketshare_SSB!$I12*MI!L$10*1000</f>
        <v>107.44799999999994</v>
      </c>
      <c r="U12" s="40">
        <f>$F12*Marketshare_SSB!$B12*MI!M$3*1000+$F12*Marketshare_SSB!$C12*MI!M$4*1000+$F12*Marketshare_SSB!$D12*MI!M$5*1000+$F12*Marketshare_SSB!$E12*MI!M$6*1000+$F12*Marketshare_SSB!$F12*MI!M$7*1000+$F12*Marketshare_SSB!$G12*MI!M$8*1000+$F12*Marketshare_SSB!$H12*MI!M$9*1000+$F12*Marketshare_SSB!$I12*MI!M$10*1000</f>
        <v>0</v>
      </c>
      <c r="V12" s="40">
        <f>$F12*Marketshare_SSB!$B12*MI!N$3*1000+$F12*Marketshare_SSB!$C12*MI!N$4*1000+$F12*Marketshare_SSB!$D12*MI!N$5*1000+$F12*Marketshare_SSB!$E12*MI!N$6*1000+$F12*Marketshare_SSB!$F12*MI!N$7*1000+$F12*Marketshare_SSB!$G12*MI!N$8*1000+$F12*Marketshare_SSB!$H12*MI!N$9*1000+$F12*Marketshare_SSB!$I12*MI!N$10*1000</f>
        <v>0.44439999991919954</v>
      </c>
      <c r="W12" s="48">
        <f>$F12*Marketshare_SSB!$B12*MI!O$3*1000+$F12*Marketshare_SSB!$C12*MI!O$4*1000+$F12*Marketshare_SSB!$D12*MI!O$5*1000+$F12*Marketshare_SSB!$E12*MI!O$6*1000+$F12*Marketshare_SSB!$F12*MI!O$7*1000+$F12*Marketshare_SSB!$G12*MI!O$8*1000+$F12*Marketshare_SSB!$H12*MI!O$9*1000+$F12*Marketshare_SSB!$I12*MI!O$10*1000</f>
        <v>0.44439999991919954</v>
      </c>
      <c r="Y12" s="5">
        <f>0</f>
        <v>0</v>
      </c>
      <c r="Z12" s="3">
        <f>0</f>
        <v>0</v>
      </c>
      <c r="AA12" s="3">
        <f>0</f>
        <v>0</v>
      </c>
      <c r="AB12" s="3">
        <f>0</f>
        <v>0</v>
      </c>
      <c r="AC12" s="3">
        <f>0</f>
        <v>0</v>
      </c>
      <c r="AD12" s="3">
        <f>0</f>
        <v>0</v>
      </c>
      <c r="AE12" s="3">
        <f>0</f>
        <v>0</v>
      </c>
      <c r="AF12" s="3">
        <f>0</f>
        <v>0</v>
      </c>
      <c r="AG12" s="3">
        <f>0</f>
        <v>0</v>
      </c>
      <c r="AH12" s="3">
        <f>0</f>
        <v>0</v>
      </c>
      <c r="AI12" s="3">
        <f>0</f>
        <v>0</v>
      </c>
      <c r="AJ12" s="6">
        <f>0</f>
        <v>0</v>
      </c>
      <c r="AL12" s="53">
        <f t="shared" si="6"/>
        <v>612.33024000000012</v>
      </c>
      <c r="AM12" s="54">
        <f t="shared" si="6"/>
        <v>85.094880000000003</v>
      </c>
      <c r="AN12" s="54">
        <f t="shared" si="2"/>
        <v>217.69728000000003</v>
      </c>
      <c r="AO12" s="54">
        <f t="shared" si="2"/>
        <v>4133.3760000000002</v>
      </c>
      <c r="AP12" s="54">
        <f t="shared" si="2"/>
        <v>0</v>
      </c>
      <c r="AQ12" s="54">
        <f t="shared" si="2"/>
        <v>867.32639999999992</v>
      </c>
      <c r="AR12" s="54">
        <f t="shared" si="2"/>
        <v>15.939200000937598</v>
      </c>
      <c r="AS12" s="54">
        <f t="shared" si="2"/>
        <v>793.7044800000001</v>
      </c>
      <c r="AT12" s="54">
        <f t="shared" si="2"/>
        <v>911.66399999999999</v>
      </c>
      <c r="AU12" s="54">
        <f t="shared" si="2"/>
        <v>0</v>
      </c>
      <c r="AV12" s="54">
        <f t="shared" si="2"/>
        <v>5.1567999990623985</v>
      </c>
      <c r="AW12" s="55">
        <f t="shared" si="2"/>
        <v>5.1567999990623985</v>
      </c>
    </row>
    <row r="13" spans="1:49" x14ac:dyDescent="0.55000000000000004">
      <c r="A13" s="25">
        <f t="shared" si="3"/>
        <v>2029</v>
      </c>
      <c r="B13" s="7">
        <f t="shared" si="4"/>
        <v>10.799999999999999</v>
      </c>
      <c r="C13" s="4">
        <f t="shared" si="4"/>
        <v>10.799999999999999</v>
      </c>
      <c r="D13" s="4">
        <f t="shared" si="4"/>
        <v>10.799999999999999</v>
      </c>
      <c r="E13" s="7">
        <f t="shared" si="5"/>
        <v>1.1999999999999993</v>
      </c>
      <c r="F13" s="4">
        <f t="shared" si="1"/>
        <v>1.1999999999999993</v>
      </c>
      <c r="G13" s="8">
        <f t="shared" si="1"/>
        <v>1.1999999999999993</v>
      </c>
      <c r="H13" s="5">
        <f>0</f>
        <v>0</v>
      </c>
      <c r="I13" s="2">
        <f>0</f>
        <v>0</v>
      </c>
      <c r="J13" s="23">
        <f>0</f>
        <v>0</v>
      </c>
      <c r="K13" s="2"/>
      <c r="L13" s="47">
        <f>$F13*Marketshare_SSB!$B13*MI!D$3*1000+$F13*Marketshare_SSB!$C13*MI!D$4*1000+$F13*Marketshare_SSB!$D13*MI!D$5*1000+$F13*Marketshare_SSB!$E13*MI!D$6*1000+$F13*Marketshare_SSB!$F13*MI!D$7*1000+$F13*Marketshare_SSB!$G13*MI!D$8*1000+$F13*Marketshare_SSB!$H13*MI!D$9*1000+$F13*Marketshare_SSB!$I13*MI!D$10*1000</f>
        <v>67.85375999999998</v>
      </c>
      <c r="M13" s="40">
        <f>$F13*Marketshare_SSB!$B13*MI!E$3*1000+$F13*Marketshare_SSB!$C13*MI!E$4*1000+$F13*Marketshare_SSB!$D13*MI!E$5*1000+$F13*Marketshare_SSB!$E13*MI!E$6*1000+$F13*Marketshare_SSB!$F13*MI!E$7*1000+$F13*Marketshare_SSB!$G13*MI!E$8*1000+$F13*Marketshare_SSB!$H13*MI!E$9*1000+$F13*Marketshare_SSB!$I13*MI!E$10*1000</f>
        <v>8.6761199999999974</v>
      </c>
      <c r="N13" s="40">
        <f>$F13*Marketshare_SSB!$B13*MI!F$3*1000+$F13*Marketshare_SSB!$C13*MI!F$4*1000+$F13*Marketshare_SSB!$D13*MI!F$5*1000+$F13*Marketshare_SSB!$E13*MI!F$6*1000+$F13*Marketshare_SSB!$F13*MI!F$7*1000+$F13*Marketshare_SSB!$G13*MI!F$8*1000+$F13*Marketshare_SSB!$H13*MI!F$9*1000+$F13*Marketshare_SSB!$I13*MI!F$10*1000</f>
        <v>21.630719999999993</v>
      </c>
      <c r="O13" s="40">
        <f>$F13*Marketshare_SSB!$B13*MI!G$3*1000+$F13*Marketshare_SSB!$C13*MI!G$4*1000+$F13*Marketshare_SSB!$D13*MI!G$5*1000+$F13*Marketshare_SSB!$E13*MI!G$6*1000+$F13*Marketshare_SSB!$F13*MI!G$7*1000+$F13*Marketshare_SSB!$G13*MI!G$8*1000+$F13*Marketshare_SSB!$H13*MI!G$9*1000+$F13*Marketshare_SSB!$I13*MI!G$10*1000</f>
        <v>639.35999999999956</v>
      </c>
      <c r="P13" s="40">
        <f>$F13*Marketshare_SSB!$B13*MI!H$3*1000+$F13*Marketshare_SSB!$C13*MI!H$4*1000+$F13*Marketshare_SSB!$D13*MI!H$5*1000+$F13*Marketshare_SSB!$E13*MI!H$6*1000+$F13*Marketshare_SSB!$F13*MI!H$7*1000+$F13*Marketshare_SSB!$G13*MI!H$8*1000+$F13*Marketshare_SSB!$H13*MI!H$9*1000+$F13*Marketshare_SSB!$I13*MI!H$10*1000</f>
        <v>0</v>
      </c>
      <c r="Q13" s="40">
        <f>$F13*Marketshare_SSB!$B13*MI!I$3*1000+$F13*Marketshare_SSB!$C13*MI!I$4*1000+$F13*Marketshare_SSB!$D13*MI!I$5*1000+$F13*Marketshare_SSB!$E13*MI!I$6*1000+$F13*Marketshare_SSB!$F13*MI!I$7*1000+$F13*Marketshare_SSB!$G13*MI!I$8*1000+$F13*Marketshare_SSB!$H13*MI!I$9*1000+$F13*Marketshare_SSB!$I13*MI!I$10*1000</f>
        <v>99.111599999999953</v>
      </c>
      <c r="R13" s="40">
        <f>$F13*Marketshare_SSB!$B13*MI!J$3*1000+$F13*Marketshare_SSB!$C13*MI!J$4*1000+$F13*Marketshare_SSB!$D13*MI!J$5*1000+$F13*Marketshare_SSB!$E13*MI!J$6*1000+$F13*Marketshare_SSB!$F13*MI!J$7*1000+$F13*Marketshare_SSB!$G13*MI!J$8*1000+$F13*Marketshare_SSB!$H13*MI!J$9*1000+$F13*Marketshare_SSB!$I13*MI!J$10*1000</f>
        <v>1.1968000000703989</v>
      </c>
      <c r="S13" s="40">
        <f>$F13*Marketshare_SSB!$B13*MI!K$3*1000+$F13*Marketshare_SSB!$C13*MI!K$4*1000+$F13*Marketshare_SSB!$D13*MI!K$5*1000+$F13*Marketshare_SSB!$E13*MI!K$6*1000+$F13*Marketshare_SSB!$F13*MI!K$7*1000+$F13*Marketshare_SSB!$G13*MI!K$8*1000+$F13*Marketshare_SSB!$H13*MI!K$9*1000+$F13*Marketshare_SSB!$I13*MI!K$10*1000</f>
        <v>110.98451999999992</v>
      </c>
      <c r="T13" s="40">
        <f>$F13*Marketshare_SSB!$B13*MI!L$3*1000+$F13*Marketshare_SSB!$C13*MI!L$4*1000+$F13*Marketshare_SSB!$D13*MI!L$5*1000+$F13*Marketshare_SSB!$E13*MI!L$6*1000+$F13*Marketshare_SSB!$F13*MI!L$7*1000+$F13*Marketshare_SSB!$G13*MI!L$8*1000+$F13*Marketshare_SSB!$H13*MI!L$9*1000+$F13*Marketshare_SSB!$I13*MI!L$10*1000</f>
        <v>105.58799999999994</v>
      </c>
      <c r="U13" s="40">
        <f>$F13*Marketshare_SSB!$B13*MI!M$3*1000+$F13*Marketshare_SSB!$C13*MI!M$4*1000+$F13*Marketshare_SSB!$D13*MI!M$5*1000+$F13*Marketshare_SSB!$E13*MI!M$6*1000+$F13*Marketshare_SSB!$F13*MI!M$7*1000+$F13*Marketshare_SSB!$G13*MI!M$8*1000+$F13*Marketshare_SSB!$H13*MI!M$9*1000+$F13*Marketshare_SSB!$I13*MI!M$10*1000</f>
        <v>0</v>
      </c>
      <c r="V13" s="40">
        <f>$F13*Marketshare_SSB!$B13*MI!N$3*1000+$F13*Marketshare_SSB!$C13*MI!N$4*1000+$F13*Marketshare_SSB!$D13*MI!N$5*1000+$F13*Marketshare_SSB!$E13*MI!N$6*1000+$F13*Marketshare_SSB!$F13*MI!N$7*1000+$F13*Marketshare_SSB!$G13*MI!N$8*1000+$F13*Marketshare_SSB!$H13*MI!N$9*1000+$F13*Marketshare_SSB!$I13*MI!N$10*1000</f>
        <v>0.38719999992959964</v>
      </c>
      <c r="W13" s="48">
        <f>$F13*Marketshare_SSB!$B13*MI!O$3*1000+$F13*Marketshare_SSB!$C13*MI!O$4*1000+$F13*Marketshare_SSB!$D13*MI!O$5*1000+$F13*Marketshare_SSB!$E13*MI!O$6*1000+$F13*Marketshare_SSB!$F13*MI!O$7*1000+$F13*Marketshare_SSB!$G13*MI!O$8*1000+$F13*Marketshare_SSB!$H13*MI!O$9*1000+$F13*Marketshare_SSB!$I13*MI!O$10*1000</f>
        <v>0.38719999992959964</v>
      </c>
      <c r="Y13" s="5">
        <f>0</f>
        <v>0</v>
      </c>
      <c r="Z13" s="3">
        <f>0</f>
        <v>0</v>
      </c>
      <c r="AA13" s="3">
        <f>0</f>
        <v>0</v>
      </c>
      <c r="AB13" s="3">
        <f>0</f>
        <v>0</v>
      </c>
      <c r="AC13" s="3">
        <f>0</f>
        <v>0</v>
      </c>
      <c r="AD13" s="3">
        <f>0</f>
        <v>0</v>
      </c>
      <c r="AE13" s="3">
        <f>0</f>
        <v>0</v>
      </c>
      <c r="AF13" s="3">
        <f>0</f>
        <v>0</v>
      </c>
      <c r="AG13" s="3">
        <f>0</f>
        <v>0</v>
      </c>
      <c r="AH13" s="3">
        <f>0</f>
        <v>0</v>
      </c>
      <c r="AI13" s="3">
        <f>0</f>
        <v>0</v>
      </c>
      <c r="AJ13" s="6">
        <f>0</f>
        <v>0</v>
      </c>
      <c r="AL13" s="53">
        <f t="shared" si="6"/>
        <v>680.18400000000008</v>
      </c>
      <c r="AM13" s="54">
        <f t="shared" si="6"/>
        <v>93.771000000000001</v>
      </c>
      <c r="AN13" s="54">
        <f t="shared" si="2"/>
        <v>239.32800000000003</v>
      </c>
      <c r="AO13" s="54">
        <f t="shared" si="2"/>
        <v>4772.7359999999999</v>
      </c>
      <c r="AP13" s="54">
        <f t="shared" si="2"/>
        <v>0</v>
      </c>
      <c r="AQ13" s="54">
        <f t="shared" si="2"/>
        <v>966.43799999999987</v>
      </c>
      <c r="AR13" s="54">
        <f t="shared" si="2"/>
        <v>17.136000001007996</v>
      </c>
      <c r="AS13" s="54">
        <f t="shared" si="2"/>
        <v>904.68900000000008</v>
      </c>
      <c r="AT13" s="54">
        <f t="shared" si="2"/>
        <v>1017.252</v>
      </c>
      <c r="AU13" s="54">
        <f t="shared" si="2"/>
        <v>0</v>
      </c>
      <c r="AV13" s="54">
        <f t="shared" si="2"/>
        <v>5.5439999989919979</v>
      </c>
      <c r="AW13" s="55">
        <f t="shared" si="2"/>
        <v>5.5439999989919979</v>
      </c>
    </row>
    <row r="14" spans="1:49" x14ac:dyDescent="0.55000000000000004">
      <c r="A14" s="25">
        <f t="shared" si="3"/>
        <v>2030</v>
      </c>
      <c r="B14" s="7">
        <v>12</v>
      </c>
      <c r="C14" s="4">
        <v>12</v>
      </c>
      <c r="D14" s="4">
        <v>12</v>
      </c>
      <c r="E14" s="7">
        <f t="shared" si="5"/>
        <v>1.2000000000000011</v>
      </c>
      <c r="F14" s="4">
        <f t="shared" si="1"/>
        <v>1.2000000000000011</v>
      </c>
      <c r="G14" s="8">
        <f t="shared" si="1"/>
        <v>1.2000000000000011</v>
      </c>
      <c r="H14" s="5">
        <f>0</f>
        <v>0</v>
      </c>
      <c r="I14" s="2">
        <f>0</f>
        <v>0</v>
      </c>
      <c r="J14" s="23">
        <f>0</f>
        <v>0</v>
      </c>
      <c r="K14" s="2"/>
      <c r="L14" s="47">
        <f>$F14*Marketshare_SSB!$B14*MI!D$3*1000+$F14*Marketshare_SSB!$C14*MI!D$4*1000+$F14*Marketshare_SSB!$D14*MI!D$5*1000+$F14*Marketshare_SSB!$E14*MI!D$6*1000+$F14*Marketshare_SSB!$F14*MI!D$7*1000+$F14*Marketshare_SSB!$G14*MI!D$8*1000+$F14*Marketshare_SSB!$H14*MI!D$9*1000+$F14*Marketshare_SSB!$I14*MI!D$10*1000</f>
        <v>65.923200000000065</v>
      </c>
      <c r="M14" s="40">
        <f>$F14*Marketshare_SSB!$B14*MI!E$3*1000+$F14*Marketshare_SSB!$C14*MI!E$4*1000+$F14*Marketshare_SSB!$D14*MI!E$5*1000+$F14*Marketshare_SSB!$E14*MI!E$6*1000+$F14*Marketshare_SSB!$F14*MI!E$7*1000+$F14*Marketshare_SSB!$G14*MI!E$8*1000+$F14*Marketshare_SSB!$H14*MI!E$9*1000+$F14*Marketshare_SSB!$I14*MI!E$10*1000</f>
        <v>8.2404000000000082</v>
      </c>
      <c r="N14" s="40">
        <f>$F14*Marketshare_SSB!$B14*MI!F$3*1000+$F14*Marketshare_SSB!$C14*MI!F$4*1000+$F14*Marketshare_SSB!$D14*MI!F$5*1000+$F14*Marketshare_SSB!$E14*MI!F$6*1000+$F14*Marketshare_SSB!$F14*MI!F$7*1000+$F14*Marketshare_SSB!$G14*MI!F$8*1000+$F14*Marketshare_SSB!$H14*MI!F$9*1000+$F14*Marketshare_SSB!$I14*MI!F$10*1000</f>
        <v>20.390400000000017</v>
      </c>
      <c r="O14" s="40">
        <f>$F14*Marketshare_SSB!$B14*MI!G$3*1000+$F14*Marketshare_SSB!$C14*MI!G$4*1000+$F14*Marketshare_SSB!$D14*MI!G$5*1000+$F14*Marketshare_SSB!$E14*MI!G$6*1000+$F14*Marketshare_SSB!$F14*MI!G$7*1000+$F14*Marketshare_SSB!$G14*MI!G$8*1000+$F14*Marketshare_SSB!$H14*MI!G$9*1000+$F14*Marketshare_SSB!$I14*MI!G$10*1000</f>
        <v>666.62400000000059</v>
      </c>
      <c r="P14" s="40">
        <f>$F14*Marketshare_SSB!$B14*MI!H$3*1000+$F14*Marketshare_SSB!$C14*MI!H$4*1000+$F14*Marketshare_SSB!$D14*MI!H$5*1000+$F14*Marketshare_SSB!$E14*MI!H$6*1000+$F14*Marketshare_SSB!$F14*MI!H$7*1000+$F14*Marketshare_SSB!$G14*MI!H$8*1000+$F14*Marketshare_SSB!$H14*MI!H$9*1000+$F14*Marketshare_SSB!$I14*MI!H$10*1000</f>
        <v>0</v>
      </c>
      <c r="Q14" s="40">
        <f>$F14*Marketshare_SSB!$B14*MI!I$3*1000+$F14*Marketshare_SSB!$C14*MI!I$4*1000+$F14*Marketshare_SSB!$D14*MI!I$5*1000+$F14*Marketshare_SSB!$E14*MI!I$6*1000+$F14*Marketshare_SSB!$F14*MI!I$7*1000+$F14*Marketshare_SSB!$G14*MI!I$8*1000+$F14*Marketshare_SSB!$H14*MI!I$9*1000+$F14*Marketshare_SSB!$I14*MI!I$10*1000</f>
        <v>97.044000000000068</v>
      </c>
      <c r="R14" s="40">
        <f>$F14*Marketshare_SSB!$B14*MI!J$3*1000+$F14*Marketshare_SSB!$C14*MI!J$4*1000+$F14*Marketshare_SSB!$D14*MI!J$5*1000+$F14*Marketshare_SSB!$E14*MI!J$6*1000+$F14*Marketshare_SSB!$F14*MI!J$7*1000+$F14*Marketshare_SSB!$G14*MI!J$8*1000+$F14*Marketshare_SSB!$H14*MI!J$9*1000+$F14*Marketshare_SSB!$I14*MI!J$10*1000</f>
        <v>1.0200000000600009</v>
      </c>
      <c r="S14" s="40">
        <f>$F14*Marketshare_SSB!$B14*MI!K$3*1000+$F14*Marketshare_SSB!$C14*MI!K$4*1000+$F14*Marketshare_SSB!$D14*MI!K$5*1000+$F14*Marketshare_SSB!$E14*MI!K$6*1000+$F14*Marketshare_SSB!$F14*MI!K$7*1000+$F14*Marketshare_SSB!$G14*MI!K$8*1000+$F14*Marketshare_SSB!$H14*MI!K$9*1000+$F14*Marketshare_SSB!$I14*MI!K$10*1000</f>
        <v>113.60040000000011</v>
      </c>
      <c r="T14" s="40">
        <f>$F14*Marketshare_SSB!$B14*MI!L$3*1000+$F14*Marketshare_SSB!$C14*MI!L$4*1000+$F14*Marketshare_SSB!$D14*MI!L$5*1000+$F14*Marketshare_SSB!$E14*MI!L$6*1000+$F14*Marketshare_SSB!$F14*MI!L$7*1000+$F14*Marketshare_SSB!$G14*MI!L$8*1000+$F14*Marketshare_SSB!$H14*MI!L$9*1000+$F14*Marketshare_SSB!$I14*MI!L$10*1000</f>
        <v>103.72800000000009</v>
      </c>
      <c r="U14" s="40">
        <f>$F14*Marketshare_SSB!$B14*MI!M$3*1000+$F14*Marketshare_SSB!$C14*MI!M$4*1000+$F14*Marketshare_SSB!$D14*MI!M$5*1000+$F14*Marketshare_SSB!$E14*MI!M$6*1000+$F14*Marketshare_SSB!$F14*MI!M$7*1000+$F14*Marketshare_SSB!$G14*MI!M$8*1000+$F14*Marketshare_SSB!$H14*MI!M$9*1000+$F14*Marketshare_SSB!$I14*MI!M$10*1000</f>
        <v>0</v>
      </c>
      <c r="V14" s="40">
        <f>$F14*Marketshare_SSB!$B14*MI!N$3*1000+$F14*Marketshare_SSB!$C14*MI!N$4*1000+$F14*Marketshare_SSB!$D14*MI!N$5*1000+$F14*Marketshare_SSB!$E14*MI!N$6*1000+$F14*Marketshare_SSB!$F14*MI!N$7*1000+$F14*Marketshare_SSB!$G14*MI!N$8*1000+$F14*Marketshare_SSB!$H14*MI!N$9*1000+$F14*Marketshare_SSB!$I14*MI!N$10*1000</f>
        <v>0.32999999994000029</v>
      </c>
      <c r="W14" s="48">
        <f>$F14*Marketshare_SSB!$B14*MI!O$3*1000+$F14*Marketshare_SSB!$C14*MI!O$4*1000+$F14*Marketshare_SSB!$D14*MI!O$5*1000+$F14*Marketshare_SSB!$E14*MI!O$6*1000+$F14*Marketshare_SSB!$F14*MI!O$7*1000+$F14*Marketshare_SSB!$G14*MI!O$8*1000+$F14*Marketshare_SSB!$H14*MI!O$9*1000+$F14*Marketshare_SSB!$I14*MI!O$10*1000</f>
        <v>0.32999999994000029</v>
      </c>
      <c r="Y14" s="5">
        <f>0</f>
        <v>0</v>
      </c>
      <c r="Z14" s="3">
        <f>0</f>
        <v>0</v>
      </c>
      <c r="AA14" s="3">
        <f>0</f>
        <v>0</v>
      </c>
      <c r="AB14" s="3">
        <f>0</f>
        <v>0</v>
      </c>
      <c r="AC14" s="3">
        <f>0</f>
        <v>0</v>
      </c>
      <c r="AD14" s="3">
        <f>0</f>
        <v>0</v>
      </c>
      <c r="AE14" s="3">
        <f>0</f>
        <v>0</v>
      </c>
      <c r="AF14" s="3">
        <f>0</f>
        <v>0</v>
      </c>
      <c r="AG14" s="3">
        <f>0</f>
        <v>0</v>
      </c>
      <c r="AH14" s="3">
        <f>0</f>
        <v>0</v>
      </c>
      <c r="AI14" s="3">
        <f>0</f>
        <v>0</v>
      </c>
      <c r="AJ14" s="6">
        <f>0</f>
        <v>0</v>
      </c>
      <c r="AL14" s="53">
        <f t="shared" si="6"/>
        <v>746.10720000000015</v>
      </c>
      <c r="AM14" s="54">
        <f t="shared" si="6"/>
        <v>102.01140000000001</v>
      </c>
      <c r="AN14" s="54">
        <f t="shared" si="2"/>
        <v>259.71840000000003</v>
      </c>
      <c r="AO14" s="54">
        <f t="shared" si="2"/>
        <v>5439.3600000000006</v>
      </c>
      <c r="AP14" s="54">
        <f t="shared" si="2"/>
        <v>0</v>
      </c>
      <c r="AQ14" s="54">
        <f t="shared" si="2"/>
        <v>1063.482</v>
      </c>
      <c r="AR14" s="54">
        <f t="shared" si="2"/>
        <v>18.156000001067998</v>
      </c>
      <c r="AS14" s="54">
        <f t="shared" si="2"/>
        <v>1018.2894000000002</v>
      </c>
      <c r="AT14" s="54">
        <f t="shared" si="2"/>
        <v>1120.98</v>
      </c>
      <c r="AU14" s="54">
        <f t="shared" si="2"/>
        <v>0</v>
      </c>
      <c r="AV14" s="54">
        <f t="shared" si="2"/>
        <v>5.873999998931998</v>
      </c>
      <c r="AW14" s="55">
        <f t="shared" si="2"/>
        <v>5.873999998931998</v>
      </c>
    </row>
    <row r="15" spans="1:49" x14ac:dyDescent="0.55000000000000004">
      <c r="A15" s="25">
        <f t="shared" si="3"/>
        <v>2031</v>
      </c>
      <c r="B15" s="7">
        <f>(400-12)/20+B14</f>
        <v>31.4</v>
      </c>
      <c r="C15" s="4">
        <f>C14+(300-12)/20</f>
        <v>26.4</v>
      </c>
      <c r="D15" s="4">
        <f>D14+(200-12)/20</f>
        <v>21.4</v>
      </c>
      <c r="E15" s="7">
        <f t="shared" si="5"/>
        <v>19.399999999999999</v>
      </c>
      <c r="F15" s="4">
        <f t="shared" si="1"/>
        <v>14.399999999999999</v>
      </c>
      <c r="G15" s="8">
        <f t="shared" si="1"/>
        <v>9.3999999999999986</v>
      </c>
      <c r="H15" s="5">
        <f>0</f>
        <v>0</v>
      </c>
      <c r="I15" s="2">
        <f>0</f>
        <v>0</v>
      </c>
      <c r="J15" s="23">
        <f>0</f>
        <v>0</v>
      </c>
      <c r="K15" s="2"/>
      <c r="L15" s="47">
        <f>$F15*Marketshare_SSB!$B15*MI!D$3*1000+$F15*Marketshare_SSB!$C15*MI!D$4*1000+$F15*Marketshare_SSB!$D15*MI!D$5*1000+$F15*Marketshare_SSB!$E15*MI!D$6*1000+$F15*Marketshare_SSB!$F15*MI!D$7*1000+$F15*Marketshare_SSB!$G15*MI!D$8*1000+$F15*Marketshare_SSB!$H15*MI!D$9*1000+$F15*Marketshare_SSB!$I15*MI!D$10*1000</f>
        <v>843.81695999999999</v>
      </c>
      <c r="M15" s="40">
        <f>$F15*Marketshare_SSB!$B15*MI!E$3*1000+$F15*Marketshare_SSB!$C15*MI!E$4*1000+$F15*Marketshare_SSB!$D15*MI!E$5*1000+$F15*Marketshare_SSB!$E15*MI!E$6*1000+$F15*Marketshare_SSB!$F15*MI!E$7*1000+$F15*Marketshare_SSB!$G15*MI!E$8*1000+$F15*Marketshare_SSB!$H15*MI!E$9*1000+$F15*Marketshare_SSB!$I15*MI!E$10*1000</f>
        <v>105.47712</v>
      </c>
      <c r="N15" s="40">
        <f>$F15*Marketshare_SSB!$B15*MI!F$3*1000+$F15*Marketshare_SSB!$C15*MI!F$4*1000+$F15*Marketshare_SSB!$D15*MI!F$5*1000+$F15*Marketshare_SSB!$E15*MI!F$6*1000+$F15*Marketshare_SSB!$F15*MI!F$7*1000+$F15*Marketshare_SSB!$G15*MI!F$8*1000+$F15*Marketshare_SSB!$H15*MI!F$9*1000+$F15*Marketshare_SSB!$I15*MI!F$10*1000</f>
        <v>260.99712</v>
      </c>
      <c r="O15" s="40">
        <f>$F15*Marketshare_SSB!$B15*MI!G$3*1000+$F15*Marketshare_SSB!$C15*MI!G$4*1000+$F15*Marketshare_SSB!$D15*MI!G$5*1000+$F15*Marketshare_SSB!$E15*MI!G$6*1000+$F15*Marketshare_SSB!$F15*MI!G$7*1000+$F15*Marketshare_SSB!$G15*MI!G$8*1000+$F15*Marketshare_SSB!$H15*MI!G$9*1000+$F15*Marketshare_SSB!$I15*MI!G$10*1000</f>
        <v>8092.8</v>
      </c>
      <c r="P15" s="40">
        <f>$F15*Marketshare_SSB!$B15*MI!H$3*1000+$F15*Marketshare_SSB!$C15*MI!H$4*1000+$F15*Marketshare_SSB!$D15*MI!H$5*1000+$F15*Marketshare_SSB!$E15*MI!H$6*1000+$F15*Marketshare_SSB!$F15*MI!H$7*1000+$F15*Marketshare_SSB!$G15*MI!H$8*1000+$F15*Marketshare_SSB!$H15*MI!H$9*1000+$F15*Marketshare_SSB!$I15*MI!H$10*1000</f>
        <v>0</v>
      </c>
      <c r="Q15" s="40">
        <f>$F15*Marketshare_SSB!$B15*MI!I$3*1000+$F15*Marketshare_SSB!$C15*MI!I$4*1000+$F15*Marketshare_SSB!$D15*MI!I$5*1000+$F15*Marketshare_SSB!$E15*MI!I$6*1000+$F15*Marketshare_SSB!$F15*MI!I$7*1000+$F15*Marketshare_SSB!$G15*MI!I$8*1000+$F15*Marketshare_SSB!$H15*MI!I$9*1000+$F15*Marketshare_SSB!$I15*MI!I$10*1000</f>
        <v>1156.4784</v>
      </c>
      <c r="R15" s="40">
        <f>$F15*Marketshare_SSB!$B15*MI!J$3*1000+$F15*Marketshare_SSB!$C15*MI!J$4*1000+$F15*Marketshare_SSB!$D15*MI!J$5*1000+$F15*Marketshare_SSB!$E15*MI!J$6*1000+$F15*Marketshare_SSB!$F15*MI!J$7*1000+$F15*Marketshare_SSB!$G15*MI!J$8*1000+$F15*Marketshare_SSB!$H15*MI!J$9*1000+$F15*Marketshare_SSB!$I15*MI!J$10*1000</f>
        <v>11.179200000657598</v>
      </c>
      <c r="S15" s="40">
        <f>$F15*Marketshare_SSB!$B15*MI!K$3*1000+$F15*Marketshare_SSB!$C15*MI!K$4*1000+$F15*Marketshare_SSB!$D15*MI!K$5*1000+$F15*Marketshare_SSB!$E15*MI!K$6*1000+$F15*Marketshare_SSB!$F15*MI!K$7*1000+$F15*Marketshare_SSB!$G15*MI!K$8*1000+$F15*Marketshare_SSB!$H15*MI!K$9*1000+$F15*Marketshare_SSB!$I15*MI!K$10*1000</f>
        <v>1379.66112</v>
      </c>
      <c r="T15" s="40">
        <f>$F15*Marketshare_SSB!$B15*MI!L$3*1000+$F15*Marketshare_SSB!$C15*MI!L$4*1000+$F15*Marketshare_SSB!$D15*MI!L$5*1000+$F15*Marketshare_SSB!$E15*MI!L$6*1000+$F15*Marketshare_SSB!$F15*MI!L$7*1000+$F15*Marketshare_SSB!$G15*MI!L$8*1000+$F15*Marketshare_SSB!$H15*MI!L$9*1000+$F15*Marketshare_SSB!$I15*MI!L$10*1000</f>
        <v>1236.0672</v>
      </c>
      <c r="U15" s="40">
        <f>$F15*Marketshare_SSB!$B15*MI!M$3*1000+$F15*Marketshare_SSB!$C15*MI!M$4*1000+$F15*Marketshare_SSB!$D15*MI!M$5*1000+$F15*Marketshare_SSB!$E15*MI!M$6*1000+$F15*Marketshare_SSB!$F15*MI!M$7*1000+$F15*Marketshare_SSB!$G15*MI!M$8*1000+$F15*Marketshare_SSB!$H15*MI!M$9*1000+$F15*Marketshare_SSB!$I15*MI!M$10*1000</f>
        <v>0</v>
      </c>
      <c r="V15" s="40">
        <f>$F15*Marketshare_SSB!$B15*MI!N$3*1000+$F15*Marketshare_SSB!$C15*MI!N$4*1000+$F15*Marketshare_SSB!$D15*MI!N$5*1000+$F15*Marketshare_SSB!$E15*MI!N$6*1000+$F15*Marketshare_SSB!$F15*MI!N$7*1000+$F15*Marketshare_SSB!$G15*MI!N$8*1000+$F15*Marketshare_SSB!$H15*MI!N$9*1000+$F15*Marketshare_SSB!$I15*MI!N$10*1000</f>
        <v>3.6167999993423994</v>
      </c>
      <c r="W15" s="48">
        <f>$F15*Marketshare_SSB!$B15*MI!O$3*1000+$F15*Marketshare_SSB!$C15*MI!O$4*1000+$F15*Marketshare_SSB!$D15*MI!O$5*1000+$F15*Marketshare_SSB!$E15*MI!O$6*1000+$F15*Marketshare_SSB!$F15*MI!O$7*1000+$F15*Marketshare_SSB!$G15*MI!O$8*1000+$F15*Marketshare_SSB!$H15*MI!O$9*1000+$F15*Marketshare_SSB!$I15*MI!O$10*1000</f>
        <v>3.6167999993423994</v>
      </c>
      <c r="Y15" s="5">
        <f>0</f>
        <v>0</v>
      </c>
      <c r="Z15" s="3">
        <f>0</f>
        <v>0</v>
      </c>
      <c r="AA15" s="3">
        <f>0</f>
        <v>0</v>
      </c>
      <c r="AB15" s="3">
        <f>0</f>
        <v>0</v>
      </c>
      <c r="AC15" s="3">
        <f>0</f>
        <v>0</v>
      </c>
      <c r="AD15" s="3">
        <f>0</f>
        <v>0</v>
      </c>
      <c r="AE15" s="3">
        <f>0</f>
        <v>0</v>
      </c>
      <c r="AF15" s="3">
        <f>0</f>
        <v>0</v>
      </c>
      <c r="AG15" s="3">
        <f>0</f>
        <v>0</v>
      </c>
      <c r="AH15" s="3">
        <f>0</f>
        <v>0</v>
      </c>
      <c r="AI15" s="3">
        <f>0</f>
        <v>0</v>
      </c>
      <c r="AJ15" s="6">
        <f>0</f>
        <v>0</v>
      </c>
      <c r="AL15" s="53">
        <f t="shared" si="6"/>
        <v>1589.92416</v>
      </c>
      <c r="AM15" s="54">
        <f t="shared" si="6"/>
        <v>207.48851999999999</v>
      </c>
      <c r="AN15" s="54">
        <f t="shared" si="2"/>
        <v>520.71551999999997</v>
      </c>
      <c r="AO15" s="54">
        <f t="shared" si="2"/>
        <v>13532.16</v>
      </c>
      <c r="AP15" s="54">
        <f t="shared" si="2"/>
        <v>0</v>
      </c>
      <c r="AQ15" s="54">
        <f t="shared" si="2"/>
        <v>2219.9603999999999</v>
      </c>
      <c r="AR15" s="54">
        <f t="shared" si="2"/>
        <v>29.335200001725596</v>
      </c>
      <c r="AS15" s="54">
        <f t="shared" si="2"/>
        <v>2397.9505200000003</v>
      </c>
      <c r="AT15" s="54">
        <f t="shared" si="2"/>
        <v>2357.0472</v>
      </c>
      <c r="AU15" s="54">
        <f t="shared" si="2"/>
        <v>0</v>
      </c>
      <c r="AV15" s="54">
        <f t="shared" si="2"/>
        <v>9.4907999982743974</v>
      </c>
      <c r="AW15" s="55">
        <f t="shared" si="2"/>
        <v>9.4907999982743974</v>
      </c>
    </row>
    <row r="16" spans="1:49" x14ac:dyDescent="0.55000000000000004">
      <c r="A16" s="25">
        <f t="shared" si="3"/>
        <v>2032</v>
      </c>
      <c r="B16" s="7">
        <f t="shared" ref="B16:B34" si="7">(400-12)/20+B15</f>
        <v>50.8</v>
      </c>
      <c r="C16" s="4">
        <f t="shared" ref="C16:C34" si="8">C15+(300-12)/20</f>
        <v>40.799999999999997</v>
      </c>
      <c r="D16" s="4">
        <f t="shared" ref="D16:D34" si="9">D15+(200-12)/20</f>
        <v>30.799999999999997</v>
      </c>
      <c r="E16" s="7">
        <f t="shared" si="5"/>
        <v>19.399999999999999</v>
      </c>
      <c r="F16" s="4">
        <f t="shared" si="1"/>
        <v>14.399999999999999</v>
      </c>
      <c r="G16" s="8">
        <f t="shared" si="1"/>
        <v>9.3999999999999986</v>
      </c>
      <c r="H16" s="5">
        <f>0</f>
        <v>0</v>
      </c>
      <c r="I16" s="2">
        <f>0</f>
        <v>0</v>
      </c>
      <c r="J16" s="23">
        <f>0</f>
        <v>0</v>
      </c>
      <c r="K16" s="2"/>
      <c r="L16" s="47">
        <f>$F16*Marketshare_SSB!$B16*MI!D$3*1000+$F16*Marketshare_SSB!$C16*MI!D$4*1000+$F16*Marketshare_SSB!$D16*MI!D$5*1000+$F16*Marketshare_SSB!$E16*MI!D$6*1000+$F16*Marketshare_SSB!$F16*MI!D$7*1000+$F16*Marketshare_SSB!$G16*MI!D$8*1000+$F16*Marketshare_SSB!$H16*MI!D$9*1000+$F16*Marketshare_SSB!$I16*MI!D$10*1000</f>
        <v>896.55552</v>
      </c>
      <c r="M16" s="40">
        <f>$F16*Marketshare_SSB!$B16*MI!E$3*1000+$F16*Marketshare_SSB!$C16*MI!E$4*1000+$F16*Marketshare_SSB!$D16*MI!E$5*1000+$F16*Marketshare_SSB!$E16*MI!E$6*1000+$F16*Marketshare_SSB!$F16*MI!E$7*1000+$F16*Marketshare_SSB!$G16*MI!E$8*1000+$F16*Marketshare_SSB!$H16*MI!E$9*1000+$F16*Marketshare_SSB!$I16*MI!E$10*1000</f>
        <v>112.06944</v>
      </c>
      <c r="N16" s="40">
        <f>$F16*Marketshare_SSB!$B16*MI!F$3*1000+$F16*Marketshare_SSB!$C16*MI!F$4*1000+$F16*Marketshare_SSB!$D16*MI!F$5*1000+$F16*Marketshare_SSB!$E16*MI!F$6*1000+$F16*Marketshare_SSB!$F16*MI!F$7*1000+$F16*Marketshare_SSB!$G16*MI!F$8*1000+$F16*Marketshare_SSB!$H16*MI!F$9*1000+$F16*Marketshare_SSB!$I16*MI!F$10*1000</f>
        <v>277.30943999999994</v>
      </c>
      <c r="O16" s="40">
        <f>$F16*Marketshare_SSB!$B16*MI!G$3*1000+$F16*Marketshare_SSB!$C16*MI!G$4*1000+$F16*Marketshare_SSB!$D16*MI!G$5*1000+$F16*Marketshare_SSB!$E16*MI!G$6*1000+$F16*Marketshare_SSB!$F16*MI!G$7*1000+$F16*Marketshare_SSB!$G16*MI!G$8*1000+$F16*Marketshare_SSB!$H16*MI!G$9*1000+$F16*Marketshare_SSB!$I16*MI!G$10*1000</f>
        <v>8186.1119999999992</v>
      </c>
      <c r="P16" s="40">
        <f>$F16*Marketshare_SSB!$B16*MI!H$3*1000+$F16*Marketshare_SSB!$C16*MI!H$4*1000+$F16*Marketshare_SSB!$D16*MI!H$5*1000+$F16*Marketshare_SSB!$E16*MI!H$6*1000+$F16*Marketshare_SSB!$F16*MI!H$7*1000+$F16*Marketshare_SSB!$G16*MI!H$8*1000+$F16*Marketshare_SSB!$H16*MI!H$9*1000+$F16*Marketshare_SSB!$I16*MI!H$10*1000</f>
        <v>0</v>
      </c>
      <c r="Q16" s="40">
        <f>$F16*Marketshare_SSB!$B16*MI!I$3*1000+$F16*Marketshare_SSB!$C16*MI!I$4*1000+$F16*Marketshare_SSB!$D16*MI!I$5*1000+$F16*Marketshare_SSB!$E16*MI!I$6*1000+$F16*Marketshare_SSB!$F16*MI!I$7*1000+$F16*Marketshare_SSB!$G16*MI!I$8*1000+$F16*Marketshare_SSB!$H16*MI!I$9*1000+$F16*Marketshare_SSB!$I16*MI!I$10*1000</f>
        <v>1148.4287999999999</v>
      </c>
      <c r="R16" s="40">
        <f>$F16*Marketshare_SSB!$B16*MI!J$3*1000+$F16*Marketshare_SSB!$C16*MI!J$4*1000+$F16*Marketshare_SSB!$D16*MI!J$5*1000+$F16*Marketshare_SSB!$E16*MI!J$6*1000+$F16*Marketshare_SSB!$F16*MI!J$7*1000+$F16*Marketshare_SSB!$G16*MI!J$8*1000+$F16*Marketshare_SSB!$H16*MI!J$9*1000+$F16*Marketshare_SSB!$I16*MI!J$10*1000</f>
        <v>10.118400000595198</v>
      </c>
      <c r="S16" s="40">
        <f>$F16*Marketshare_SSB!$B16*MI!K$3*1000+$F16*Marketshare_SSB!$C16*MI!K$4*1000+$F16*Marketshare_SSB!$D16*MI!K$5*1000+$F16*Marketshare_SSB!$E16*MI!K$6*1000+$F16*Marketshare_SSB!$F16*MI!K$7*1000+$F16*Marketshare_SSB!$G16*MI!K$8*1000+$F16*Marketshare_SSB!$H16*MI!K$9*1000+$F16*Marketshare_SSB!$I16*MI!K$10*1000</f>
        <v>1396.11744</v>
      </c>
      <c r="T16" s="40">
        <f>$F16*Marketshare_SSB!$B16*MI!L$3*1000+$F16*Marketshare_SSB!$C16*MI!L$4*1000+$F16*Marketshare_SSB!$D16*MI!L$5*1000+$F16*Marketshare_SSB!$E16*MI!L$6*1000+$F16*Marketshare_SSB!$F16*MI!L$7*1000+$F16*Marketshare_SSB!$G16*MI!L$8*1000+$F16*Marketshare_SSB!$H16*MI!L$9*1000+$F16*Marketshare_SSB!$I16*MI!L$10*1000</f>
        <v>1227.3983999999998</v>
      </c>
      <c r="U16" s="40">
        <f>$F16*Marketshare_SSB!$B16*MI!M$3*1000+$F16*Marketshare_SSB!$C16*MI!M$4*1000+$F16*Marketshare_SSB!$D16*MI!M$5*1000+$F16*Marketshare_SSB!$E16*MI!M$6*1000+$F16*Marketshare_SSB!$F16*MI!M$7*1000+$F16*Marketshare_SSB!$G16*MI!M$8*1000+$F16*Marketshare_SSB!$H16*MI!M$9*1000+$F16*Marketshare_SSB!$I16*MI!M$10*1000</f>
        <v>0</v>
      </c>
      <c r="V16" s="40">
        <f>$F16*Marketshare_SSB!$B16*MI!N$3*1000+$F16*Marketshare_SSB!$C16*MI!N$4*1000+$F16*Marketshare_SSB!$D16*MI!N$5*1000+$F16*Marketshare_SSB!$E16*MI!N$6*1000+$F16*Marketshare_SSB!$F16*MI!N$7*1000+$F16*Marketshare_SSB!$G16*MI!N$8*1000+$F16*Marketshare_SSB!$H16*MI!N$9*1000+$F16*Marketshare_SSB!$I16*MI!N$10*1000</f>
        <v>3.2735999994047988</v>
      </c>
      <c r="W16" s="48">
        <f>$F16*Marketshare_SSB!$B16*MI!O$3*1000+$F16*Marketshare_SSB!$C16*MI!O$4*1000+$F16*Marketshare_SSB!$D16*MI!O$5*1000+$F16*Marketshare_SSB!$E16*MI!O$6*1000+$F16*Marketshare_SSB!$F16*MI!O$7*1000+$F16*Marketshare_SSB!$G16*MI!O$8*1000+$F16*Marketshare_SSB!$H16*MI!O$9*1000+$F16*Marketshare_SSB!$I16*MI!O$10*1000</f>
        <v>3.2735999994047988</v>
      </c>
      <c r="Y16" s="5">
        <f>0</f>
        <v>0</v>
      </c>
      <c r="Z16" s="3">
        <f>0</f>
        <v>0</v>
      </c>
      <c r="AA16" s="3">
        <f>0</f>
        <v>0</v>
      </c>
      <c r="AB16" s="3">
        <f>0</f>
        <v>0</v>
      </c>
      <c r="AC16" s="3">
        <f>0</f>
        <v>0</v>
      </c>
      <c r="AD16" s="3">
        <f>0</f>
        <v>0</v>
      </c>
      <c r="AE16" s="3">
        <f>0</f>
        <v>0</v>
      </c>
      <c r="AF16" s="3">
        <f>0</f>
        <v>0</v>
      </c>
      <c r="AG16" s="3">
        <f>0</f>
        <v>0</v>
      </c>
      <c r="AH16" s="3">
        <f>0</f>
        <v>0</v>
      </c>
      <c r="AI16" s="3">
        <f>0</f>
        <v>0</v>
      </c>
      <c r="AJ16" s="6">
        <f>0</f>
        <v>0</v>
      </c>
      <c r="AL16" s="53">
        <f t="shared" si="6"/>
        <v>2486.4796799999999</v>
      </c>
      <c r="AM16" s="54">
        <f t="shared" si="6"/>
        <v>319.55795999999998</v>
      </c>
      <c r="AN16" s="54">
        <f t="shared" si="2"/>
        <v>798.02495999999996</v>
      </c>
      <c r="AO16" s="54">
        <f t="shared" si="2"/>
        <v>21718.271999999997</v>
      </c>
      <c r="AP16" s="54">
        <f t="shared" si="2"/>
        <v>0</v>
      </c>
      <c r="AQ16" s="54">
        <f t="shared" si="2"/>
        <v>3368.3891999999996</v>
      </c>
      <c r="AR16" s="54">
        <f t="shared" si="2"/>
        <v>39.453600002320798</v>
      </c>
      <c r="AS16" s="54">
        <f t="shared" si="2"/>
        <v>3794.0679600000003</v>
      </c>
      <c r="AT16" s="54">
        <f t="shared" si="2"/>
        <v>3584.4456</v>
      </c>
      <c r="AU16" s="54">
        <f t="shared" si="2"/>
        <v>0</v>
      </c>
      <c r="AV16" s="54">
        <f t="shared" si="2"/>
        <v>12.764399997679195</v>
      </c>
      <c r="AW16" s="55">
        <f t="shared" si="2"/>
        <v>12.764399997679195</v>
      </c>
    </row>
    <row r="17" spans="1:49" x14ac:dyDescent="0.55000000000000004">
      <c r="A17" s="25">
        <f t="shared" si="3"/>
        <v>2033</v>
      </c>
      <c r="B17" s="7">
        <f t="shared" si="7"/>
        <v>70.199999999999989</v>
      </c>
      <c r="C17" s="4">
        <f t="shared" si="8"/>
        <v>55.199999999999996</v>
      </c>
      <c r="D17" s="4">
        <f t="shared" si="9"/>
        <v>40.199999999999996</v>
      </c>
      <c r="E17" s="7">
        <f t="shared" si="5"/>
        <v>19.399999999999991</v>
      </c>
      <c r="F17" s="4">
        <f t="shared" si="1"/>
        <v>14.399999999999999</v>
      </c>
      <c r="G17" s="8">
        <f t="shared" si="1"/>
        <v>9.3999999999999986</v>
      </c>
      <c r="H17" s="5">
        <f>0</f>
        <v>0</v>
      </c>
      <c r="I17" s="2">
        <f>0</f>
        <v>0</v>
      </c>
      <c r="J17" s="23">
        <f>0</f>
        <v>0</v>
      </c>
      <c r="K17" s="2"/>
      <c r="L17" s="47">
        <f>$F17*Marketshare_SSB!$B17*MI!D$3*1000+$F17*Marketshare_SSB!$C17*MI!D$4*1000+$F17*Marketshare_SSB!$D17*MI!D$5*1000+$F17*Marketshare_SSB!$E17*MI!D$6*1000+$F17*Marketshare_SSB!$F17*MI!D$7*1000+$F17*Marketshare_SSB!$G17*MI!D$8*1000+$F17*Marketshare_SSB!$H17*MI!D$9*1000+$F17*Marketshare_SSB!$I17*MI!D$10*1000</f>
        <v>949.29408000000012</v>
      </c>
      <c r="M17" s="40">
        <f>$F17*Marketshare_SSB!$B17*MI!E$3*1000+$F17*Marketshare_SSB!$C17*MI!E$4*1000+$F17*Marketshare_SSB!$D17*MI!E$5*1000+$F17*Marketshare_SSB!$E17*MI!E$6*1000+$F17*Marketshare_SSB!$F17*MI!E$7*1000+$F17*Marketshare_SSB!$G17*MI!E$8*1000+$F17*Marketshare_SSB!$H17*MI!E$9*1000+$F17*Marketshare_SSB!$I17*MI!E$10*1000</f>
        <v>118.66176000000002</v>
      </c>
      <c r="N17" s="40">
        <f>$F17*Marketshare_SSB!$B17*MI!F$3*1000+$F17*Marketshare_SSB!$C17*MI!F$4*1000+$F17*Marketshare_SSB!$D17*MI!F$5*1000+$F17*Marketshare_SSB!$E17*MI!F$6*1000+$F17*Marketshare_SSB!$F17*MI!F$7*1000+$F17*Marketshare_SSB!$G17*MI!F$8*1000+$F17*Marketshare_SSB!$H17*MI!F$9*1000+$F17*Marketshare_SSB!$I17*MI!F$10*1000</f>
        <v>293.62175999999999</v>
      </c>
      <c r="O17" s="40">
        <f>$F17*Marketshare_SSB!$B17*MI!G$3*1000+$F17*Marketshare_SSB!$C17*MI!G$4*1000+$F17*Marketshare_SSB!$D17*MI!G$5*1000+$F17*Marketshare_SSB!$E17*MI!G$6*1000+$F17*Marketshare_SSB!$F17*MI!G$7*1000+$F17*Marketshare_SSB!$G17*MI!G$8*1000+$F17*Marketshare_SSB!$H17*MI!G$9*1000+$F17*Marketshare_SSB!$I17*MI!G$10*1000</f>
        <v>8279.4239999999972</v>
      </c>
      <c r="P17" s="40">
        <f>$F17*Marketshare_SSB!$B17*MI!H$3*1000+$F17*Marketshare_SSB!$C17*MI!H$4*1000+$F17*Marketshare_SSB!$D17*MI!H$5*1000+$F17*Marketshare_SSB!$E17*MI!H$6*1000+$F17*Marketshare_SSB!$F17*MI!H$7*1000+$F17*Marketshare_SSB!$G17*MI!H$8*1000+$F17*Marketshare_SSB!$H17*MI!H$9*1000+$F17*Marketshare_SSB!$I17*MI!H$10*1000</f>
        <v>0</v>
      </c>
      <c r="Q17" s="40">
        <f>$F17*Marketshare_SSB!$B17*MI!I$3*1000+$F17*Marketshare_SSB!$C17*MI!I$4*1000+$F17*Marketshare_SSB!$D17*MI!I$5*1000+$F17*Marketshare_SSB!$E17*MI!I$6*1000+$F17*Marketshare_SSB!$F17*MI!I$7*1000+$F17*Marketshare_SSB!$G17*MI!I$8*1000+$F17*Marketshare_SSB!$H17*MI!I$9*1000+$F17*Marketshare_SSB!$I17*MI!I$10*1000</f>
        <v>1140.3791999999996</v>
      </c>
      <c r="R17" s="40">
        <f>$F17*Marketshare_SSB!$B17*MI!J$3*1000+$F17*Marketshare_SSB!$C17*MI!J$4*1000+$F17*Marketshare_SSB!$D17*MI!J$5*1000+$F17*Marketshare_SSB!$E17*MI!J$6*1000+$F17*Marketshare_SSB!$F17*MI!J$7*1000+$F17*Marketshare_SSB!$G17*MI!J$8*1000+$F17*Marketshare_SSB!$H17*MI!J$9*1000+$F17*Marketshare_SSB!$I17*MI!J$10*1000</f>
        <v>9.0576000005327977</v>
      </c>
      <c r="S17" s="40">
        <f>$F17*Marketshare_SSB!$B17*MI!K$3*1000+$F17*Marketshare_SSB!$C17*MI!K$4*1000+$F17*Marketshare_SSB!$D17*MI!K$5*1000+$F17*Marketshare_SSB!$E17*MI!K$6*1000+$F17*Marketshare_SSB!$F17*MI!K$7*1000+$F17*Marketshare_SSB!$G17*MI!K$8*1000+$F17*Marketshare_SSB!$H17*MI!K$9*1000+$F17*Marketshare_SSB!$I17*MI!K$10*1000</f>
        <v>1412.5737599999995</v>
      </c>
      <c r="T17" s="40">
        <f>$F17*Marketshare_SSB!$B17*MI!L$3*1000+$F17*Marketshare_SSB!$C17*MI!L$4*1000+$F17*Marketshare_SSB!$D17*MI!L$5*1000+$F17*Marketshare_SSB!$E17*MI!L$6*1000+$F17*Marketshare_SSB!$F17*MI!L$7*1000+$F17*Marketshare_SSB!$G17*MI!L$8*1000+$F17*Marketshare_SSB!$H17*MI!L$9*1000+$F17*Marketshare_SSB!$I17*MI!L$10*1000</f>
        <v>1218.7295999999999</v>
      </c>
      <c r="U17" s="40">
        <f>$F17*Marketshare_SSB!$B17*MI!M$3*1000+$F17*Marketshare_SSB!$C17*MI!M$4*1000+$F17*Marketshare_SSB!$D17*MI!M$5*1000+$F17*Marketshare_SSB!$E17*MI!M$6*1000+$F17*Marketshare_SSB!$F17*MI!M$7*1000+$F17*Marketshare_SSB!$G17*MI!M$8*1000+$F17*Marketshare_SSB!$H17*MI!M$9*1000+$F17*Marketshare_SSB!$I17*MI!M$10*1000</f>
        <v>0</v>
      </c>
      <c r="V17" s="40">
        <f>$F17*Marketshare_SSB!$B17*MI!N$3*1000+$F17*Marketshare_SSB!$C17*MI!N$4*1000+$F17*Marketshare_SSB!$D17*MI!N$5*1000+$F17*Marketshare_SSB!$E17*MI!N$6*1000+$F17*Marketshare_SSB!$F17*MI!N$7*1000+$F17*Marketshare_SSB!$G17*MI!N$8*1000+$F17*Marketshare_SSB!$H17*MI!N$9*1000+$F17*Marketshare_SSB!$I17*MI!N$10*1000</f>
        <v>2.9303999994671992</v>
      </c>
      <c r="W17" s="48">
        <f>$F17*Marketshare_SSB!$B17*MI!O$3*1000+$F17*Marketshare_SSB!$C17*MI!O$4*1000+$F17*Marketshare_SSB!$D17*MI!O$5*1000+$F17*Marketshare_SSB!$E17*MI!O$6*1000+$F17*Marketshare_SSB!$F17*MI!O$7*1000+$F17*Marketshare_SSB!$G17*MI!O$8*1000+$F17*Marketshare_SSB!$H17*MI!O$9*1000+$F17*Marketshare_SSB!$I17*MI!O$10*1000</f>
        <v>2.9303999994671992</v>
      </c>
      <c r="Y17" s="5">
        <f>0</f>
        <v>0</v>
      </c>
      <c r="Z17" s="3">
        <f>0</f>
        <v>0</v>
      </c>
      <c r="AA17" s="3">
        <f>0</f>
        <v>0</v>
      </c>
      <c r="AB17" s="3">
        <f>0</f>
        <v>0</v>
      </c>
      <c r="AC17" s="3">
        <f>0</f>
        <v>0</v>
      </c>
      <c r="AD17" s="3">
        <f>0</f>
        <v>0</v>
      </c>
      <c r="AE17" s="3">
        <f>0</f>
        <v>0</v>
      </c>
      <c r="AF17" s="3">
        <f>0</f>
        <v>0</v>
      </c>
      <c r="AG17" s="3">
        <f>0</f>
        <v>0</v>
      </c>
      <c r="AH17" s="3">
        <f>0</f>
        <v>0</v>
      </c>
      <c r="AI17" s="3">
        <f>0</f>
        <v>0</v>
      </c>
      <c r="AJ17" s="6">
        <f>0</f>
        <v>0</v>
      </c>
      <c r="AL17" s="53">
        <f t="shared" si="6"/>
        <v>3435.77376</v>
      </c>
      <c r="AM17" s="54">
        <f t="shared" si="6"/>
        <v>438.21972</v>
      </c>
      <c r="AN17" s="54">
        <f t="shared" si="2"/>
        <v>1091.64672</v>
      </c>
      <c r="AO17" s="54">
        <f t="shared" si="2"/>
        <v>29997.695999999996</v>
      </c>
      <c r="AP17" s="54">
        <f t="shared" si="2"/>
        <v>0</v>
      </c>
      <c r="AQ17" s="54">
        <f t="shared" si="2"/>
        <v>4508.768399999999</v>
      </c>
      <c r="AR17" s="54">
        <f t="shared" si="2"/>
        <v>48.511200002853599</v>
      </c>
      <c r="AS17" s="54">
        <f t="shared" si="2"/>
        <v>5206.6417199999996</v>
      </c>
      <c r="AT17" s="54">
        <f t="shared" si="2"/>
        <v>4803.1751999999997</v>
      </c>
      <c r="AU17" s="54">
        <f t="shared" si="2"/>
        <v>0</v>
      </c>
      <c r="AV17" s="54">
        <f t="shared" si="2"/>
        <v>15.694799997146394</v>
      </c>
      <c r="AW17" s="55">
        <f t="shared" si="2"/>
        <v>15.694799997146394</v>
      </c>
    </row>
    <row r="18" spans="1:49" x14ac:dyDescent="0.55000000000000004">
      <c r="A18" s="25">
        <f t="shared" si="3"/>
        <v>2034</v>
      </c>
      <c r="B18" s="7">
        <f t="shared" si="7"/>
        <v>89.6</v>
      </c>
      <c r="C18" s="4">
        <f t="shared" si="8"/>
        <v>69.599999999999994</v>
      </c>
      <c r="D18" s="4">
        <f t="shared" si="9"/>
        <v>49.599999999999994</v>
      </c>
      <c r="E18" s="7">
        <f t="shared" si="5"/>
        <v>19.400000000000006</v>
      </c>
      <c r="F18" s="4">
        <f t="shared" si="1"/>
        <v>14.399999999999999</v>
      </c>
      <c r="G18" s="8">
        <f t="shared" si="1"/>
        <v>9.3999999999999986</v>
      </c>
      <c r="H18" s="5">
        <f>0</f>
        <v>0</v>
      </c>
      <c r="I18" s="2">
        <f>0</f>
        <v>0</v>
      </c>
      <c r="J18" s="23">
        <f>0</f>
        <v>0</v>
      </c>
      <c r="K18" s="2"/>
      <c r="L18" s="47">
        <f>$F18*Marketshare_SSB!$B18*MI!D$3*1000+$F18*Marketshare_SSB!$C18*MI!D$4*1000+$F18*Marketshare_SSB!$D18*MI!D$5*1000+$F18*Marketshare_SSB!$E18*MI!D$6*1000+$F18*Marketshare_SSB!$F18*MI!D$7*1000+$F18*Marketshare_SSB!$G18*MI!D$8*1000+$F18*Marketshare_SSB!$H18*MI!D$9*1000+$F18*Marketshare_SSB!$I18*MI!D$10*1000</f>
        <v>1002.0326400000001</v>
      </c>
      <c r="M18" s="40">
        <f>$F18*Marketshare_SSB!$B18*MI!E$3*1000+$F18*Marketshare_SSB!$C18*MI!E$4*1000+$F18*Marketshare_SSB!$D18*MI!E$5*1000+$F18*Marketshare_SSB!$E18*MI!E$6*1000+$F18*Marketshare_SSB!$F18*MI!E$7*1000+$F18*Marketshare_SSB!$G18*MI!E$8*1000+$F18*Marketshare_SSB!$H18*MI!E$9*1000+$F18*Marketshare_SSB!$I18*MI!E$10*1000</f>
        <v>125.25408000000002</v>
      </c>
      <c r="N18" s="40">
        <f>$F18*Marketshare_SSB!$B18*MI!F$3*1000+$F18*Marketshare_SSB!$C18*MI!F$4*1000+$F18*Marketshare_SSB!$D18*MI!F$5*1000+$F18*Marketshare_SSB!$E18*MI!F$6*1000+$F18*Marketshare_SSB!$F18*MI!F$7*1000+$F18*Marketshare_SSB!$G18*MI!F$8*1000+$F18*Marketshare_SSB!$H18*MI!F$9*1000+$F18*Marketshare_SSB!$I18*MI!F$10*1000</f>
        <v>309.93407999999999</v>
      </c>
      <c r="O18" s="40">
        <f>$F18*Marketshare_SSB!$B18*MI!G$3*1000+$F18*Marketshare_SSB!$C18*MI!G$4*1000+$F18*Marketshare_SSB!$D18*MI!G$5*1000+$F18*Marketshare_SSB!$E18*MI!G$6*1000+$F18*Marketshare_SSB!$F18*MI!G$7*1000+$F18*Marketshare_SSB!$G18*MI!G$8*1000+$F18*Marketshare_SSB!$H18*MI!G$9*1000+$F18*Marketshare_SSB!$I18*MI!G$10*1000</f>
        <v>8372.735999999999</v>
      </c>
      <c r="P18" s="40">
        <f>$F18*Marketshare_SSB!$B18*MI!H$3*1000+$F18*Marketshare_SSB!$C18*MI!H$4*1000+$F18*Marketshare_SSB!$D18*MI!H$5*1000+$F18*Marketshare_SSB!$E18*MI!H$6*1000+$F18*Marketshare_SSB!$F18*MI!H$7*1000+$F18*Marketshare_SSB!$G18*MI!H$8*1000+$F18*Marketshare_SSB!$H18*MI!H$9*1000+$F18*Marketshare_SSB!$I18*MI!H$10*1000</f>
        <v>0</v>
      </c>
      <c r="Q18" s="40">
        <f>$F18*Marketshare_SSB!$B18*MI!I$3*1000+$F18*Marketshare_SSB!$C18*MI!I$4*1000+$F18*Marketshare_SSB!$D18*MI!I$5*1000+$F18*Marketshare_SSB!$E18*MI!I$6*1000+$F18*Marketshare_SSB!$F18*MI!I$7*1000+$F18*Marketshare_SSB!$G18*MI!I$8*1000+$F18*Marketshare_SSB!$H18*MI!I$9*1000+$F18*Marketshare_SSB!$I18*MI!I$10*1000</f>
        <v>1132.3295999999996</v>
      </c>
      <c r="R18" s="40">
        <f>$F18*Marketshare_SSB!$B18*MI!J$3*1000+$F18*Marketshare_SSB!$C18*MI!J$4*1000+$F18*Marketshare_SSB!$D18*MI!J$5*1000+$F18*Marketshare_SSB!$E18*MI!J$6*1000+$F18*Marketshare_SSB!$F18*MI!J$7*1000+$F18*Marketshare_SSB!$G18*MI!J$8*1000+$F18*Marketshare_SSB!$H18*MI!J$9*1000+$F18*Marketshare_SSB!$I18*MI!J$10*1000</f>
        <v>7.9968000004703983</v>
      </c>
      <c r="S18" s="40">
        <f>$F18*Marketshare_SSB!$B18*MI!K$3*1000+$F18*Marketshare_SSB!$C18*MI!K$4*1000+$F18*Marketshare_SSB!$D18*MI!K$5*1000+$F18*Marketshare_SSB!$E18*MI!K$6*1000+$F18*Marketshare_SSB!$F18*MI!K$7*1000+$F18*Marketshare_SSB!$G18*MI!K$8*1000+$F18*Marketshare_SSB!$H18*MI!K$9*1000+$F18*Marketshare_SSB!$I18*MI!K$10*1000</f>
        <v>1429.0300799999998</v>
      </c>
      <c r="T18" s="40">
        <f>$F18*Marketshare_SSB!$B18*MI!L$3*1000+$F18*Marketshare_SSB!$C18*MI!L$4*1000+$F18*Marketshare_SSB!$D18*MI!L$5*1000+$F18*Marketshare_SSB!$E18*MI!L$6*1000+$F18*Marketshare_SSB!$F18*MI!L$7*1000+$F18*Marketshare_SSB!$G18*MI!L$8*1000+$F18*Marketshare_SSB!$H18*MI!L$9*1000+$F18*Marketshare_SSB!$I18*MI!L$10*1000</f>
        <v>1210.0607999999997</v>
      </c>
      <c r="U18" s="40">
        <f>$F18*Marketshare_SSB!$B18*MI!M$3*1000+$F18*Marketshare_SSB!$C18*MI!M$4*1000+$F18*Marketshare_SSB!$D18*MI!M$5*1000+$F18*Marketshare_SSB!$E18*MI!M$6*1000+$F18*Marketshare_SSB!$F18*MI!M$7*1000+$F18*Marketshare_SSB!$G18*MI!M$8*1000+$F18*Marketshare_SSB!$H18*MI!M$9*1000+$F18*Marketshare_SSB!$I18*MI!M$10*1000</f>
        <v>0</v>
      </c>
      <c r="V18" s="40">
        <f>$F18*Marketshare_SSB!$B18*MI!N$3*1000+$F18*Marketshare_SSB!$C18*MI!N$4*1000+$F18*Marketshare_SSB!$D18*MI!N$5*1000+$F18*Marketshare_SSB!$E18*MI!N$6*1000+$F18*Marketshare_SSB!$F18*MI!N$7*1000+$F18*Marketshare_SSB!$G18*MI!N$8*1000+$F18*Marketshare_SSB!$H18*MI!N$9*1000+$F18*Marketshare_SSB!$I18*MI!N$10*1000</f>
        <v>2.5871999995295991</v>
      </c>
      <c r="W18" s="48">
        <f>$F18*Marketshare_SSB!$B18*MI!O$3*1000+$F18*Marketshare_SSB!$C18*MI!O$4*1000+$F18*Marketshare_SSB!$D18*MI!O$5*1000+$F18*Marketshare_SSB!$E18*MI!O$6*1000+$F18*Marketshare_SSB!$F18*MI!O$7*1000+$F18*Marketshare_SSB!$G18*MI!O$8*1000+$F18*Marketshare_SSB!$H18*MI!O$9*1000+$F18*Marketshare_SSB!$I18*MI!O$10*1000</f>
        <v>2.5871999995295991</v>
      </c>
      <c r="Y18" s="5">
        <f>0</f>
        <v>0</v>
      </c>
      <c r="Z18" s="3">
        <f>0</f>
        <v>0</v>
      </c>
      <c r="AA18" s="3">
        <f>0</f>
        <v>0</v>
      </c>
      <c r="AB18" s="3">
        <f>0</f>
        <v>0</v>
      </c>
      <c r="AC18" s="3">
        <f>0</f>
        <v>0</v>
      </c>
      <c r="AD18" s="3">
        <f>0</f>
        <v>0</v>
      </c>
      <c r="AE18" s="3">
        <f>0</f>
        <v>0</v>
      </c>
      <c r="AF18" s="3">
        <f>0</f>
        <v>0</v>
      </c>
      <c r="AG18" s="3">
        <f>0</f>
        <v>0</v>
      </c>
      <c r="AH18" s="3">
        <f>0</f>
        <v>0</v>
      </c>
      <c r="AI18" s="3">
        <f>0</f>
        <v>0</v>
      </c>
      <c r="AJ18" s="6">
        <f>0</f>
        <v>0</v>
      </c>
      <c r="AL18" s="53">
        <f t="shared" si="6"/>
        <v>4437.8064000000004</v>
      </c>
      <c r="AM18" s="54">
        <f t="shared" si="6"/>
        <v>563.47379999999998</v>
      </c>
      <c r="AN18" s="54">
        <f t="shared" si="2"/>
        <v>1401.5808</v>
      </c>
      <c r="AO18" s="54">
        <f t="shared" si="2"/>
        <v>38370.431999999993</v>
      </c>
      <c r="AP18" s="54">
        <f t="shared" si="2"/>
        <v>0</v>
      </c>
      <c r="AQ18" s="54">
        <f t="shared" si="2"/>
        <v>5641.0979999999981</v>
      </c>
      <c r="AR18" s="54">
        <f t="shared" si="2"/>
        <v>56.508000003324</v>
      </c>
      <c r="AS18" s="54">
        <f t="shared" si="2"/>
        <v>6635.6717999999992</v>
      </c>
      <c r="AT18" s="54">
        <f t="shared" si="2"/>
        <v>6013.235999999999</v>
      </c>
      <c r="AU18" s="54">
        <f t="shared" si="2"/>
        <v>0</v>
      </c>
      <c r="AV18" s="54">
        <f t="shared" si="2"/>
        <v>18.281999996675992</v>
      </c>
      <c r="AW18" s="55">
        <f t="shared" si="2"/>
        <v>18.281999996675992</v>
      </c>
    </row>
    <row r="19" spans="1:49" x14ac:dyDescent="0.55000000000000004">
      <c r="A19" s="25">
        <f t="shared" si="3"/>
        <v>2035</v>
      </c>
      <c r="B19" s="7">
        <f t="shared" si="7"/>
        <v>109</v>
      </c>
      <c r="C19" s="4">
        <f t="shared" si="8"/>
        <v>84</v>
      </c>
      <c r="D19" s="4">
        <f t="shared" si="9"/>
        <v>58.999999999999993</v>
      </c>
      <c r="E19" s="7">
        <f t="shared" si="5"/>
        <v>19.400000000000006</v>
      </c>
      <c r="F19" s="4">
        <f t="shared" si="1"/>
        <v>14.400000000000006</v>
      </c>
      <c r="G19" s="8">
        <f t="shared" si="1"/>
        <v>9.3999999999999986</v>
      </c>
      <c r="H19" s="5">
        <f>0</f>
        <v>0</v>
      </c>
      <c r="I19" s="2">
        <f>0</f>
        <v>0</v>
      </c>
      <c r="J19" s="23">
        <f>0</f>
        <v>0</v>
      </c>
      <c r="K19" s="2"/>
      <c r="L19" s="47">
        <f>$F19*Marketshare_SSB!$B19*MI!D$3*1000+$F19*Marketshare_SSB!$C19*MI!D$4*1000+$F19*Marketshare_SSB!$D19*MI!D$5*1000+$F19*Marketshare_SSB!$E19*MI!D$6*1000+$F19*Marketshare_SSB!$F19*MI!D$7*1000+$F19*Marketshare_SSB!$G19*MI!D$8*1000+$F19*Marketshare_SSB!$H19*MI!D$9*1000+$F19*Marketshare_SSB!$I19*MI!D$10*1000</f>
        <v>1054.7712000000006</v>
      </c>
      <c r="M19" s="40">
        <f>$F19*Marketshare_SSB!$B19*MI!E$3*1000+$F19*Marketshare_SSB!$C19*MI!E$4*1000+$F19*Marketshare_SSB!$D19*MI!E$5*1000+$F19*Marketshare_SSB!$E19*MI!E$6*1000+$F19*Marketshare_SSB!$F19*MI!E$7*1000+$F19*Marketshare_SSB!$G19*MI!E$8*1000+$F19*Marketshare_SSB!$H19*MI!E$9*1000+$F19*Marketshare_SSB!$I19*MI!E$10*1000</f>
        <v>131.84640000000007</v>
      </c>
      <c r="N19" s="40">
        <f>$F19*Marketshare_SSB!$B19*MI!F$3*1000+$F19*Marketshare_SSB!$C19*MI!F$4*1000+$F19*Marketshare_SSB!$D19*MI!F$5*1000+$F19*Marketshare_SSB!$E19*MI!F$6*1000+$F19*Marketshare_SSB!$F19*MI!F$7*1000+$F19*Marketshare_SSB!$G19*MI!F$8*1000+$F19*Marketshare_SSB!$H19*MI!F$9*1000+$F19*Marketshare_SSB!$I19*MI!F$10*1000</f>
        <v>326.24640000000022</v>
      </c>
      <c r="O19" s="40">
        <f>$F19*Marketshare_SSB!$B19*MI!G$3*1000+$F19*Marketshare_SSB!$C19*MI!G$4*1000+$F19*Marketshare_SSB!$D19*MI!G$5*1000+$F19*Marketshare_SSB!$E19*MI!G$6*1000+$F19*Marketshare_SSB!$F19*MI!G$7*1000+$F19*Marketshare_SSB!$G19*MI!G$8*1000+$F19*Marketshare_SSB!$H19*MI!G$9*1000+$F19*Marketshare_SSB!$I19*MI!G$10*1000</f>
        <v>8466.0480000000007</v>
      </c>
      <c r="P19" s="40">
        <f>$F19*Marketshare_SSB!$B19*MI!H$3*1000+$F19*Marketshare_SSB!$C19*MI!H$4*1000+$F19*Marketshare_SSB!$D19*MI!H$5*1000+$F19*Marketshare_SSB!$E19*MI!H$6*1000+$F19*Marketshare_SSB!$F19*MI!H$7*1000+$F19*Marketshare_SSB!$G19*MI!H$8*1000+$F19*Marketshare_SSB!$H19*MI!H$9*1000+$F19*Marketshare_SSB!$I19*MI!H$10*1000</f>
        <v>0</v>
      </c>
      <c r="Q19" s="40">
        <f>$F19*Marketshare_SSB!$B19*MI!I$3*1000+$F19*Marketshare_SSB!$C19*MI!I$4*1000+$F19*Marketshare_SSB!$D19*MI!I$5*1000+$F19*Marketshare_SSB!$E19*MI!I$6*1000+$F19*Marketshare_SSB!$F19*MI!I$7*1000+$F19*Marketshare_SSB!$G19*MI!I$8*1000+$F19*Marketshare_SSB!$H19*MI!I$9*1000+$F19*Marketshare_SSB!$I19*MI!I$10*1000</f>
        <v>1124.2800000000002</v>
      </c>
      <c r="R19" s="40">
        <f>$F19*Marketshare_SSB!$B19*MI!J$3*1000+$F19*Marketshare_SSB!$C19*MI!J$4*1000+$F19*Marketshare_SSB!$D19*MI!J$5*1000+$F19*Marketshare_SSB!$E19*MI!J$6*1000+$F19*Marketshare_SSB!$F19*MI!J$7*1000+$F19*Marketshare_SSB!$G19*MI!J$8*1000+$F19*Marketshare_SSB!$H19*MI!J$9*1000+$F19*Marketshare_SSB!$I19*MI!J$10*1000</f>
        <v>6.9360000004080025</v>
      </c>
      <c r="S19" s="40">
        <f>$F19*Marketshare_SSB!$B19*MI!K$3*1000+$F19*Marketshare_SSB!$C19*MI!K$4*1000+$F19*Marketshare_SSB!$D19*MI!K$5*1000+$F19*Marketshare_SSB!$E19*MI!K$6*1000+$F19*Marketshare_SSB!$F19*MI!K$7*1000+$F19*Marketshare_SSB!$G19*MI!K$8*1000+$F19*Marketshare_SSB!$H19*MI!K$9*1000+$F19*Marketshare_SSB!$I19*MI!K$10*1000</f>
        <v>1445.4864000000005</v>
      </c>
      <c r="T19" s="40">
        <f>$F19*Marketshare_SSB!$B19*MI!L$3*1000+$F19*Marketshare_SSB!$C19*MI!L$4*1000+$F19*Marketshare_SSB!$D19*MI!L$5*1000+$F19*Marketshare_SSB!$E19*MI!L$6*1000+$F19*Marketshare_SSB!$F19*MI!L$7*1000+$F19*Marketshare_SSB!$G19*MI!L$8*1000+$F19*Marketshare_SSB!$H19*MI!L$9*1000+$F19*Marketshare_SSB!$I19*MI!L$10*1000</f>
        <v>1201.3920000000001</v>
      </c>
      <c r="U19" s="40">
        <f>$F19*Marketshare_SSB!$B19*MI!M$3*1000+$F19*Marketshare_SSB!$C19*MI!M$4*1000+$F19*Marketshare_SSB!$D19*MI!M$5*1000+$F19*Marketshare_SSB!$E19*MI!M$6*1000+$F19*Marketshare_SSB!$F19*MI!M$7*1000+$F19*Marketshare_SSB!$G19*MI!M$8*1000+$F19*Marketshare_SSB!$H19*MI!M$9*1000+$F19*Marketshare_SSB!$I19*MI!M$10*1000</f>
        <v>0</v>
      </c>
      <c r="V19" s="40">
        <f>$F19*Marketshare_SSB!$B19*MI!N$3*1000+$F19*Marketshare_SSB!$C19*MI!N$4*1000+$F19*Marketshare_SSB!$D19*MI!N$5*1000+$F19*Marketshare_SSB!$E19*MI!N$6*1000+$F19*Marketshare_SSB!$F19*MI!N$7*1000+$F19*Marketshare_SSB!$G19*MI!N$8*1000+$F19*Marketshare_SSB!$H19*MI!N$9*1000+$F19*Marketshare_SSB!$I19*MI!N$10*1000</f>
        <v>2.2439999995920004</v>
      </c>
      <c r="W19" s="48">
        <f>$F19*Marketshare_SSB!$B19*MI!O$3*1000+$F19*Marketshare_SSB!$C19*MI!O$4*1000+$F19*Marketshare_SSB!$D19*MI!O$5*1000+$F19*Marketshare_SSB!$E19*MI!O$6*1000+$F19*Marketshare_SSB!$F19*MI!O$7*1000+$F19*Marketshare_SSB!$G19*MI!O$8*1000+$F19*Marketshare_SSB!$H19*MI!O$9*1000+$F19*Marketshare_SSB!$I19*MI!O$10*1000</f>
        <v>2.2439999995920004</v>
      </c>
      <c r="Y19" s="5">
        <f>0</f>
        <v>0</v>
      </c>
      <c r="Z19" s="3">
        <f>0</f>
        <v>0</v>
      </c>
      <c r="AA19" s="3">
        <f>0</f>
        <v>0</v>
      </c>
      <c r="AB19" s="3">
        <f>0</f>
        <v>0</v>
      </c>
      <c r="AC19" s="3">
        <f>0</f>
        <v>0</v>
      </c>
      <c r="AD19" s="3">
        <f>0</f>
        <v>0</v>
      </c>
      <c r="AE19" s="3">
        <f>0</f>
        <v>0</v>
      </c>
      <c r="AF19" s="3">
        <f>0</f>
        <v>0</v>
      </c>
      <c r="AG19" s="3">
        <f>0</f>
        <v>0</v>
      </c>
      <c r="AH19" s="3">
        <f>0</f>
        <v>0</v>
      </c>
      <c r="AI19" s="3">
        <f>0</f>
        <v>0</v>
      </c>
      <c r="AJ19" s="6">
        <f>0</f>
        <v>0</v>
      </c>
      <c r="AL19" s="53">
        <f t="shared" si="6"/>
        <v>5492.5776000000005</v>
      </c>
      <c r="AM19" s="54">
        <f t="shared" si="6"/>
        <v>695.32020000000011</v>
      </c>
      <c r="AN19" s="54">
        <f t="shared" si="2"/>
        <v>1727.8272000000002</v>
      </c>
      <c r="AO19" s="54">
        <f t="shared" si="2"/>
        <v>46836.479999999996</v>
      </c>
      <c r="AP19" s="54">
        <f t="shared" si="2"/>
        <v>0</v>
      </c>
      <c r="AQ19" s="54">
        <f t="shared" si="2"/>
        <v>6765.3779999999988</v>
      </c>
      <c r="AR19" s="54">
        <f t="shared" si="2"/>
        <v>63.444000003732</v>
      </c>
      <c r="AS19" s="54">
        <f t="shared" si="2"/>
        <v>8081.1581999999999</v>
      </c>
      <c r="AT19" s="54">
        <f t="shared" si="2"/>
        <v>7214.6279999999988</v>
      </c>
      <c r="AU19" s="54">
        <f t="shared" si="2"/>
        <v>0</v>
      </c>
      <c r="AV19" s="54">
        <f t="shared" si="2"/>
        <v>20.525999996267991</v>
      </c>
      <c r="AW19" s="55">
        <f t="shared" si="2"/>
        <v>20.525999996267991</v>
      </c>
    </row>
    <row r="20" spans="1:49" x14ac:dyDescent="0.55000000000000004">
      <c r="A20" s="25">
        <f t="shared" si="3"/>
        <v>2036</v>
      </c>
      <c r="B20" s="7">
        <f t="shared" si="7"/>
        <v>128.4</v>
      </c>
      <c r="C20" s="4">
        <f t="shared" si="8"/>
        <v>98.4</v>
      </c>
      <c r="D20" s="4">
        <f t="shared" si="9"/>
        <v>68.399999999999991</v>
      </c>
      <c r="E20" s="7">
        <f t="shared" si="5"/>
        <v>19.400000000000006</v>
      </c>
      <c r="F20" s="4">
        <f t="shared" si="1"/>
        <v>14.400000000000006</v>
      </c>
      <c r="G20" s="8">
        <f t="shared" si="1"/>
        <v>9.3999999999999986</v>
      </c>
      <c r="H20" s="5">
        <f>0</f>
        <v>0</v>
      </c>
      <c r="I20" s="2">
        <f>0</f>
        <v>0</v>
      </c>
      <c r="J20" s="23">
        <f>0</f>
        <v>0</v>
      </c>
      <c r="K20" s="2"/>
      <c r="L20" s="47">
        <f>$F20*Marketshare_SSB!$B20*MI!D$3*1000+$F20*Marketshare_SSB!$C20*MI!D$4*1000+$F20*Marketshare_SSB!$D20*MI!D$5*1000+$F20*Marketshare_SSB!$E20*MI!D$6*1000+$F20*Marketshare_SSB!$F20*MI!D$7*1000+$F20*Marketshare_SSB!$G20*MI!D$8*1000+$F20*Marketshare_SSB!$H20*MI!D$9*1000+$F20*Marketshare_SSB!$I20*MI!D$10*1000</f>
        <v>1107.5097600000008</v>
      </c>
      <c r="M20" s="40">
        <f>$F20*Marketshare_SSB!$B20*MI!E$3*1000+$F20*Marketshare_SSB!$C20*MI!E$4*1000+$F20*Marketshare_SSB!$D20*MI!E$5*1000+$F20*Marketshare_SSB!$E20*MI!E$6*1000+$F20*Marketshare_SSB!$F20*MI!E$7*1000+$F20*Marketshare_SSB!$G20*MI!E$8*1000+$F20*Marketshare_SSB!$H20*MI!E$9*1000+$F20*Marketshare_SSB!$I20*MI!E$10*1000</f>
        <v>138.4387200000001</v>
      </c>
      <c r="N20" s="40">
        <f>$F20*Marketshare_SSB!$B20*MI!F$3*1000+$F20*Marketshare_SSB!$C20*MI!F$4*1000+$F20*Marketshare_SSB!$D20*MI!F$5*1000+$F20*Marketshare_SSB!$E20*MI!F$6*1000+$F20*Marketshare_SSB!$F20*MI!F$7*1000+$F20*Marketshare_SSB!$G20*MI!F$8*1000+$F20*Marketshare_SSB!$H20*MI!F$9*1000+$F20*Marketshare_SSB!$I20*MI!F$10*1000</f>
        <v>342.55872000000022</v>
      </c>
      <c r="O20" s="40">
        <f>$F20*Marketshare_SSB!$B20*MI!G$3*1000+$F20*Marketshare_SSB!$C20*MI!G$4*1000+$F20*Marketshare_SSB!$D20*MI!G$5*1000+$F20*Marketshare_SSB!$E20*MI!G$6*1000+$F20*Marketshare_SSB!$F20*MI!G$7*1000+$F20*Marketshare_SSB!$G20*MI!G$8*1000+$F20*Marketshare_SSB!$H20*MI!G$9*1000+$F20*Marketshare_SSB!$I20*MI!G$10*1000</f>
        <v>8559.36</v>
      </c>
      <c r="P20" s="40">
        <f>$F20*Marketshare_SSB!$B20*MI!H$3*1000+$F20*Marketshare_SSB!$C20*MI!H$4*1000+$F20*Marketshare_SSB!$D20*MI!H$5*1000+$F20*Marketshare_SSB!$E20*MI!H$6*1000+$F20*Marketshare_SSB!$F20*MI!H$7*1000+$F20*Marketshare_SSB!$G20*MI!H$8*1000+$F20*Marketshare_SSB!$H20*MI!H$9*1000+$F20*Marketshare_SSB!$I20*MI!H$10*1000</f>
        <v>0</v>
      </c>
      <c r="Q20" s="40">
        <f>$F20*Marketshare_SSB!$B20*MI!I$3*1000+$F20*Marketshare_SSB!$C20*MI!I$4*1000+$F20*Marketshare_SSB!$D20*MI!I$5*1000+$F20*Marketshare_SSB!$E20*MI!I$6*1000+$F20*Marketshare_SSB!$F20*MI!I$7*1000+$F20*Marketshare_SSB!$G20*MI!I$8*1000+$F20*Marketshare_SSB!$H20*MI!I$9*1000+$F20*Marketshare_SSB!$I20*MI!I$10*1000</f>
        <v>1116.2304000000001</v>
      </c>
      <c r="R20" s="40">
        <f>$F20*Marketshare_SSB!$B20*MI!J$3*1000+$F20*Marketshare_SSB!$C20*MI!J$4*1000+$F20*Marketshare_SSB!$D20*MI!J$5*1000+$F20*Marketshare_SSB!$E20*MI!J$6*1000+$F20*Marketshare_SSB!$F20*MI!J$7*1000+$F20*Marketshare_SSB!$G20*MI!J$8*1000+$F20*Marketshare_SSB!$H20*MI!J$9*1000+$F20*Marketshare_SSB!$I20*MI!J$10*1000</f>
        <v>5.8752000003456022</v>
      </c>
      <c r="S20" s="40">
        <f>$F20*Marketshare_SSB!$B20*MI!K$3*1000+$F20*Marketshare_SSB!$C20*MI!K$4*1000+$F20*Marketshare_SSB!$D20*MI!K$5*1000+$F20*Marketshare_SSB!$E20*MI!K$6*1000+$F20*Marketshare_SSB!$F20*MI!K$7*1000+$F20*Marketshare_SSB!$G20*MI!K$8*1000+$F20*Marketshare_SSB!$H20*MI!K$9*1000+$F20*Marketshare_SSB!$I20*MI!K$10*1000</f>
        <v>1461.9427200000005</v>
      </c>
      <c r="T20" s="40">
        <f>$F20*Marketshare_SSB!$B20*MI!L$3*1000+$F20*Marketshare_SSB!$C20*MI!L$4*1000+$F20*Marketshare_SSB!$D20*MI!L$5*1000+$F20*Marketshare_SSB!$E20*MI!L$6*1000+$F20*Marketshare_SSB!$F20*MI!L$7*1000+$F20*Marketshare_SSB!$G20*MI!L$8*1000+$F20*Marketshare_SSB!$H20*MI!L$9*1000+$F20*Marketshare_SSB!$I20*MI!L$10*1000</f>
        <v>1192.7232000000001</v>
      </c>
      <c r="U20" s="40">
        <f>$F20*Marketshare_SSB!$B20*MI!M$3*1000+$F20*Marketshare_SSB!$C20*MI!M$4*1000+$F20*Marketshare_SSB!$D20*MI!M$5*1000+$F20*Marketshare_SSB!$E20*MI!M$6*1000+$F20*Marketshare_SSB!$F20*MI!M$7*1000+$F20*Marketshare_SSB!$G20*MI!M$8*1000+$F20*Marketshare_SSB!$H20*MI!M$9*1000+$F20*Marketshare_SSB!$I20*MI!M$10*1000</f>
        <v>0</v>
      </c>
      <c r="V20" s="40">
        <f>$F20*Marketshare_SSB!$B20*MI!N$3*1000+$F20*Marketshare_SSB!$C20*MI!N$4*1000+$F20*Marketshare_SSB!$D20*MI!N$5*1000+$F20*Marketshare_SSB!$E20*MI!N$6*1000+$F20*Marketshare_SSB!$F20*MI!N$7*1000+$F20*Marketshare_SSB!$G20*MI!N$8*1000+$F20*Marketshare_SSB!$H20*MI!N$9*1000+$F20*Marketshare_SSB!$I20*MI!N$10*1000</f>
        <v>1.9007999996544003</v>
      </c>
      <c r="W20" s="48">
        <f>$F20*Marketshare_SSB!$B20*MI!O$3*1000+$F20*Marketshare_SSB!$C20*MI!O$4*1000+$F20*Marketshare_SSB!$D20*MI!O$5*1000+$F20*Marketshare_SSB!$E20*MI!O$6*1000+$F20*Marketshare_SSB!$F20*MI!O$7*1000+$F20*Marketshare_SSB!$G20*MI!O$8*1000+$F20*Marketshare_SSB!$H20*MI!O$9*1000+$F20*Marketshare_SSB!$I20*MI!O$10*1000</f>
        <v>1.9007999996544003</v>
      </c>
      <c r="Y20" s="53">
        <f>L4</f>
        <v>0</v>
      </c>
      <c r="Z20" s="54">
        <f t="shared" ref="Z20:AJ34" si="10">M4</f>
        <v>0</v>
      </c>
      <c r="AA20" s="54">
        <f t="shared" si="10"/>
        <v>0</v>
      </c>
      <c r="AB20" s="54">
        <f t="shared" si="10"/>
        <v>0</v>
      </c>
      <c r="AC20" s="54">
        <f t="shared" si="10"/>
        <v>0</v>
      </c>
      <c r="AD20" s="54">
        <f t="shared" si="10"/>
        <v>0</v>
      </c>
      <c r="AE20" s="54">
        <f t="shared" si="10"/>
        <v>0</v>
      </c>
      <c r="AF20" s="54">
        <f t="shared" si="10"/>
        <v>0</v>
      </c>
      <c r="AG20" s="54">
        <f t="shared" si="10"/>
        <v>0</v>
      </c>
      <c r="AH20" s="54">
        <f t="shared" si="10"/>
        <v>0</v>
      </c>
      <c r="AI20" s="54">
        <f t="shared" si="10"/>
        <v>0</v>
      </c>
      <c r="AJ20" s="55">
        <f t="shared" si="10"/>
        <v>0</v>
      </c>
      <c r="AL20" s="53">
        <f t="shared" si="6"/>
        <v>6600.0873600000014</v>
      </c>
      <c r="AM20" s="54">
        <f t="shared" si="6"/>
        <v>833.75892000000022</v>
      </c>
      <c r="AN20" s="54">
        <f t="shared" si="2"/>
        <v>2070.3859200000006</v>
      </c>
      <c r="AO20" s="54">
        <f t="shared" si="2"/>
        <v>55395.839999999997</v>
      </c>
      <c r="AP20" s="54">
        <f t="shared" si="2"/>
        <v>0</v>
      </c>
      <c r="AQ20" s="54">
        <f t="shared" si="2"/>
        <v>7881.6083999999992</v>
      </c>
      <c r="AR20" s="54">
        <f t="shared" si="2"/>
        <v>69.319200004077601</v>
      </c>
      <c r="AS20" s="54">
        <f t="shared" si="2"/>
        <v>9543.1009200000008</v>
      </c>
      <c r="AT20" s="54">
        <f t="shared" si="2"/>
        <v>8407.3511999999992</v>
      </c>
      <c r="AU20" s="54">
        <f t="shared" si="2"/>
        <v>0</v>
      </c>
      <c r="AV20" s="54">
        <f t="shared" si="2"/>
        <v>22.426799995922391</v>
      </c>
      <c r="AW20" s="55">
        <f t="shared" si="2"/>
        <v>22.426799995922391</v>
      </c>
    </row>
    <row r="21" spans="1:49" x14ac:dyDescent="0.55000000000000004">
      <c r="A21" s="25">
        <f t="shared" si="3"/>
        <v>2037</v>
      </c>
      <c r="B21" s="7">
        <f t="shared" si="7"/>
        <v>147.80000000000001</v>
      </c>
      <c r="C21" s="4">
        <f t="shared" si="8"/>
        <v>112.80000000000001</v>
      </c>
      <c r="D21" s="4">
        <f t="shared" si="9"/>
        <v>77.8</v>
      </c>
      <c r="E21" s="7">
        <f t="shared" si="5"/>
        <v>20.600000000000005</v>
      </c>
      <c r="F21" s="4">
        <f t="shared" si="5"/>
        <v>15.600000000000005</v>
      </c>
      <c r="G21" s="8">
        <f t="shared" si="5"/>
        <v>10.600000000000005</v>
      </c>
      <c r="H21" s="7">
        <f>E5</f>
        <v>1.2</v>
      </c>
      <c r="I21" s="4">
        <f t="shared" ref="I21:J34" si="11">F5</f>
        <v>1.2</v>
      </c>
      <c r="J21" s="8">
        <f t="shared" si="11"/>
        <v>1.2</v>
      </c>
      <c r="K21" s="4"/>
      <c r="L21" s="47">
        <f>$F21*Marketshare_SSB!$B21*MI!D$3*1000+$F21*Marketshare_SSB!$C21*MI!D$4*1000+$F21*Marketshare_SSB!$D21*MI!D$5*1000+$F21*Marketshare_SSB!$E21*MI!D$6*1000+$F21*Marketshare_SSB!$F21*MI!D$7*1000+$F21*Marketshare_SSB!$G21*MI!D$8*1000+$F21*Marketshare_SSB!$H21*MI!D$9*1000+$F21*Marketshare_SSB!$I21*MI!D$10*1000</f>
        <v>1256.9356800000007</v>
      </c>
      <c r="M21" s="40">
        <f>$F21*Marketshare_SSB!$B21*MI!E$3*1000+$F21*Marketshare_SSB!$C21*MI!E$4*1000+$F21*Marketshare_SSB!$D21*MI!E$5*1000+$F21*Marketshare_SSB!$E21*MI!E$6*1000+$F21*Marketshare_SSB!$F21*MI!E$7*1000+$F21*Marketshare_SSB!$G21*MI!E$8*1000+$F21*Marketshare_SSB!$H21*MI!E$9*1000+$F21*Marketshare_SSB!$I21*MI!E$10*1000</f>
        <v>157.11696000000009</v>
      </c>
      <c r="N21" s="40">
        <f>$F21*Marketshare_SSB!$B21*MI!F$3*1000+$F21*Marketshare_SSB!$C21*MI!F$4*1000+$F21*Marketshare_SSB!$D21*MI!F$5*1000+$F21*Marketshare_SSB!$E21*MI!F$6*1000+$F21*Marketshare_SSB!$F21*MI!F$7*1000+$F21*Marketshare_SSB!$G21*MI!F$8*1000+$F21*Marketshare_SSB!$H21*MI!F$9*1000+$F21*Marketshare_SSB!$I21*MI!F$10*1000</f>
        <v>388.77696000000014</v>
      </c>
      <c r="O21" s="40">
        <f>$F21*Marketshare_SSB!$B21*MI!G$3*1000+$F21*Marketshare_SSB!$C21*MI!G$4*1000+$F21*Marketshare_SSB!$D21*MI!G$5*1000+$F21*Marketshare_SSB!$E21*MI!G$6*1000+$F21*Marketshare_SSB!$F21*MI!G$7*1000+$F21*Marketshare_SSB!$G21*MI!G$8*1000+$F21*Marketshare_SSB!$H21*MI!G$9*1000+$F21*Marketshare_SSB!$I21*MI!G$10*1000</f>
        <v>9373.728000000001</v>
      </c>
      <c r="P21" s="40">
        <f>$F21*Marketshare_SSB!$B21*MI!H$3*1000+$F21*Marketshare_SSB!$C21*MI!H$4*1000+$F21*Marketshare_SSB!$D21*MI!H$5*1000+$F21*Marketshare_SSB!$E21*MI!H$6*1000+$F21*Marketshare_SSB!$F21*MI!H$7*1000+$F21*Marketshare_SSB!$G21*MI!H$8*1000+$F21*Marketshare_SSB!$H21*MI!H$9*1000+$F21*Marketshare_SSB!$I21*MI!H$10*1000</f>
        <v>0</v>
      </c>
      <c r="Q21" s="40">
        <f>$F21*Marketshare_SSB!$B21*MI!I$3*1000+$F21*Marketshare_SSB!$C21*MI!I$4*1000+$F21*Marketshare_SSB!$D21*MI!I$5*1000+$F21*Marketshare_SSB!$E21*MI!I$6*1000+$F21*Marketshare_SSB!$F21*MI!I$7*1000+$F21*Marketshare_SSB!$G21*MI!I$8*1000+$F21*Marketshare_SSB!$H21*MI!I$9*1000+$F21*Marketshare_SSB!$I21*MI!I$10*1000</f>
        <v>1200.5291999999999</v>
      </c>
      <c r="R21" s="40">
        <f>$F21*Marketshare_SSB!$B21*MI!J$3*1000+$F21*Marketshare_SSB!$C21*MI!J$4*1000+$F21*Marketshare_SSB!$D21*MI!J$5*1000+$F21*Marketshare_SSB!$E21*MI!J$6*1000+$F21*Marketshare_SSB!$F21*MI!J$7*1000+$F21*Marketshare_SSB!$G21*MI!J$8*1000+$F21*Marketshare_SSB!$H21*MI!J$9*1000+$F21*Marketshare_SSB!$I21*MI!J$10*1000</f>
        <v>5.215600000306801</v>
      </c>
      <c r="S21" s="40">
        <f>$F21*Marketshare_SSB!$B21*MI!K$3*1000+$F21*Marketshare_SSB!$C21*MI!K$4*1000+$F21*Marketshare_SSB!$D21*MI!K$5*1000+$F21*Marketshare_SSB!$E21*MI!K$6*1000+$F21*Marketshare_SSB!$F21*MI!K$7*1000+$F21*Marketshare_SSB!$G21*MI!K$8*1000+$F21*Marketshare_SSB!$H21*MI!K$9*1000+$F21*Marketshare_SSB!$I21*MI!K$10*1000</f>
        <v>1601.5989600000003</v>
      </c>
      <c r="T21" s="40">
        <f>$F21*Marketshare_SSB!$B21*MI!L$3*1000+$F21*Marketshare_SSB!$C21*MI!L$4*1000+$F21*Marketshare_SSB!$D21*MI!L$5*1000+$F21*Marketshare_SSB!$E21*MI!L$6*1000+$F21*Marketshare_SSB!$F21*MI!L$7*1000+$F21*Marketshare_SSB!$G21*MI!L$8*1000+$F21*Marketshare_SSB!$H21*MI!L$9*1000+$F21*Marketshare_SSB!$I21*MI!L$10*1000</f>
        <v>1282.7256</v>
      </c>
      <c r="U21" s="40">
        <f>$F21*Marketshare_SSB!$B21*MI!M$3*1000+$F21*Marketshare_SSB!$C21*MI!M$4*1000+$F21*Marketshare_SSB!$D21*MI!M$5*1000+$F21*Marketshare_SSB!$E21*MI!M$6*1000+$F21*Marketshare_SSB!$F21*MI!M$7*1000+$F21*Marketshare_SSB!$G21*MI!M$8*1000+$F21*Marketshare_SSB!$H21*MI!M$9*1000+$F21*Marketshare_SSB!$I21*MI!M$10*1000</f>
        <v>0</v>
      </c>
      <c r="V21" s="40">
        <f>$F21*Marketshare_SSB!$B21*MI!N$3*1000+$F21*Marketshare_SSB!$C21*MI!N$4*1000+$F21*Marketshare_SSB!$D21*MI!N$5*1000+$F21*Marketshare_SSB!$E21*MI!N$6*1000+$F21*Marketshare_SSB!$F21*MI!N$7*1000+$F21*Marketshare_SSB!$G21*MI!N$8*1000+$F21*Marketshare_SSB!$H21*MI!N$9*1000+$F21*Marketshare_SSB!$I21*MI!N$10*1000</f>
        <v>1.6873999996932003</v>
      </c>
      <c r="W21" s="48">
        <f>$F21*Marketshare_SSB!$B21*MI!O$3*1000+$F21*Marketshare_SSB!$C21*MI!O$4*1000+$F21*Marketshare_SSB!$D21*MI!O$5*1000+$F21*Marketshare_SSB!$E21*MI!O$6*1000+$F21*Marketshare_SSB!$F21*MI!O$7*1000+$F21*Marketshare_SSB!$G21*MI!O$8*1000+$F21*Marketshare_SSB!$H21*MI!O$9*1000+$F21*Marketshare_SSB!$I21*MI!O$10*1000</f>
        <v>1.6873999996932003</v>
      </c>
      <c r="Y21" s="53">
        <f t="shared" ref="Y21:Y34" si="12">L5</f>
        <v>83.298240000000007</v>
      </c>
      <c r="Z21" s="54">
        <f t="shared" si="10"/>
        <v>12.16188</v>
      </c>
      <c r="AA21" s="54">
        <f t="shared" si="10"/>
        <v>31.553280000000001</v>
      </c>
      <c r="AB21" s="54">
        <f t="shared" si="10"/>
        <v>421.24799999999999</v>
      </c>
      <c r="AC21" s="54">
        <f t="shared" si="10"/>
        <v>0</v>
      </c>
      <c r="AD21" s="54">
        <f t="shared" si="10"/>
        <v>115.6524</v>
      </c>
      <c r="AE21" s="54">
        <f t="shared" si="10"/>
        <v>2.6112000001536</v>
      </c>
      <c r="AF21" s="54">
        <f t="shared" si="10"/>
        <v>90.057479999999998</v>
      </c>
      <c r="AG21" s="54">
        <f t="shared" si="10"/>
        <v>120.468</v>
      </c>
      <c r="AH21" s="54">
        <f t="shared" si="10"/>
        <v>0</v>
      </c>
      <c r="AI21" s="54">
        <f t="shared" si="10"/>
        <v>0.84479999984639997</v>
      </c>
      <c r="AJ21" s="55">
        <f t="shared" si="10"/>
        <v>0.84479999984639997</v>
      </c>
      <c r="AL21" s="53">
        <f t="shared" si="6"/>
        <v>7773.7248000000018</v>
      </c>
      <c r="AM21" s="54">
        <f t="shared" si="6"/>
        <v>978.71400000000028</v>
      </c>
      <c r="AN21" s="54">
        <f t="shared" si="6"/>
        <v>2427.6096000000007</v>
      </c>
      <c r="AO21" s="54">
        <f t="shared" si="6"/>
        <v>64348.32</v>
      </c>
      <c r="AP21" s="54">
        <f t="shared" si="6"/>
        <v>0</v>
      </c>
      <c r="AQ21" s="54">
        <f t="shared" si="6"/>
        <v>8966.4851999999973</v>
      </c>
      <c r="AR21" s="54">
        <f t="shared" si="6"/>
        <v>71.923600004230806</v>
      </c>
      <c r="AS21" s="54">
        <f t="shared" si="6"/>
        <v>11054.642400000001</v>
      </c>
      <c r="AT21" s="54">
        <f t="shared" si="6"/>
        <v>9569.6087999999982</v>
      </c>
      <c r="AU21" s="54">
        <f t="shared" si="6"/>
        <v>0</v>
      </c>
      <c r="AV21" s="54">
        <f t="shared" si="6"/>
        <v>23.269399995769191</v>
      </c>
      <c r="AW21" s="55">
        <f t="shared" si="6"/>
        <v>23.269399995769191</v>
      </c>
    </row>
    <row r="22" spans="1:49" x14ac:dyDescent="0.55000000000000004">
      <c r="A22" s="25">
        <f t="shared" si="3"/>
        <v>2038</v>
      </c>
      <c r="B22" s="7">
        <f t="shared" si="7"/>
        <v>167.20000000000002</v>
      </c>
      <c r="C22" s="4">
        <f t="shared" si="8"/>
        <v>127.20000000000002</v>
      </c>
      <c r="D22" s="4">
        <f t="shared" si="9"/>
        <v>87.2</v>
      </c>
      <c r="E22" s="7">
        <f t="shared" si="5"/>
        <v>20.600000000000005</v>
      </c>
      <c r="F22" s="4">
        <f t="shared" si="5"/>
        <v>15.600000000000005</v>
      </c>
      <c r="G22" s="8">
        <f t="shared" si="5"/>
        <v>10.600000000000005</v>
      </c>
      <c r="H22" s="7">
        <f t="shared" ref="H22:H34" si="13">E6</f>
        <v>1.2</v>
      </c>
      <c r="I22" s="4">
        <f t="shared" si="11"/>
        <v>1.2</v>
      </c>
      <c r="J22" s="8">
        <f t="shared" si="11"/>
        <v>1.2</v>
      </c>
      <c r="K22" s="4"/>
      <c r="L22" s="47">
        <f>$F22*Marketshare_SSB!$B22*MI!D$3*1000+$F22*Marketshare_SSB!$C22*MI!D$4*1000+$F22*Marketshare_SSB!$D22*MI!D$5*1000+$F22*Marketshare_SSB!$E22*MI!D$6*1000+$F22*Marketshare_SSB!$F22*MI!D$7*1000+$F22*Marketshare_SSB!$G22*MI!D$8*1000+$F22*Marketshare_SSB!$H22*MI!D$9*1000+$F22*Marketshare_SSB!$I22*MI!D$10*1000</f>
        <v>1314.069120000001</v>
      </c>
      <c r="M22" s="40">
        <f>$F22*Marketshare_SSB!$B22*MI!E$3*1000+$F22*Marketshare_SSB!$C22*MI!E$4*1000+$F22*Marketshare_SSB!$D22*MI!E$5*1000+$F22*Marketshare_SSB!$E22*MI!E$6*1000+$F22*Marketshare_SSB!$F22*MI!E$7*1000+$F22*Marketshare_SSB!$G22*MI!E$8*1000+$F22*Marketshare_SSB!$H22*MI!E$9*1000+$F22*Marketshare_SSB!$I22*MI!E$10*1000</f>
        <v>164.25864000000013</v>
      </c>
      <c r="N22" s="40">
        <f>$F22*Marketshare_SSB!$B22*MI!F$3*1000+$F22*Marketshare_SSB!$C22*MI!F$4*1000+$F22*Marketshare_SSB!$D22*MI!F$5*1000+$F22*Marketshare_SSB!$E22*MI!F$6*1000+$F22*Marketshare_SSB!$F22*MI!F$7*1000+$F22*Marketshare_SSB!$G22*MI!F$8*1000+$F22*Marketshare_SSB!$H22*MI!F$9*1000+$F22*Marketshare_SSB!$I22*MI!F$10*1000</f>
        <v>406.44864000000024</v>
      </c>
      <c r="O22" s="40">
        <f>$F22*Marketshare_SSB!$B22*MI!G$3*1000+$F22*Marketshare_SSB!$C22*MI!G$4*1000+$F22*Marketshare_SSB!$D22*MI!G$5*1000+$F22*Marketshare_SSB!$E22*MI!G$6*1000+$F22*Marketshare_SSB!$F22*MI!G$7*1000+$F22*Marketshare_SSB!$G22*MI!G$8*1000+$F22*Marketshare_SSB!$H22*MI!G$9*1000+$F22*Marketshare_SSB!$I22*MI!G$10*1000</f>
        <v>9474.8160000000007</v>
      </c>
      <c r="P22" s="40">
        <f>$F22*Marketshare_SSB!$B22*MI!H$3*1000+$F22*Marketshare_SSB!$C22*MI!H$4*1000+$F22*Marketshare_SSB!$D22*MI!H$5*1000+$F22*Marketshare_SSB!$E22*MI!H$6*1000+$F22*Marketshare_SSB!$F22*MI!H$7*1000+$F22*Marketshare_SSB!$G22*MI!H$8*1000+$F22*Marketshare_SSB!$H22*MI!H$9*1000+$F22*Marketshare_SSB!$I22*MI!H$10*1000</f>
        <v>0</v>
      </c>
      <c r="Q22" s="40">
        <f>$F22*Marketshare_SSB!$B22*MI!I$3*1000+$F22*Marketshare_SSB!$C22*MI!I$4*1000+$F22*Marketshare_SSB!$D22*MI!I$5*1000+$F22*Marketshare_SSB!$E22*MI!I$6*1000+$F22*Marketshare_SSB!$F22*MI!I$7*1000+$F22*Marketshare_SSB!$G22*MI!I$8*1000+$F22*Marketshare_SSB!$H22*MI!I$9*1000+$F22*Marketshare_SSB!$I22*MI!I$10*1000</f>
        <v>1191.8087999999998</v>
      </c>
      <c r="R22" s="40">
        <f>$F22*Marketshare_SSB!$B22*MI!J$3*1000+$F22*Marketshare_SSB!$C22*MI!J$4*1000+$F22*Marketshare_SSB!$D22*MI!J$5*1000+$F22*Marketshare_SSB!$E22*MI!J$6*1000+$F22*Marketshare_SSB!$F22*MI!J$7*1000+$F22*Marketshare_SSB!$G22*MI!J$8*1000+$F22*Marketshare_SSB!$H22*MI!J$9*1000+$F22*Marketshare_SSB!$I22*MI!J$10*1000</f>
        <v>4.0664000002392005</v>
      </c>
      <c r="S22" s="40">
        <f>$F22*Marketshare_SSB!$B22*MI!K$3*1000+$F22*Marketshare_SSB!$C22*MI!K$4*1000+$F22*Marketshare_SSB!$D22*MI!K$5*1000+$F22*Marketshare_SSB!$E22*MI!K$6*1000+$F22*Marketshare_SSB!$F22*MI!K$7*1000+$F22*Marketshare_SSB!$G22*MI!K$8*1000+$F22*Marketshare_SSB!$H22*MI!K$9*1000+$F22*Marketshare_SSB!$I22*MI!K$10*1000</f>
        <v>1619.4266400000004</v>
      </c>
      <c r="T22" s="40">
        <f>$F22*Marketshare_SSB!$B22*MI!L$3*1000+$F22*Marketshare_SSB!$C22*MI!L$4*1000+$F22*Marketshare_SSB!$D22*MI!L$5*1000+$F22*Marketshare_SSB!$E22*MI!L$6*1000+$F22*Marketshare_SSB!$F22*MI!L$7*1000+$F22*Marketshare_SSB!$G22*MI!L$8*1000+$F22*Marketshare_SSB!$H22*MI!L$9*1000+$F22*Marketshare_SSB!$I22*MI!L$10*1000</f>
        <v>1273.3343999999997</v>
      </c>
      <c r="U22" s="40">
        <f>$F22*Marketshare_SSB!$B22*MI!M$3*1000+$F22*Marketshare_SSB!$C22*MI!M$4*1000+$F22*Marketshare_SSB!$D22*MI!M$5*1000+$F22*Marketshare_SSB!$E22*MI!M$6*1000+$F22*Marketshare_SSB!$F22*MI!M$7*1000+$F22*Marketshare_SSB!$G22*MI!M$8*1000+$F22*Marketshare_SSB!$H22*MI!M$9*1000+$F22*Marketshare_SSB!$I22*MI!M$10*1000</f>
        <v>0</v>
      </c>
      <c r="V22" s="40">
        <f>$F22*Marketshare_SSB!$B22*MI!N$3*1000+$F22*Marketshare_SSB!$C22*MI!N$4*1000+$F22*Marketshare_SSB!$D22*MI!N$5*1000+$F22*Marketshare_SSB!$E22*MI!N$6*1000+$F22*Marketshare_SSB!$F22*MI!N$7*1000+$F22*Marketshare_SSB!$G22*MI!N$8*1000+$F22*Marketshare_SSB!$H22*MI!N$9*1000+$F22*Marketshare_SSB!$I22*MI!N$10*1000</f>
        <v>1.3155999997608001</v>
      </c>
      <c r="W22" s="48">
        <f>$F22*Marketshare_SSB!$B22*MI!O$3*1000+$F22*Marketshare_SSB!$C22*MI!O$4*1000+$F22*Marketshare_SSB!$D22*MI!O$5*1000+$F22*Marketshare_SSB!$E22*MI!O$6*1000+$F22*Marketshare_SSB!$F22*MI!O$7*1000+$F22*Marketshare_SSB!$G22*MI!O$8*1000+$F22*Marketshare_SSB!$H22*MI!O$9*1000+$F22*Marketshare_SSB!$I22*MI!O$10*1000</f>
        <v>1.3155999997608001</v>
      </c>
      <c r="Y22" s="53">
        <f t="shared" si="12"/>
        <v>81.367680000000007</v>
      </c>
      <c r="Z22" s="54">
        <f t="shared" si="10"/>
        <v>11.72616</v>
      </c>
      <c r="AA22" s="54">
        <f t="shared" si="10"/>
        <v>30.31296</v>
      </c>
      <c r="AB22" s="54">
        <f t="shared" si="10"/>
        <v>448.51199999999994</v>
      </c>
      <c r="AC22" s="54">
        <f t="shared" si="10"/>
        <v>0</v>
      </c>
      <c r="AD22" s="54">
        <f t="shared" si="10"/>
        <v>113.58479999999999</v>
      </c>
      <c r="AE22" s="54">
        <f t="shared" si="10"/>
        <v>2.4344000001431998</v>
      </c>
      <c r="AF22" s="54">
        <f t="shared" si="10"/>
        <v>92.673360000000002</v>
      </c>
      <c r="AG22" s="54">
        <f t="shared" si="10"/>
        <v>118.60799999999999</v>
      </c>
      <c r="AH22" s="54">
        <f t="shared" si="10"/>
        <v>0</v>
      </c>
      <c r="AI22" s="54">
        <f t="shared" si="10"/>
        <v>0.78759999985679996</v>
      </c>
      <c r="AJ22" s="55">
        <f t="shared" si="10"/>
        <v>0.78759999985679996</v>
      </c>
      <c r="AL22" s="53">
        <f t="shared" si="6"/>
        <v>9006.4262400000043</v>
      </c>
      <c r="AM22" s="54">
        <f t="shared" si="6"/>
        <v>1131.2464800000005</v>
      </c>
      <c r="AN22" s="54">
        <f t="shared" si="6"/>
        <v>2803.7452800000005</v>
      </c>
      <c r="AO22" s="54">
        <f t="shared" si="6"/>
        <v>73374.623999999996</v>
      </c>
      <c r="AP22" s="54">
        <f t="shared" si="6"/>
        <v>0</v>
      </c>
      <c r="AQ22" s="54">
        <f t="shared" si="6"/>
        <v>10044.709199999998</v>
      </c>
      <c r="AR22" s="54">
        <f t="shared" si="6"/>
        <v>73.555600004326806</v>
      </c>
      <c r="AS22" s="54">
        <f t="shared" si="6"/>
        <v>12581.39568</v>
      </c>
      <c r="AT22" s="54">
        <f t="shared" si="6"/>
        <v>10724.335199999998</v>
      </c>
      <c r="AU22" s="54">
        <f t="shared" si="6"/>
        <v>0</v>
      </c>
      <c r="AV22" s="54">
        <f t="shared" si="6"/>
        <v>23.797399995673192</v>
      </c>
      <c r="AW22" s="55">
        <f t="shared" si="6"/>
        <v>23.797399995673192</v>
      </c>
    </row>
    <row r="23" spans="1:49" x14ac:dyDescent="0.55000000000000004">
      <c r="A23" s="25">
        <f t="shared" si="3"/>
        <v>2039</v>
      </c>
      <c r="B23" s="7">
        <f t="shared" si="7"/>
        <v>186.60000000000002</v>
      </c>
      <c r="C23" s="4">
        <f t="shared" si="8"/>
        <v>141.60000000000002</v>
      </c>
      <c r="D23" s="4">
        <f t="shared" si="9"/>
        <v>96.600000000000009</v>
      </c>
      <c r="E23" s="7">
        <f t="shared" si="5"/>
        <v>20.600000000000005</v>
      </c>
      <c r="F23" s="4">
        <f t="shared" si="5"/>
        <v>15.600000000000005</v>
      </c>
      <c r="G23" s="8">
        <f t="shared" si="5"/>
        <v>10.600000000000005</v>
      </c>
      <c r="H23" s="7">
        <f t="shared" si="13"/>
        <v>1.1999999999999997</v>
      </c>
      <c r="I23" s="4">
        <f t="shared" si="11"/>
        <v>1.1999999999999997</v>
      </c>
      <c r="J23" s="8">
        <f t="shared" si="11"/>
        <v>1.1999999999999997</v>
      </c>
      <c r="K23" s="4"/>
      <c r="L23" s="47">
        <f>$F23*Marketshare_SSB!$B23*MI!D$3*1000+$F23*Marketshare_SSB!$C23*MI!D$4*1000+$F23*Marketshare_SSB!$D23*MI!D$5*1000+$F23*Marketshare_SSB!$E23*MI!D$6*1000+$F23*Marketshare_SSB!$F23*MI!D$7*1000+$F23*Marketshare_SSB!$G23*MI!D$8*1000+$F23*Marketshare_SSB!$H23*MI!D$9*1000+$F23*Marketshare_SSB!$I23*MI!D$10*1000</f>
        <v>1371.2025600000009</v>
      </c>
      <c r="M23" s="40">
        <f>$F23*Marketshare_SSB!$B23*MI!E$3*1000+$F23*Marketshare_SSB!$C23*MI!E$4*1000+$F23*Marketshare_SSB!$D23*MI!E$5*1000+$F23*Marketshare_SSB!$E23*MI!E$6*1000+$F23*Marketshare_SSB!$F23*MI!E$7*1000+$F23*Marketshare_SSB!$G23*MI!E$8*1000+$F23*Marketshare_SSB!$H23*MI!E$9*1000+$F23*Marketshare_SSB!$I23*MI!E$10*1000</f>
        <v>171.40032000000011</v>
      </c>
      <c r="N23" s="40">
        <f>$F23*Marketshare_SSB!$B23*MI!F$3*1000+$F23*Marketshare_SSB!$C23*MI!F$4*1000+$F23*Marketshare_SSB!$D23*MI!F$5*1000+$F23*Marketshare_SSB!$E23*MI!F$6*1000+$F23*Marketshare_SSB!$F23*MI!F$7*1000+$F23*Marketshare_SSB!$G23*MI!F$8*1000+$F23*Marketshare_SSB!$H23*MI!F$9*1000+$F23*Marketshare_SSB!$I23*MI!F$10*1000</f>
        <v>424.12032000000022</v>
      </c>
      <c r="O23" s="40">
        <f>$F23*Marketshare_SSB!$B23*MI!G$3*1000+$F23*Marketshare_SSB!$C23*MI!G$4*1000+$F23*Marketshare_SSB!$D23*MI!G$5*1000+$F23*Marketshare_SSB!$E23*MI!G$6*1000+$F23*Marketshare_SSB!$F23*MI!G$7*1000+$F23*Marketshare_SSB!$G23*MI!G$8*1000+$F23*Marketshare_SSB!$H23*MI!G$9*1000+$F23*Marketshare_SSB!$I23*MI!G$10*1000</f>
        <v>9575.9040000000005</v>
      </c>
      <c r="P23" s="40">
        <f>$F23*Marketshare_SSB!$B23*MI!H$3*1000+$F23*Marketshare_SSB!$C23*MI!H$4*1000+$F23*Marketshare_SSB!$D23*MI!H$5*1000+$F23*Marketshare_SSB!$E23*MI!H$6*1000+$F23*Marketshare_SSB!$F23*MI!H$7*1000+$F23*Marketshare_SSB!$G23*MI!H$8*1000+$F23*Marketshare_SSB!$H23*MI!H$9*1000+$F23*Marketshare_SSB!$I23*MI!H$10*1000</f>
        <v>0</v>
      </c>
      <c r="Q23" s="40">
        <f>$F23*Marketshare_SSB!$B23*MI!I$3*1000+$F23*Marketshare_SSB!$C23*MI!I$4*1000+$F23*Marketshare_SSB!$D23*MI!I$5*1000+$F23*Marketshare_SSB!$E23*MI!I$6*1000+$F23*Marketshare_SSB!$F23*MI!I$7*1000+$F23*Marketshare_SSB!$G23*MI!I$8*1000+$F23*Marketshare_SSB!$H23*MI!I$9*1000+$F23*Marketshare_SSB!$I23*MI!I$10*1000</f>
        <v>1183.0884000000001</v>
      </c>
      <c r="R23" s="40">
        <f>$F23*Marketshare_SSB!$B23*MI!J$3*1000+$F23*Marketshare_SSB!$C23*MI!J$4*1000+$F23*Marketshare_SSB!$D23*MI!J$5*1000+$F23*Marketshare_SSB!$E23*MI!J$6*1000+$F23*Marketshare_SSB!$F23*MI!J$7*1000+$F23*Marketshare_SSB!$G23*MI!J$8*1000+$F23*Marketshare_SSB!$H23*MI!J$9*1000+$F23*Marketshare_SSB!$I23*MI!J$10*1000</f>
        <v>2.9172000001716003</v>
      </c>
      <c r="S23" s="40">
        <f>$F23*Marketshare_SSB!$B23*MI!K$3*1000+$F23*Marketshare_SSB!$C23*MI!K$4*1000+$F23*Marketshare_SSB!$D23*MI!K$5*1000+$F23*Marketshare_SSB!$E23*MI!K$6*1000+$F23*Marketshare_SSB!$F23*MI!K$7*1000+$F23*Marketshare_SSB!$G23*MI!K$8*1000+$F23*Marketshare_SSB!$H23*MI!K$9*1000+$F23*Marketshare_SSB!$I23*MI!K$10*1000</f>
        <v>1637.25432</v>
      </c>
      <c r="T23" s="40">
        <f>$F23*Marketshare_SSB!$B23*MI!L$3*1000+$F23*Marketshare_SSB!$C23*MI!L$4*1000+$F23*Marketshare_SSB!$D23*MI!L$5*1000+$F23*Marketshare_SSB!$E23*MI!L$6*1000+$F23*Marketshare_SSB!$F23*MI!L$7*1000+$F23*Marketshare_SSB!$G23*MI!L$8*1000+$F23*Marketshare_SSB!$H23*MI!L$9*1000+$F23*Marketshare_SSB!$I23*MI!L$10*1000</f>
        <v>1263.9431999999999</v>
      </c>
      <c r="U23" s="40">
        <f>$F23*Marketshare_SSB!$B23*MI!M$3*1000+$F23*Marketshare_SSB!$C23*MI!M$4*1000+$F23*Marketshare_SSB!$D23*MI!M$5*1000+$F23*Marketshare_SSB!$E23*MI!M$6*1000+$F23*Marketshare_SSB!$F23*MI!M$7*1000+$F23*Marketshare_SSB!$G23*MI!M$8*1000+$F23*Marketshare_SSB!$H23*MI!M$9*1000+$F23*Marketshare_SSB!$I23*MI!M$10*1000</f>
        <v>0</v>
      </c>
      <c r="V23" s="40">
        <f>$F23*Marketshare_SSB!$B23*MI!N$3*1000+$F23*Marketshare_SSB!$C23*MI!N$4*1000+$F23*Marketshare_SSB!$D23*MI!N$5*1000+$F23*Marketshare_SSB!$E23*MI!N$6*1000+$F23*Marketshare_SSB!$F23*MI!N$7*1000+$F23*Marketshare_SSB!$G23*MI!N$8*1000+$F23*Marketshare_SSB!$H23*MI!N$9*1000+$F23*Marketshare_SSB!$I23*MI!N$10*1000</f>
        <v>0.94379999982840002</v>
      </c>
      <c r="W23" s="48">
        <f>$F23*Marketshare_SSB!$B23*MI!O$3*1000+$F23*Marketshare_SSB!$C23*MI!O$4*1000+$F23*Marketshare_SSB!$D23*MI!O$5*1000+$F23*Marketshare_SSB!$E23*MI!O$6*1000+$F23*Marketshare_SSB!$F23*MI!O$7*1000+$F23*Marketshare_SSB!$G23*MI!O$8*1000+$F23*Marketshare_SSB!$H23*MI!O$9*1000+$F23*Marketshare_SSB!$I23*MI!O$10*1000</f>
        <v>0.94379999982840002</v>
      </c>
      <c r="Y23" s="53">
        <f t="shared" si="12"/>
        <v>79.437119999999979</v>
      </c>
      <c r="Z23" s="54">
        <f t="shared" si="10"/>
        <v>11.290439999999997</v>
      </c>
      <c r="AA23" s="54">
        <f t="shared" si="10"/>
        <v>29.072639999999993</v>
      </c>
      <c r="AB23" s="54">
        <f t="shared" si="10"/>
        <v>475.77599999999984</v>
      </c>
      <c r="AC23" s="54">
        <f t="shared" si="10"/>
        <v>0</v>
      </c>
      <c r="AD23" s="54">
        <f t="shared" si="10"/>
        <v>111.51719999999997</v>
      </c>
      <c r="AE23" s="54">
        <f t="shared" si="10"/>
        <v>2.2576000001327996</v>
      </c>
      <c r="AF23" s="54">
        <f t="shared" si="10"/>
        <v>95.289239999999978</v>
      </c>
      <c r="AG23" s="54">
        <f t="shared" si="10"/>
        <v>116.74799999999996</v>
      </c>
      <c r="AH23" s="54">
        <f t="shared" si="10"/>
        <v>0</v>
      </c>
      <c r="AI23" s="54">
        <f t="shared" si="10"/>
        <v>0.73039999986719972</v>
      </c>
      <c r="AJ23" s="55">
        <f t="shared" si="10"/>
        <v>0.73039999986719972</v>
      </c>
      <c r="AL23" s="53">
        <f t="shared" si="6"/>
        <v>10298.191680000005</v>
      </c>
      <c r="AM23" s="54">
        <f t="shared" si="6"/>
        <v>1291.3563600000007</v>
      </c>
      <c r="AN23" s="54">
        <f t="shared" si="6"/>
        <v>3198.7929600000011</v>
      </c>
      <c r="AO23" s="54">
        <f t="shared" si="6"/>
        <v>82474.751999999993</v>
      </c>
      <c r="AP23" s="54">
        <f t="shared" si="6"/>
        <v>0</v>
      </c>
      <c r="AQ23" s="54">
        <f t="shared" si="6"/>
        <v>11116.280399999998</v>
      </c>
      <c r="AR23" s="54">
        <f t="shared" si="6"/>
        <v>74.215200004365613</v>
      </c>
      <c r="AS23" s="54">
        <f t="shared" si="6"/>
        <v>14123.36076</v>
      </c>
      <c r="AT23" s="54">
        <f t="shared" si="6"/>
        <v>11871.530399999998</v>
      </c>
      <c r="AU23" s="54">
        <f t="shared" si="6"/>
        <v>0</v>
      </c>
      <c r="AV23" s="54">
        <f t="shared" si="6"/>
        <v>24.010799995634393</v>
      </c>
      <c r="AW23" s="55">
        <f t="shared" si="6"/>
        <v>24.010799995634393</v>
      </c>
    </row>
    <row r="24" spans="1:49" x14ac:dyDescent="0.55000000000000004">
      <c r="A24" s="25">
        <f t="shared" si="3"/>
        <v>2040</v>
      </c>
      <c r="B24" s="7">
        <f t="shared" si="7"/>
        <v>206.00000000000003</v>
      </c>
      <c r="C24" s="4">
        <f t="shared" si="8"/>
        <v>156.00000000000003</v>
      </c>
      <c r="D24" s="4">
        <f t="shared" si="9"/>
        <v>106.00000000000001</v>
      </c>
      <c r="E24" s="7">
        <f t="shared" si="5"/>
        <v>20.600000000000005</v>
      </c>
      <c r="F24" s="4">
        <f t="shared" si="5"/>
        <v>15.600000000000005</v>
      </c>
      <c r="G24" s="8">
        <f t="shared" si="5"/>
        <v>10.600000000000005</v>
      </c>
      <c r="H24" s="7">
        <f t="shared" si="13"/>
        <v>1.2000000000000002</v>
      </c>
      <c r="I24" s="4">
        <f t="shared" si="11"/>
        <v>1.2000000000000002</v>
      </c>
      <c r="J24" s="8">
        <f t="shared" si="11"/>
        <v>1.2000000000000002</v>
      </c>
      <c r="K24" s="4"/>
      <c r="L24" s="47">
        <f>$F24*Marketshare_SSB!$B24*MI!D$3*1000+$F24*Marketshare_SSB!$C24*MI!D$4*1000+$F24*Marketshare_SSB!$D24*MI!D$5*1000+$F24*Marketshare_SSB!$E24*MI!D$6*1000+$F24*Marketshare_SSB!$F24*MI!D$7*1000+$F24*Marketshare_SSB!$G24*MI!D$8*1000+$F24*Marketshare_SSB!$H24*MI!D$9*1000+$F24*Marketshare_SSB!$I24*MI!D$10*1000</f>
        <v>1428.3360000000005</v>
      </c>
      <c r="M24" s="40">
        <f>$F24*Marketshare_SSB!$B24*MI!E$3*1000+$F24*Marketshare_SSB!$C24*MI!E$4*1000+$F24*Marketshare_SSB!$D24*MI!E$5*1000+$F24*Marketshare_SSB!$E24*MI!E$6*1000+$F24*Marketshare_SSB!$F24*MI!E$7*1000+$F24*Marketshare_SSB!$G24*MI!E$8*1000+$F24*Marketshare_SSB!$H24*MI!E$9*1000+$F24*Marketshare_SSB!$I24*MI!E$10*1000</f>
        <v>178.54200000000006</v>
      </c>
      <c r="N24" s="40">
        <f>$F24*Marketshare_SSB!$B24*MI!F$3*1000+$F24*Marketshare_SSB!$C24*MI!F$4*1000+$F24*Marketshare_SSB!$D24*MI!F$5*1000+$F24*Marketshare_SSB!$E24*MI!F$6*1000+$F24*Marketshare_SSB!$F24*MI!F$7*1000+$F24*Marketshare_SSB!$G24*MI!F$8*1000+$F24*Marketshare_SSB!$H24*MI!F$9*1000+$F24*Marketshare_SSB!$I24*MI!F$10*1000</f>
        <v>441.79200000000014</v>
      </c>
      <c r="O24" s="40">
        <f>$F24*Marketshare_SSB!$B24*MI!G$3*1000+$F24*Marketshare_SSB!$C24*MI!G$4*1000+$F24*Marketshare_SSB!$D24*MI!G$5*1000+$F24*Marketshare_SSB!$E24*MI!G$6*1000+$F24*Marketshare_SSB!$F24*MI!G$7*1000+$F24*Marketshare_SSB!$G24*MI!G$8*1000+$F24*Marketshare_SSB!$H24*MI!G$9*1000+$F24*Marketshare_SSB!$I24*MI!G$10*1000</f>
        <v>9676.9920000000038</v>
      </c>
      <c r="P24" s="40">
        <f>$F24*Marketshare_SSB!$B24*MI!H$3*1000+$F24*Marketshare_SSB!$C24*MI!H$4*1000+$F24*Marketshare_SSB!$D24*MI!H$5*1000+$F24*Marketshare_SSB!$E24*MI!H$6*1000+$F24*Marketshare_SSB!$F24*MI!H$7*1000+$F24*Marketshare_SSB!$G24*MI!H$8*1000+$F24*Marketshare_SSB!$H24*MI!H$9*1000+$F24*Marketshare_SSB!$I24*MI!H$10*1000</f>
        <v>0</v>
      </c>
      <c r="Q24" s="40">
        <f>$F24*Marketshare_SSB!$B24*MI!I$3*1000+$F24*Marketshare_SSB!$C24*MI!I$4*1000+$F24*Marketshare_SSB!$D24*MI!I$5*1000+$F24*Marketshare_SSB!$E24*MI!I$6*1000+$F24*Marketshare_SSB!$F24*MI!I$7*1000+$F24*Marketshare_SSB!$G24*MI!I$8*1000+$F24*Marketshare_SSB!$H24*MI!I$9*1000+$F24*Marketshare_SSB!$I24*MI!I$10*1000</f>
        <v>1174.3680000000004</v>
      </c>
      <c r="R24" s="40">
        <f>$F24*Marketshare_SSB!$B24*MI!J$3*1000+$F24*Marketshare_SSB!$C24*MI!J$4*1000+$F24*Marketshare_SSB!$D24*MI!J$5*1000+$F24*Marketshare_SSB!$E24*MI!J$6*1000+$F24*Marketshare_SSB!$F24*MI!J$7*1000+$F24*Marketshare_SSB!$G24*MI!J$8*1000+$F24*Marketshare_SSB!$H24*MI!J$9*1000+$F24*Marketshare_SSB!$I24*MI!J$10*1000</f>
        <v>1.7680000001040006</v>
      </c>
      <c r="S24" s="40">
        <f>$F24*Marketshare_SSB!$B24*MI!K$3*1000+$F24*Marketshare_SSB!$C24*MI!K$4*1000+$F24*Marketshare_SSB!$D24*MI!K$5*1000+$F24*Marketshare_SSB!$E24*MI!K$6*1000+$F24*Marketshare_SSB!$F24*MI!K$7*1000+$F24*Marketshare_SSB!$G24*MI!K$8*1000+$F24*Marketshare_SSB!$H24*MI!K$9*1000+$F24*Marketshare_SSB!$I24*MI!K$10*1000</f>
        <v>1655.0820000000003</v>
      </c>
      <c r="T24" s="40">
        <f>$F24*Marketshare_SSB!$B24*MI!L$3*1000+$F24*Marketshare_SSB!$C24*MI!L$4*1000+$F24*Marketshare_SSB!$D24*MI!L$5*1000+$F24*Marketshare_SSB!$E24*MI!L$6*1000+$F24*Marketshare_SSB!$F24*MI!L$7*1000+$F24*Marketshare_SSB!$G24*MI!L$8*1000+$F24*Marketshare_SSB!$H24*MI!L$9*1000+$F24*Marketshare_SSB!$I24*MI!L$10*1000</f>
        <v>1254.5520000000004</v>
      </c>
      <c r="U24" s="40">
        <f>$F24*Marketshare_SSB!$B24*MI!M$3*1000+$F24*Marketshare_SSB!$C24*MI!M$4*1000+$F24*Marketshare_SSB!$D24*MI!M$5*1000+$F24*Marketshare_SSB!$E24*MI!M$6*1000+$F24*Marketshare_SSB!$F24*MI!M$7*1000+$F24*Marketshare_SSB!$G24*MI!M$8*1000+$F24*Marketshare_SSB!$H24*MI!M$9*1000+$F24*Marketshare_SSB!$I24*MI!M$10*1000</f>
        <v>0</v>
      </c>
      <c r="V24" s="40">
        <f>$F24*Marketshare_SSB!$B24*MI!N$3*1000+$F24*Marketshare_SSB!$C24*MI!N$4*1000+$F24*Marketshare_SSB!$D24*MI!N$5*1000+$F24*Marketshare_SSB!$E24*MI!N$6*1000+$F24*Marketshare_SSB!$F24*MI!N$7*1000+$F24*Marketshare_SSB!$G24*MI!N$8*1000+$F24*Marketshare_SSB!$H24*MI!N$9*1000+$F24*Marketshare_SSB!$I24*MI!N$10*1000</f>
        <v>0.57199999989600026</v>
      </c>
      <c r="W24" s="48">
        <f>$F24*Marketshare_SSB!$B24*MI!O$3*1000+$F24*Marketshare_SSB!$C24*MI!O$4*1000+$F24*Marketshare_SSB!$D24*MI!O$5*1000+$F24*Marketshare_SSB!$E24*MI!O$6*1000+$F24*Marketshare_SSB!$F24*MI!O$7*1000+$F24*Marketshare_SSB!$G24*MI!O$8*1000+$F24*Marketshare_SSB!$H24*MI!O$9*1000+$F24*Marketshare_SSB!$I24*MI!O$10*1000</f>
        <v>0.57199999989600026</v>
      </c>
      <c r="Y24" s="53">
        <f t="shared" si="12"/>
        <v>77.506560000000022</v>
      </c>
      <c r="Z24" s="54">
        <f t="shared" si="10"/>
        <v>10.854720000000004</v>
      </c>
      <c r="AA24" s="54">
        <f t="shared" si="10"/>
        <v>27.832320000000006</v>
      </c>
      <c r="AB24" s="54">
        <f t="shared" si="10"/>
        <v>503.04000000000008</v>
      </c>
      <c r="AC24" s="54">
        <f t="shared" si="10"/>
        <v>0</v>
      </c>
      <c r="AD24" s="54">
        <f t="shared" si="10"/>
        <v>109.44960000000003</v>
      </c>
      <c r="AE24" s="54">
        <f t="shared" si="10"/>
        <v>2.0808000001223999</v>
      </c>
      <c r="AF24" s="54">
        <f t="shared" si="10"/>
        <v>97.905120000000011</v>
      </c>
      <c r="AG24" s="54">
        <f t="shared" si="10"/>
        <v>114.88800000000001</v>
      </c>
      <c r="AH24" s="54">
        <f t="shared" si="10"/>
        <v>0</v>
      </c>
      <c r="AI24" s="54">
        <f t="shared" si="10"/>
        <v>0.67319999987759993</v>
      </c>
      <c r="AJ24" s="55">
        <f t="shared" si="10"/>
        <v>0.67319999987759993</v>
      </c>
      <c r="AL24" s="53">
        <f t="shared" si="6"/>
        <v>11649.021120000007</v>
      </c>
      <c r="AM24" s="54">
        <f t="shared" si="6"/>
        <v>1459.0436400000008</v>
      </c>
      <c r="AN24" s="54">
        <f t="shared" si="6"/>
        <v>3612.7526400000011</v>
      </c>
      <c r="AO24" s="54">
        <f t="shared" si="6"/>
        <v>91648.703999999998</v>
      </c>
      <c r="AP24" s="54">
        <f t="shared" si="6"/>
        <v>0</v>
      </c>
      <c r="AQ24" s="54">
        <f t="shared" si="6"/>
        <v>12181.198799999998</v>
      </c>
      <c r="AR24" s="54">
        <f t="shared" si="6"/>
        <v>73.902400004347214</v>
      </c>
      <c r="AS24" s="54">
        <f t="shared" si="6"/>
        <v>15680.53764</v>
      </c>
      <c r="AT24" s="54">
        <f t="shared" si="6"/>
        <v>13011.194399999997</v>
      </c>
      <c r="AU24" s="54">
        <f t="shared" si="6"/>
        <v>0</v>
      </c>
      <c r="AV24" s="54">
        <f t="shared" si="6"/>
        <v>23.909599995652794</v>
      </c>
      <c r="AW24" s="55">
        <f t="shared" si="6"/>
        <v>23.909599995652794</v>
      </c>
    </row>
    <row r="25" spans="1:49" x14ac:dyDescent="0.55000000000000004">
      <c r="A25" s="25">
        <f t="shared" si="3"/>
        <v>2041</v>
      </c>
      <c r="B25" s="7">
        <f t="shared" si="7"/>
        <v>225.40000000000003</v>
      </c>
      <c r="C25" s="4">
        <f t="shared" si="8"/>
        <v>170.40000000000003</v>
      </c>
      <c r="D25" s="4">
        <f t="shared" si="9"/>
        <v>115.40000000000002</v>
      </c>
      <c r="E25" s="7">
        <f t="shared" si="5"/>
        <v>20.600000000000005</v>
      </c>
      <c r="F25" s="4">
        <f t="shared" si="5"/>
        <v>15.600000000000005</v>
      </c>
      <c r="G25" s="8">
        <f t="shared" si="5"/>
        <v>10.600000000000005</v>
      </c>
      <c r="H25" s="7">
        <f t="shared" si="13"/>
        <v>1.2000000000000002</v>
      </c>
      <c r="I25" s="4">
        <f t="shared" si="11"/>
        <v>1.2000000000000002</v>
      </c>
      <c r="J25" s="8">
        <f t="shared" si="11"/>
        <v>1.2000000000000002</v>
      </c>
      <c r="K25" s="4"/>
      <c r="L25" s="47">
        <f>$F25*Marketshare_SSB!$B25*MI!D$3*1000+$F25*Marketshare_SSB!$C25*MI!D$4*1000+$F25*Marketshare_SSB!$D25*MI!D$5*1000+$F25*Marketshare_SSB!$E25*MI!D$6*1000+$F25*Marketshare_SSB!$F25*MI!D$7*1000+$F25*Marketshare_SSB!$G25*MI!D$8*1000+$F25*Marketshare_SSB!$H25*MI!D$9*1000+$F25*Marketshare_SSB!$I25*MI!D$10*1000</f>
        <v>1952.0592000000008</v>
      </c>
      <c r="M25" s="40">
        <f>$F25*Marketshare_SSB!$B25*MI!E$3*1000+$F25*Marketshare_SSB!$C25*MI!E$4*1000+$F25*Marketshare_SSB!$D25*MI!E$5*1000+$F25*Marketshare_SSB!$E25*MI!E$6*1000+$F25*Marketshare_SSB!$F25*MI!E$7*1000+$F25*Marketshare_SSB!$G25*MI!E$8*1000+$F25*Marketshare_SSB!$H25*MI!E$9*1000+$F25*Marketshare_SSB!$I25*MI!E$10*1000</f>
        <v>244.0074000000001</v>
      </c>
      <c r="N25" s="40">
        <f>$F25*Marketshare_SSB!$B25*MI!F$3*1000+$F25*Marketshare_SSB!$C25*MI!F$4*1000+$F25*Marketshare_SSB!$D25*MI!F$5*1000+$F25*Marketshare_SSB!$E25*MI!F$6*1000+$F25*Marketshare_SSB!$F25*MI!F$7*1000+$F25*Marketshare_SSB!$G25*MI!F$8*1000+$F25*Marketshare_SSB!$H25*MI!F$9*1000+$F25*Marketshare_SSB!$I25*MI!F$10*1000</f>
        <v>603.78240000000017</v>
      </c>
      <c r="O25" s="40">
        <f>$F25*Marketshare_SSB!$B25*MI!G$3*1000+$F25*Marketshare_SSB!$C25*MI!G$4*1000+$F25*Marketshare_SSB!$D25*MI!G$5*1000+$F25*Marketshare_SSB!$E25*MI!G$6*1000+$F25*Marketshare_SSB!$F25*MI!G$7*1000+$F25*Marketshare_SSB!$G25*MI!G$8*1000+$F25*Marketshare_SSB!$H25*MI!G$9*1000+$F25*Marketshare_SSB!$I25*MI!G$10*1000</f>
        <v>9060.2928000000011</v>
      </c>
      <c r="P25" s="40">
        <f>$F25*Marketshare_SSB!$B25*MI!H$3*1000+$F25*Marketshare_SSB!$C25*MI!H$4*1000+$F25*Marketshare_SSB!$D25*MI!H$5*1000+$F25*Marketshare_SSB!$E25*MI!H$6*1000+$F25*Marketshare_SSB!$F25*MI!H$7*1000+$F25*Marketshare_SSB!$G25*MI!H$8*1000+$F25*Marketshare_SSB!$H25*MI!H$9*1000+$F25*Marketshare_SSB!$I25*MI!H$10*1000</f>
        <v>0</v>
      </c>
      <c r="Q25" s="40">
        <f>$F25*Marketshare_SSB!$B25*MI!I$3*1000+$F25*Marketshare_SSB!$C25*MI!I$4*1000+$F25*Marketshare_SSB!$D25*MI!I$5*1000+$F25*Marketshare_SSB!$E25*MI!I$6*1000+$F25*Marketshare_SSB!$F25*MI!I$7*1000+$F25*Marketshare_SSB!$G25*MI!I$8*1000+$F25*Marketshare_SSB!$H25*MI!I$9*1000+$F25*Marketshare_SSB!$I25*MI!I$10*1000</f>
        <v>1098.1152000000002</v>
      </c>
      <c r="R25" s="40">
        <f>$F25*Marketshare_SSB!$B25*MI!J$3*1000+$F25*Marketshare_SSB!$C25*MI!J$4*1000+$F25*Marketshare_SSB!$D25*MI!J$5*1000+$F25*Marketshare_SSB!$E25*MI!J$6*1000+$F25*Marketshare_SSB!$F25*MI!J$7*1000+$F25*Marketshare_SSB!$G25*MI!J$8*1000+$F25*Marketshare_SSB!$H25*MI!J$9*1000+$F25*Marketshare_SSB!$I25*MI!J$10*1000</f>
        <v>1.5912000000936009</v>
      </c>
      <c r="S25" s="40">
        <f>$F25*Marketshare_SSB!$B25*MI!K$3*1000+$F25*Marketshare_SSB!$C25*MI!K$4*1000+$F25*Marketshare_SSB!$D25*MI!K$5*1000+$F25*Marketshare_SSB!$E25*MI!K$6*1000+$F25*Marketshare_SSB!$F25*MI!K$7*1000+$F25*Marketshare_SSB!$G25*MI!K$8*1000+$F25*Marketshare_SSB!$H25*MI!K$9*1000+$F25*Marketshare_SSB!$I25*MI!K$10*1000</f>
        <v>1630.1454000000003</v>
      </c>
      <c r="T25" s="40">
        <f>$F25*Marketshare_SSB!$B25*MI!L$3*1000+$F25*Marketshare_SSB!$C25*MI!L$4*1000+$F25*Marketshare_SSB!$D25*MI!L$5*1000+$F25*Marketshare_SSB!$E25*MI!L$6*1000+$F25*Marketshare_SSB!$F25*MI!L$7*1000+$F25*Marketshare_SSB!$G25*MI!L$8*1000+$F25*Marketshare_SSB!$H25*MI!L$9*1000+$F25*Marketshare_SSB!$I25*MI!L$10*1000</f>
        <v>1173.0888000000002</v>
      </c>
      <c r="U25" s="40">
        <f>$F25*Marketshare_SSB!$B25*MI!M$3*1000+$F25*Marketshare_SSB!$C25*MI!M$4*1000+$F25*Marketshare_SSB!$D25*MI!M$5*1000+$F25*Marketshare_SSB!$E25*MI!M$6*1000+$F25*Marketshare_SSB!$F25*MI!M$7*1000+$F25*Marketshare_SSB!$G25*MI!M$8*1000+$F25*Marketshare_SSB!$H25*MI!M$9*1000+$F25*Marketshare_SSB!$I25*MI!M$10*1000</f>
        <v>0</v>
      </c>
      <c r="V25" s="40">
        <f>$F25*Marketshare_SSB!$B25*MI!N$3*1000+$F25*Marketshare_SSB!$C25*MI!N$4*1000+$F25*Marketshare_SSB!$D25*MI!N$5*1000+$F25*Marketshare_SSB!$E25*MI!N$6*1000+$F25*Marketshare_SSB!$F25*MI!N$7*1000+$F25*Marketshare_SSB!$G25*MI!N$8*1000+$F25*Marketshare_SSB!$H25*MI!N$9*1000+$F25*Marketshare_SSB!$I25*MI!N$10*1000</f>
        <v>0.51479999990640013</v>
      </c>
      <c r="W25" s="48">
        <f>$F25*Marketshare_SSB!$B25*MI!O$3*1000+$F25*Marketshare_SSB!$C25*MI!O$4*1000+$F25*Marketshare_SSB!$D25*MI!O$5*1000+$F25*Marketshare_SSB!$E25*MI!O$6*1000+$F25*Marketshare_SSB!$F25*MI!O$7*1000+$F25*Marketshare_SSB!$G25*MI!O$8*1000+$F25*Marketshare_SSB!$H25*MI!O$9*1000+$F25*Marketshare_SSB!$I25*MI!O$10*1000</f>
        <v>0.51479999990640013</v>
      </c>
      <c r="Y25" s="53">
        <f t="shared" si="12"/>
        <v>75.576000000000022</v>
      </c>
      <c r="Z25" s="54">
        <f t="shared" si="10"/>
        <v>10.419000000000004</v>
      </c>
      <c r="AA25" s="54">
        <f t="shared" si="10"/>
        <v>26.592000000000006</v>
      </c>
      <c r="AB25" s="54">
        <f t="shared" si="10"/>
        <v>530.30400000000009</v>
      </c>
      <c r="AC25" s="54">
        <f t="shared" si="10"/>
        <v>0</v>
      </c>
      <c r="AD25" s="54">
        <f t="shared" si="10"/>
        <v>107.38200000000002</v>
      </c>
      <c r="AE25" s="54">
        <f t="shared" si="10"/>
        <v>1.9040000001119997</v>
      </c>
      <c r="AF25" s="54">
        <f t="shared" si="10"/>
        <v>100.52100000000003</v>
      </c>
      <c r="AG25" s="54">
        <f t="shared" si="10"/>
        <v>113.02800000000002</v>
      </c>
      <c r="AH25" s="54">
        <f t="shared" si="10"/>
        <v>0</v>
      </c>
      <c r="AI25" s="54">
        <f t="shared" si="10"/>
        <v>0.61599999988799992</v>
      </c>
      <c r="AJ25" s="55">
        <f t="shared" si="10"/>
        <v>0.61599999988799992</v>
      </c>
      <c r="AL25" s="53">
        <f t="shared" si="6"/>
        <v>13525.504320000007</v>
      </c>
      <c r="AM25" s="54">
        <f t="shared" si="6"/>
        <v>1692.6320400000009</v>
      </c>
      <c r="AN25" s="54">
        <f t="shared" si="6"/>
        <v>4189.9430400000019</v>
      </c>
      <c r="AO25" s="54">
        <f t="shared" si="6"/>
        <v>100178.69279999999</v>
      </c>
      <c r="AP25" s="54">
        <f t="shared" si="6"/>
        <v>0</v>
      </c>
      <c r="AQ25" s="54">
        <f t="shared" si="6"/>
        <v>13171.931999999999</v>
      </c>
      <c r="AR25" s="54">
        <f t="shared" si="6"/>
        <v>73.589600004328815</v>
      </c>
      <c r="AS25" s="54">
        <f t="shared" si="6"/>
        <v>17210.162039999999</v>
      </c>
      <c r="AT25" s="54">
        <f t="shared" si="6"/>
        <v>14071.255199999996</v>
      </c>
      <c r="AU25" s="54">
        <f t="shared" si="6"/>
        <v>0</v>
      </c>
      <c r="AV25" s="54">
        <f t="shared" si="6"/>
        <v>23.808399995671195</v>
      </c>
      <c r="AW25" s="55">
        <f t="shared" si="6"/>
        <v>23.808399995671195</v>
      </c>
    </row>
    <row r="26" spans="1:49" x14ac:dyDescent="0.55000000000000004">
      <c r="A26" s="25">
        <f t="shared" si="3"/>
        <v>2042</v>
      </c>
      <c r="B26" s="7">
        <f t="shared" si="7"/>
        <v>244.80000000000004</v>
      </c>
      <c r="C26" s="4">
        <f t="shared" si="8"/>
        <v>184.80000000000004</v>
      </c>
      <c r="D26" s="4">
        <f t="shared" si="9"/>
        <v>124.80000000000003</v>
      </c>
      <c r="E26" s="7">
        <f t="shared" si="5"/>
        <v>20.600000000000005</v>
      </c>
      <c r="F26" s="4">
        <f t="shared" si="5"/>
        <v>15.600000000000005</v>
      </c>
      <c r="G26" s="8">
        <f t="shared" si="5"/>
        <v>10.600000000000005</v>
      </c>
      <c r="H26" s="7">
        <f t="shared" si="13"/>
        <v>1.2000000000000002</v>
      </c>
      <c r="I26" s="4">
        <f t="shared" si="11"/>
        <v>1.2000000000000002</v>
      </c>
      <c r="J26" s="8">
        <f t="shared" si="11"/>
        <v>1.2000000000000002</v>
      </c>
      <c r="K26" s="4"/>
      <c r="L26" s="47">
        <f>$F26*Marketshare_SSB!$B26*MI!D$3*1000+$F26*Marketshare_SSB!$C26*MI!D$4*1000+$F26*Marketshare_SSB!$D26*MI!D$5*1000+$F26*Marketshare_SSB!$E26*MI!D$6*1000+$F26*Marketshare_SSB!$F26*MI!D$7*1000+$F26*Marketshare_SSB!$G26*MI!D$8*1000+$F26*Marketshare_SSB!$H26*MI!D$9*1000+$F26*Marketshare_SSB!$I26*MI!D$10*1000</f>
        <v>2475.7824000000014</v>
      </c>
      <c r="M26" s="40">
        <f>$F26*Marketshare_SSB!$B26*MI!E$3*1000+$F26*Marketshare_SSB!$C26*MI!E$4*1000+$F26*Marketshare_SSB!$D26*MI!E$5*1000+$F26*Marketshare_SSB!$E26*MI!E$6*1000+$F26*Marketshare_SSB!$F26*MI!E$7*1000+$F26*Marketshare_SSB!$G26*MI!E$8*1000+$F26*Marketshare_SSB!$H26*MI!E$9*1000+$F26*Marketshare_SSB!$I26*MI!E$10*1000</f>
        <v>309.47280000000018</v>
      </c>
      <c r="N26" s="40">
        <f>$F26*Marketshare_SSB!$B26*MI!F$3*1000+$F26*Marketshare_SSB!$C26*MI!F$4*1000+$F26*Marketshare_SSB!$D26*MI!F$5*1000+$F26*Marketshare_SSB!$E26*MI!F$6*1000+$F26*Marketshare_SSB!$F26*MI!F$7*1000+$F26*Marketshare_SSB!$G26*MI!F$8*1000+$F26*Marketshare_SSB!$H26*MI!F$9*1000+$F26*Marketshare_SSB!$I26*MI!F$10*1000</f>
        <v>765.77280000000042</v>
      </c>
      <c r="O26" s="40">
        <f>$F26*Marketshare_SSB!$B26*MI!G$3*1000+$F26*Marketshare_SSB!$C26*MI!G$4*1000+$F26*Marketshare_SSB!$D26*MI!G$5*1000+$F26*Marketshare_SSB!$E26*MI!G$6*1000+$F26*Marketshare_SSB!$F26*MI!G$7*1000+$F26*Marketshare_SSB!$G26*MI!G$8*1000+$F26*Marketshare_SSB!$H26*MI!G$9*1000+$F26*Marketshare_SSB!$I26*MI!G$10*1000</f>
        <v>8443.593600000002</v>
      </c>
      <c r="P26" s="40">
        <f>$F26*Marketshare_SSB!$B26*MI!H$3*1000+$F26*Marketshare_SSB!$C26*MI!H$4*1000+$F26*Marketshare_SSB!$D26*MI!H$5*1000+$F26*Marketshare_SSB!$E26*MI!H$6*1000+$F26*Marketshare_SSB!$F26*MI!H$7*1000+$F26*Marketshare_SSB!$G26*MI!H$8*1000+$F26*Marketshare_SSB!$H26*MI!H$9*1000+$F26*Marketshare_SSB!$I26*MI!H$10*1000</f>
        <v>0</v>
      </c>
      <c r="Q26" s="40">
        <f>$F26*Marketshare_SSB!$B26*MI!I$3*1000+$F26*Marketshare_SSB!$C26*MI!I$4*1000+$F26*Marketshare_SSB!$D26*MI!I$5*1000+$F26*Marketshare_SSB!$E26*MI!I$6*1000+$F26*Marketshare_SSB!$F26*MI!I$7*1000+$F26*Marketshare_SSB!$G26*MI!I$8*1000+$F26*Marketshare_SSB!$H26*MI!I$9*1000+$F26*Marketshare_SSB!$I26*MI!I$10*1000</f>
        <v>1021.8624000000002</v>
      </c>
      <c r="R26" s="40">
        <f>$F26*Marketshare_SSB!$B26*MI!J$3*1000+$F26*Marketshare_SSB!$C26*MI!J$4*1000+$F26*Marketshare_SSB!$D26*MI!J$5*1000+$F26*Marketshare_SSB!$E26*MI!J$6*1000+$F26*Marketshare_SSB!$F26*MI!J$7*1000+$F26*Marketshare_SSB!$G26*MI!J$8*1000+$F26*Marketshare_SSB!$H26*MI!J$9*1000+$F26*Marketshare_SSB!$I26*MI!J$10*1000</f>
        <v>1.4144000000832004</v>
      </c>
      <c r="S26" s="40">
        <f>$F26*Marketshare_SSB!$B26*MI!K$3*1000+$F26*Marketshare_SSB!$C26*MI!K$4*1000+$F26*Marketshare_SSB!$D26*MI!K$5*1000+$F26*Marketshare_SSB!$E26*MI!K$6*1000+$F26*Marketshare_SSB!$F26*MI!K$7*1000+$F26*Marketshare_SSB!$G26*MI!K$8*1000+$F26*Marketshare_SSB!$H26*MI!K$9*1000+$F26*Marketshare_SSB!$I26*MI!K$10*1000</f>
        <v>1605.2088000000003</v>
      </c>
      <c r="T26" s="40">
        <f>$F26*Marketshare_SSB!$B26*MI!L$3*1000+$F26*Marketshare_SSB!$C26*MI!L$4*1000+$F26*Marketshare_SSB!$D26*MI!L$5*1000+$F26*Marketshare_SSB!$E26*MI!L$6*1000+$F26*Marketshare_SSB!$F26*MI!L$7*1000+$F26*Marketshare_SSB!$G26*MI!L$8*1000+$F26*Marketshare_SSB!$H26*MI!L$9*1000+$F26*Marketshare_SSB!$I26*MI!L$10*1000</f>
        <v>1091.6256000000003</v>
      </c>
      <c r="U26" s="40">
        <f>$F26*Marketshare_SSB!$B26*MI!M$3*1000+$F26*Marketshare_SSB!$C26*MI!M$4*1000+$F26*Marketshare_SSB!$D26*MI!M$5*1000+$F26*Marketshare_SSB!$E26*MI!M$6*1000+$F26*Marketshare_SSB!$F26*MI!M$7*1000+$F26*Marketshare_SSB!$G26*MI!M$8*1000+$F26*Marketshare_SSB!$H26*MI!M$9*1000+$F26*Marketshare_SSB!$I26*MI!M$10*1000</f>
        <v>0</v>
      </c>
      <c r="V26" s="40">
        <f>$F26*Marketshare_SSB!$B26*MI!N$3*1000+$F26*Marketshare_SSB!$C26*MI!N$4*1000+$F26*Marketshare_SSB!$D26*MI!N$5*1000+$F26*Marketshare_SSB!$E26*MI!N$6*1000+$F26*Marketshare_SSB!$F26*MI!N$7*1000+$F26*Marketshare_SSB!$G26*MI!N$8*1000+$F26*Marketshare_SSB!$H26*MI!N$9*1000+$F26*Marketshare_SSB!$I26*MI!N$10*1000</f>
        <v>0.45759999991680012</v>
      </c>
      <c r="W26" s="48">
        <f>$F26*Marketshare_SSB!$B26*MI!O$3*1000+$F26*Marketshare_SSB!$C26*MI!O$4*1000+$F26*Marketshare_SSB!$D26*MI!O$5*1000+$F26*Marketshare_SSB!$E26*MI!O$6*1000+$F26*Marketshare_SSB!$F26*MI!O$7*1000+$F26*Marketshare_SSB!$G26*MI!O$8*1000+$F26*Marketshare_SSB!$H26*MI!O$9*1000+$F26*Marketshare_SSB!$I26*MI!O$10*1000</f>
        <v>0.45759999991680012</v>
      </c>
      <c r="Y26" s="53">
        <f t="shared" si="12"/>
        <v>73.645440000000022</v>
      </c>
      <c r="Z26" s="54">
        <f t="shared" si="10"/>
        <v>9.9832800000000024</v>
      </c>
      <c r="AA26" s="54">
        <f t="shared" si="10"/>
        <v>25.351680000000009</v>
      </c>
      <c r="AB26" s="54">
        <f t="shared" si="10"/>
        <v>557.5680000000001</v>
      </c>
      <c r="AC26" s="54">
        <f t="shared" si="10"/>
        <v>0</v>
      </c>
      <c r="AD26" s="54">
        <f t="shared" si="10"/>
        <v>105.31440000000002</v>
      </c>
      <c r="AE26" s="54">
        <f t="shared" si="10"/>
        <v>1.7272000001015995</v>
      </c>
      <c r="AF26" s="54">
        <f t="shared" si="10"/>
        <v>103.13688000000003</v>
      </c>
      <c r="AG26" s="54">
        <f t="shared" si="10"/>
        <v>111.16800000000002</v>
      </c>
      <c r="AH26" s="54">
        <f t="shared" si="10"/>
        <v>0</v>
      </c>
      <c r="AI26" s="54">
        <f t="shared" si="10"/>
        <v>0.5587999998983999</v>
      </c>
      <c r="AJ26" s="55">
        <f t="shared" si="10"/>
        <v>0.5587999998983999</v>
      </c>
      <c r="AL26" s="53">
        <f t="shared" si="6"/>
        <v>15927.641280000009</v>
      </c>
      <c r="AM26" s="54">
        <f t="shared" si="6"/>
        <v>1992.1215600000012</v>
      </c>
      <c r="AN26" s="54">
        <f t="shared" si="6"/>
        <v>4930.3641600000028</v>
      </c>
      <c r="AO26" s="54">
        <f t="shared" si="6"/>
        <v>108064.7184</v>
      </c>
      <c r="AP26" s="54">
        <f t="shared" si="6"/>
        <v>0</v>
      </c>
      <c r="AQ26" s="54">
        <f t="shared" si="6"/>
        <v>14088.48</v>
      </c>
      <c r="AR26" s="54">
        <f t="shared" si="6"/>
        <v>73.276800004310417</v>
      </c>
      <c r="AS26" s="54">
        <f t="shared" si="6"/>
        <v>18712.233959999998</v>
      </c>
      <c r="AT26" s="54">
        <f t="shared" si="6"/>
        <v>15051.712799999996</v>
      </c>
      <c r="AU26" s="54">
        <f t="shared" si="6"/>
        <v>0</v>
      </c>
      <c r="AV26" s="54">
        <f t="shared" si="6"/>
        <v>23.707199995689596</v>
      </c>
      <c r="AW26" s="55">
        <f t="shared" si="6"/>
        <v>23.707199995689596</v>
      </c>
    </row>
    <row r="27" spans="1:49" x14ac:dyDescent="0.55000000000000004">
      <c r="A27" s="25">
        <f t="shared" si="3"/>
        <v>2043</v>
      </c>
      <c r="B27" s="7">
        <f t="shared" si="7"/>
        <v>264.20000000000005</v>
      </c>
      <c r="C27" s="4">
        <f t="shared" si="8"/>
        <v>199.20000000000005</v>
      </c>
      <c r="D27" s="4">
        <f t="shared" si="9"/>
        <v>134.20000000000002</v>
      </c>
      <c r="E27" s="7">
        <f t="shared" si="5"/>
        <v>20.600000000000005</v>
      </c>
      <c r="F27" s="4">
        <f t="shared" si="5"/>
        <v>15.600000000000005</v>
      </c>
      <c r="G27" s="8">
        <f t="shared" si="5"/>
        <v>10.599999999999991</v>
      </c>
      <c r="H27" s="7">
        <f t="shared" si="13"/>
        <v>1.2000000000000002</v>
      </c>
      <c r="I27" s="4">
        <f t="shared" si="11"/>
        <v>1.2000000000000002</v>
      </c>
      <c r="J27" s="8">
        <f t="shared" si="11"/>
        <v>1.2000000000000002</v>
      </c>
      <c r="K27" s="4"/>
      <c r="L27" s="47">
        <f>$F27*Marketshare_SSB!$B27*MI!D$3*1000+$F27*Marketshare_SSB!$C27*MI!D$4*1000+$F27*Marketshare_SSB!$D27*MI!D$5*1000+$F27*Marketshare_SSB!$E27*MI!D$6*1000+$F27*Marketshare_SSB!$F27*MI!D$7*1000+$F27*Marketshare_SSB!$G27*MI!D$8*1000+$F27*Marketshare_SSB!$H27*MI!D$9*1000+$F27*Marketshare_SSB!$I27*MI!D$10*1000</f>
        <v>2999.5056000000013</v>
      </c>
      <c r="M27" s="40">
        <f>$F27*Marketshare_SSB!$B27*MI!E$3*1000+$F27*Marketshare_SSB!$C27*MI!E$4*1000+$F27*Marketshare_SSB!$D27*MI!E$5*1000+$F27*Marketshare_SSB!$E27*MI!E$6*1000+$F27*Marketshare_SSB!$F27*MI!E$7*1000+$F27*Marketshare_SSB!$G27*MI!E$8*1000+$F27*Marketshare_SSB!$H27*MI!E$9*1000+$F27*Marketshare_SSB!$I27*MI!E$10*1000</f>
        <v>374.93820000000017</v>
      </c>
      <c r="N27" s="40">
        <f>$F27*Marketshare_SSB!$B27*MI!F$3*1000+$F27*Marketshare_SSB!$C27*MI!F$4*1000+$F27*Marketshare_SSB!$D27*MI!F$5*1000+$F27*Marketshare_SSB!$E27*MI!F$6*1000+$F27*Marketshare_SSB!$F27*MI!F$7*1000+$F27*Marketshare_SSB!$G27*MI!F$8*1000+$F27*Marketshare_SSB!$H27*MI!F$9*1000+$F27*Marketshare_SSB!$I27*MI!F$10*1000</f>
        <v>927.76320000000021</v>
      </c>
      <c r="O27" s="40">
        <f>$F27*Marketshare_SSB!$B27*MI!G$3*1000+$F27*Marketshare_SSB!$C27*MI!G$4*1000+$F27*Marketshare_SSB!$D27*MI!G$5*1000+$F27*Marketshare_SSB!$E27*MI!G$6*1000+$F27*Marketshare_SSB!$F27*MI!G$7*1000+$F27*Marketshare_SSB!$G27*MI!G$8*1000+$F27*Marketshare_SSB!$H27*MI!G$9*1000+$F27*Marketshare_SSB!$I27*MI!G$10*1000</f>
        <v>7826.894400000001</v>
      </c>
      <c r="P27" s="40">
        <f>$F27*Marketshare_SSB!$B27*MI!H$3*1000+$F27*Marketshare_SSB!$C27*MI!H$4*1000+$F27*Marketshare_SSB!$D27*MI!H$5*1000+$F27*Marketshare_SSB!$E27*MI!H$6*1000+$F27*Marketshare_SSB!$F27*MI!H$7*1000+$F27*Marketshare_SSB!$G27*MI!H$8*1000+$F27*Marketshare_SSB!$H27*MI!H$9*1000+$F27*Marketshare_SSB!$I27*MI!H$10*1000</f>
        <v>0</v>
      </c>
      <c r="Q27" s="40">
        <f>$F27*Marketshare_SSB!$B27*MI!I$3*1000+$F27*Marketshare_SSB!$C27*MI!I$4*1000+$F27*Marketshare_SSB!$D27*MI!I$5*1000+$F27*Marketshare_SSB!$E27*MI!I$6*1000+$F27*Marketshare_SSB!$F27*MI!I$7*1000+$F27*Marketshare_SSB!$G27*MI!I$8*1000+$F27*Marketshare_SSB!$H27*MI!I$9*1000+$F27*Marketshare_SSB!$I27*MI!I$10*1000</f>
        <v>945.60960000000023</v>
      </c>
      <c r="R27" s="40">
        <f>$F27*Marketshare_SSB!$B27*MI!J$3*1000+$F27*Marketshare_SSB!$C27*MI!J$4*1000+$F27*Marketshare_SSB!$D27*MI!J$5*1000+$F27*Marketshare_SSB!$E27*MI!J$6*1000+$F27*Marketshare_SSB!$F27*MI!J$7*1000+$F27*Marketshare_SSB!$G27*MI!J$8*1000+$F27*Marketshare_SSB!$H27*MI!J$9*1000+$F27*Marketshare_SSB!$I27*MI!J$10*1000</f>
        <v>1.2376000000728005</v>
      </c>
      <c r="S27" s="40">
        <f>$F27*Marketshare_SSB!$B27*MI!K$3*1000+$F27*Marketshare_SSB!$C27*MI!K$4*1000+$F27*Marketshare_SSB!$D27*MI!K$5*1000+$F27*Marketshare_SSB!$E27*MI!K$6*1000+$F27*Marketshare_SSB!$F27*MI!K$7*1000+$F27*Marketshare_SSB!$G27*MI!K$8*1000+$F27*Marketshare_SSB!$H27*MI!K$9*1000+$F27*Marketshare_SSB!$I27*MI!K$10*1000</f>
        <v>1580.2722000000003</v>
      </c>
      <c r="T27" s="40">
        <f>$F27*Marketshare_SSB!$B27*MI!L$3*1000+$F27*Marketshare_SSB!$C27*MI!L$4*1000+$F27*Marketshare_SSB!$D27*MI!L$5*1000+$F27*Marketshare_SSB!$E27*MI!L$6*1000+$F27*Marketshare_SSB!$F27*MI!L$7*1000+$F27*Marketshare_SSB!$G27*MI!L$8*1000+$F27*Marketshare_SSB!$H27*MI!L$9*1000+$F27*Marketshare_SSB!$I27*MI!L$10*1000</f>
        <v>1010.1624000000002</v>
      </c>
      <c r="U27" s="40">
        <f>$F27*Marketshare_SSB!$B27*MI!M$3*1000+$F27*Marketshare_SSB!$C27*MI!M$4*1000+$F27*Marketshare_SSB!$D27*MI!M$5*1000+$F27*Marketshare_SSB!$E27*MI!M$6*1000+$F27*Marketshare_SSB!$F27*MI!M$7*1000+$F27*Marketshare_SSB!$G27*MI!M$8*1000+$F27*Marketshare_SSB!$H27*MI!M$9*1000+$F27*Marketshare_SSB!$I27*MI!M$10*1000</f>
        <v>0</v>
      </c>
      <c r="V27" s="40">
        <f>$F27*Marketshare_SSB!$B27*MI!N$3*1000+$F27*Marketshare_SSB!$C27*MI!N$4*1000+$F27*Marketshare_SSB!$D27*MI!N$5*1000+$F27*Marketshare_SSB!$E27*MI!N$6*1000+$F27*Marketshare_SSB!$F27*MI!N$7*1000+$F27*Marketshare_SSB!$G27*MI!N$8*1000+$F27*Marketshare_SSB!$H27*MI!N$9*1000+$F27*Marketshare_SSB!$I27*MI!N$10*1000</f>
        <v>0.4003999999272001</v>
      </c>
      <c r="W27" s="48">
        <f>$F27*Marketshare_SSB!$B27*MI!O$3*1000+$F27*Marketshare_SSB!$C27*MI!O$4*1000+$F27*Marketshare_SSB!$D27*MI!O$5*1000+$F27*Marketshare_SSB!$E27*MI!O$6*1000+$F27*Marketshare_SSB!$F27*MI!O$7*1000+$F27*Marketshare_SSB!$G27*MI!O$8*1000+$F27*Marketshare_SSB!$H27*MI!O$9*1000+$F27*Marketshare_SSB!$I27*MI!O$10*1000</f>
        <v>0.4003999999272001</v>
      </c>
      <c r="Y27" s="53">
        <f t="shared" si="12"/>
        <v>71.714880000000036</v>
      </c>
      <c r="Z27" s="54">
        <f t="shared" si="10"/>
        <v>9.5475600000000043</v>
      </c>
      <c r="AA27" s="54">
        <f t="shared" si="10"/>
        <v>24.111360000000008</v>
      </c>
      <c r="AB27" s="54">
        <f t="shared" si="10"/>
        <v>584.83199999999999</v>
      </c>
      <c r="AC27" s="54">
        <f t="shared" si="10"/>
        <v>0</v>
      </c>
      <c r="AD27" s="54">
        <f t="shared" si="10"/>
        <v>103.24680000000002</v>
      </c>
      <c r="AE27" s="54">
        <f t="shared" si="10"/>
        <v>1.5504000000911997</v>
      </c>
      <c r="AF27" s="54">
        <f t="shared" si="10"/>
        <v>105.75276000000002</v>
      </c>
      <c r="AG27" s="54">
        <f t="shared" si="10"/>
        <v>109.30800000000001</v>
      </c>
      <c r="AH27" s="54">
        <f t="shared" si="10"/>
        <v>0</v>
      </c>
      <c r="AI27" s="54">
        <f t="shared" si="10"/>
        <v>0.50159999990879989</v>
      </c>
      <c r="AJ27" s="55">
        <f t="shared" si="10"/>
        <v>0.50159999990879989</v>
      </c>
      <c r="AL27" s="53">
        <f t="shared" si="6"/>
        <v>18855.432000000012</v>
      </c>
      <c r="AM27" s="54">
        <f t="shared" si="6"/>
        <v>2357.5122000000015</v>
      </c>
      <c r="AN27" s="54">
        <f t="shared" si="6"/>
        <v>5834.0160000000033</v>
      </c>
      <c r="AO27" s="54">
        <f t="shared" si="6"/>
        <v>115306.78080000001</v>
      </c>
      <c r="AP27" s="54">
        <f t="shared" si="6"/>
        <v>0</v>
      </c>
      <c r="AQ27" s="54">
        <f t="shared" si="6"/>
        <v>14930.842799999999</v>
      </c>
      <c r="AR27" s="54">
        <f t="shared" si="6"/>
        <v>72.964000004292018</v>
      </c>
      <c r="AS27" s="54">
        <f t="shared" si="6"/>
        <v>20186.753399999998</v>
      </c>
      <c r="AT27" s="54">
        <f t="shared" si="6"/>
        <v>15952.567199999994</v>
      </c>
      <c r="AU27" s="54">
        <f t="shared" si="6"/>
        <v>0</v>
      </c>
      <c r="AV27" s="54">
        <f t="shared" si="6"/>
        <v>23.605999995707997</v>
      </c>
      <c r="AW27" s="55">
        <f t="shared" si="6"/>
        <v>23.605999995707997</v>
      </c>
    </row>
    <row r="28" spans="1:49" x14ac:dyDescent="0.55000000000000004">
      <c r="A28" s="25">
        <f t="shared" si="3"/>
        <v>2044</v>
      </c>
      <c r="B28" s="7">
        <f t="shared" si="7"/>
        <v>283.60000000000002</v>
      </c>
      <c r="C28" s="4">
        <f t="shared" si="8"/>
        <v>213.60000000000005</v>
      </c>
      <c r="D28" s="4">
        <f t="shared" si="9"/>
        <v>143.60000000000002</v>
      </c>
      <c r="E28" s="7">
        <f t="shared" si="5"/>
        <v>20.599999999999977</v>
      </c>
      <c r="F28" s="4">
        <f t="shared" si="5"/>
        <v>15.600000000000005</v>
      </c>
      <c r="G28" s="8">
        <f t="shared" si="5"/>
        <v>10.600000000000005</v>
      </c>
      <c r="H28" s="7">
        <f t="shared" si="13"/>
        <v>1.1999999999999993</v>
      </c>
      <c r="I28" s="4">
        <f t="shared" si="11"/>
        <v>1.1999999999999993</v>
      </c>
      <c r="J28" s="8">
        <f t="shared" si="11"/>
        <v>1.1999999999999993</v>
      </c>
      <c r="K28" s="4"/>
      <c r="L28" s="47">
        <f>$F28*Marketshare_SSB!$B28*MI!D$3*1000+$F28*Marketshare_SSB!$C28*MI!D$4*1000+$F28*Marketshare_SSB!$D28*MI!D$5*1000+$F28*Marketshare_SSB!$E28*MI!D$6*1000+$F28*Marketshare_SSB!$F28*MI!D$7*1000+$F28*Marketshare_SSB!$G28*MI!D$8*1000+$F28*Marketshare_SSB!$H28*MI!D$9*1000+$F28*Marketshare_SSB!$I28*MI!D$10*1000</f>
        <v>3523.2288000000012</v>
      </c>
      <c r="M28" s="40">
        <f>$F28*Marketshare_SSB!$B28*MI!E$3*1000+$F28*Marketshare_SSB!$C28*MI!E$4*1000+$F28*Marketshare_SSB!$D28*MI!E$5*1000+$F28*Marketshare_SSB!$E28*MI!E$6*1000+$F28*Marketshare_SSB!$F28*MI!E$7*1000+$F28*Marketshare_SSB!$G28*MI!E$8*1000+$F28*Marketshare_SSB!$H28*MI!E$9*1000+$F28*Marketshare_SSB!$I28*MI!E$10*1000</f>
        <v>440.40360000000015</v>
      </c>
      <c r="N28" s="40">
        <f>$F28*Marketshare_SSB!$B28*MI!F$3*1000+$F28*Marketshare_SSB!$C28*MI!F$4*1000+$F28*Marketshare_SSB!$D28*MI!F$5*1000+$F28*Marketshare_SSB!$E28*MI!F$6*1000+$F28*Marketshare_SSB!$F28*MI!F$7*1000+$F28*Marketshare_SSB!$G28*MI!F$8*1000+$F28*Marketshare_SSB!$H28*MI!F$9*1000+$F28*Marketshare_SSB!$I28*MI!F$10*1000</f>
        <v>1089.7536000000002</v>
      </c>
      <c r="O28" s="40">
        <f>$F28*Marketshare_SSB!$B28*MI!G$3*1000+$F28*Marketshare_SSB!$C28*MI!G$4*1000+$F28*Marketshare_SSB!$D28*MI!G$5*1000+$F28*Marketshare_SSB!$E28*MI!G$6*1000+$F28*Marketshare_SSB!$F28*MI!G$7*1000+$F28*Marketshare_SSB!$G28*MI!G$8*1000+$F28*Marketshare_SSB!$H28*MI!G$9*1000+$F28*Marketshare_SSB!$I28*MI!G$10*1000</f>
        <v>7210.1952000000019</v>
      </c>
      <c r="P28" s="40">
        <f>$F28*Marketshare_SSB!$B28*MI!H$3*1000+$F28*Marketshare_SSB!$C28*MI!H$4*1000+$F28*Marketshare_SSB!$D28*MI!H$5*1000+$F28*Marketshare_SSB!$E28*MI!H$6*1000+$F28*Marketshare_SSB!$F28*MI!H$7*1000+$F28*Marketshare_SSB!$G28*MI!H$8*1000+$F28*Marketshare_SSB!$H28*MI!H$9*1000+$F28*Marketshare_SSB!$I28*MI!H$10*1000</f>
        <v>0</v>
      </c>
      <c r="Q28" s="40">
        <f>$F28*Marketshare_SSB!$B28*MI!I$3*1000+$F28*Marketshare_SSB!$C28*MI!I$4*1000+$F28*Marketshare_SSB!$D28*MI!I$5*1000+$F28*Marketshare_SSB!$E28*MI!I$6*1000+$F28*Marketshare_SSB!$F28*MI!I$7*1000+$F28*Marketshare_SSB!$G28*MI!I$8*1000+$F28*Marketshare_SSB!$H28*MI!I$9*1000+$F28*Marketshare_SSB!$I28*MI!I$10*1000</f>
        <v>869.35680000000013</v>
      </c>
      <c r="R28" s="40">
        <f>$F28*Marketshare_SSB!$B28*MI!J$3*1000+$F28*Marketshare_SSB!$C28*MI!J$4*1000+$F28*Marketshare_SSB!$D28*MI!J$5*1000+$F28*Marketshare_SSB!$E28*MI!J$6*1000+$F28*Marketshare_SSB!$F28*MI!J$7*1000+$F28*Marketshare_SSB!$G28*MI!J$8*1000+$F28*Marketshare_SSB!$H28*MI!J$9*1000+$F28*Marketshare_SSB!$I28*MI!J$10*1000</f>
        <v>1.0608000000624003</v>
      </c>
      <c r="S28" s="40">
        <f>$F28*Marketshare_SSB!$B28*MI!K$3*1000+$F28*Marketshare_SSB!$C28*MI!K$4*1000+$F28*Marketshare_SSB!$D28*MI!K$5*1000+$F28*Marketshare_SSB!$E28*MI!K$6*1000+$F28*Marketshare_SSB!$F28*MI!K$7*1000+$F28*Marketshare_SSB!$G28*MI!K$8*1000+$F28*Marketshare_SSB!$H28*MI!K$9*1000+$F28*Marketshare_SSB!$I28*MI!K$10*1000</f>
        <v>1555.3356000000003</v>
      </c>
      <c r="T28" s="40">
        <f>$F28*Marketshare_SSB!$B28*MI!L$3*1000+$F28*Marketshare_SSB!$C28*MI!L$4*1000+$F28*Marketshare_SSB!$D28*MI!L$5*1000+$F28*Marketshare_SSB!$E28*MI!L$6*1000+$F28*Marketshare_SSB!$F28*MI!L$7*1000+$F28*Marketshare_SSB!$G28*MI!L$8*1000+$F28*Marketshare_SSB!$H28*MI!L$9*1000+$F28*Marketshare_SSB!$I28*MI!L$10*1000</f>
        <v>928.69920000000013</v>
      </c>
      <c r="U28" s="40">
        <f>$F28*Marketshare_SSB!$B28*MI!M$3*1000+$F28*Marketshare_SSB!$C28*MI!M$4*1000+$F28*Marketshare_SSB!$D28*MI!M$5*1000+$F28*Marketshare_SSB!$E28*MI!M$6*1000+$F28*Marketshare_SSB!$F28*MI!M$7*1000+$F28*Marketshare_SSB!$G28*MI!M$8*1000+$F28*Marketshare_SSB!$H28*MI!M$9*1000+$F28*Marketshare_SSB!$I28*MI!M$10*1000</f>
        <v>0</v>
      </c>
      <c r="V28" s="40">
        <f>$F28*Marketshare_SSB!$B28*MI!N$3*1000+$F28*Marketshare_SSB!$C28*MI!N$4*1000+$F28*Marketshare_SSB!$D28*MI!N$5*1000+$F28*Marketshare_SSB!$E28*MI!N$6*1000+$F28*Marketshare_SSB!$F28*MI!N$7*1000+$F28*Marketshare_SSB!$G28*MI!N$8*1000+$F28*Marketshare_SSB!$H28*MI!N$9*1000+$F28*Marketshare_SSB!$I28*MI!N$10*1000</f>
        <v>0.34319999993760009</v>
      </c>
      <c r="W28" s="48">
        <f>$F28*Marketshare_SSB!$B28*MI!O$3*1000+$F28*Marketshare_SSB!$C28*MI!O$4*1000+$F28*Marketshare_SSB!$D28*MI!O$5*1000+$F28*Marketshare_SSB!$E28*MI!O$6*1000+$F28*Marketshare_SSB!$F28*MI!O$7*1000+$F28*Marketshare_SSB!$G28*MI!O$8*1000+$F28*Marketshare_SSB!$H28*MI!O$9*1000+$F28*Marketshare_SSB!$I28*MI!O$10*1000</f>
        <v>0.34319999993760009</v>
      </c>
      <c r="Y28" s="53">
        <f t="shared" si="12"/>
        <v>69.78431999999998</v>
      </c>
      <c r="Z28" s="54">
        <f t="shared" si="10"/>
        <v>9.1118399999999973</v>
      </c>
      <c r="AA28" s="54">
        <f t="shared" si="10"/>
        <v>22.871039999999994</v>
      </c>
      <c r="AB28" s="54">
        <f t="shared" si="10"/>
        <v>612.09599999999966</v>
      </c>
      <c r="AC28" s="54">
        <f t="shared" si="10"/>
        <v>0</v>
      </c>
      <c r="AD28" s="54">
        <f t="shared" si="10"/>
        <v>101.17919999999995</v>
      </c>
      <c r="AE28" s="54">
        <f t="shared" si="10"/>
        <v>1.3736000000807986</v>
      </c>
      <c r="AF28" s="54">
        <f t="shared" si="10"/>
        <v>108.36863999999994</v>
      </c>
      <c r="AG28" s="54">
        <f t="shared" si="10"/>
        <v>107.44799999999994</v>
      </c>
      <c r="AH28" s="54">
        <f t="shared" si="10"/>
        <v>0</v>
      </c>
      <c r="AI28" s="54">
        <f t="shared" si="10"/>
        <v>0.44439999991919954</v>
      </c>
      <c r="AJ28" s="55">
        <f t="shared" si="10"/>
        <v>0.44439999991919954</v>
      </c>
      <c r="AL28" s="53">
        <f t="shared" si="6"/>
        <v>22308.876480000014</v>
      </c>
      <c r="AM28" s="54">
        <f t="shared" si="6"/>
        <v>2788.8039600000016</v>
      </c>
      <c r="AN28" s="54">
        <f t="shared" si="6"/>
        <v>6900.8985600000033</v>
      </c>
      <c r="AO28" s="54">
        <f t="shared" si="6"/>
        <v>121904.88</v>
      </c>
      <c r="AP28" s="54">
        <f t="shared" si="6"/>
        <v>0</v>
      </c>
      <c r="AQ28" s="54">
        <f t="shared" si="6"/>
        <v>15699.020399999998</v>
      </c>
      <c r="AR28" s="54">
        <f t="shared" si="6"/>
        <v>72.651200004273619</v>
      </c>
      <c r="AS28" s="54">
        <f t="shared" si="6"/>
        <v>21633.720359999999</v>
      </c>
      <c r="AT28" s="54">
        <f t="shared" si="6"/>
        <v>16773.818399999993</v>
      </c>
      <c r="AU28" s="54">
        <f t="shared" si="6"/>
        <v>0</v>
      </c>
      <c r="AV28" s="54">
        <f t="shared" si="6"/>
        <v>23.504799995726398</v>
      </c>
      <c r="AW28" s="55">
        <f t="shared" si="6"/>
        <v>23.504799995726398</v>
      </c>
    </row>
    <row r="29" spans="1:49" x14ac:dyDescent="0.55000000000000004">
      <c r="A29" s="25">
        <f t="shared" si="3"/>
        <v>2045</v>
      </c>
      <c r="B29" s="7">
        <f t="shared" si="7"/>
        <v>303</v>
      </c>
      <c r="C29" s="4">
        <f t="shared" si="8"/>
        <v>228.00000000000006</v>
      </c>
      <c r="D29" s="4">
        <f t="shared" si="9"/>
        <v>153.00000000000003</v>
      </c>
      <c r="E29" s="7">
        <f t="shared" si="5"/>
        <v>20.599999999999977</v>
      </c>
      <c r="F29" s="4">
        <f t="shared" si="5"/>
        <v>15.600000000000005</v>
      </c>
      <c r="G29" s="8">
        <f t="shared" si="5"/>
        <v>10.600000000000005</v>
      </c>
      <c r="H29" s="7">
        <f t="shared" si="13"/>
        <v>1.1999999999999993</v>
      </c>
      <c r="I29" s="4">
        <f t="shared" si="11"/>
        <v>1.1999999999999993</v>
      </c>
      <c r="J29" s="8">
        <f t="shared" si="11"/>
        <v>1.1999999999999993</v>
      </c>
      <c r="K29" s="4"/>
      <c r="L29" s="47">
        <f>$F29*Marketshare_SSB!$B29*MI!D$3*1000+$F29*Marketshare_SSB!$C29*MI!D$4*1000+$F29*Marketshare_SSB!$D29*MI!D$5*1000+$F29*Marketshare_SSB!$E29*MI!D$6*1000+$F29*Marketshare_SSB!$F29*MI!D$7*1000+$F29*Marketshare_SSB!$G29*MI!D$8*1000+$F29*Marketshare_SSB!$H29*MI!D$9*1000+$F29*Marketshare_SSB!$I29*MI!D$10*1000</f>
        <v>4046.9520000000011</v>
      </c>
      <c r="M29" s="40">
        <f>$F29*Marketshare_SSB!$B29*MI!E$3*1000+$F29*Marketshare_SSB!$C29*MI!E$4*1000+$F29*Marketshare_SSB!$D29*MI!E$5*1000+$F29*Marketshare_SSB!$E29*MI!E$6*1000+$F29*Marketshare_SSB!$F29*MI!E$7*1000+$F29*Marketshare_SSB!$G29*MI!E$8*1000+$F29*Marketshare_SSB!$H29*MI!E$9*1000+$F29*Marketshare_SSB!$I29*MI!E$10*1000</f>
        <v>505.86900000000014</v>
      </c>
      <c r="N29" s="40">
        <f>$F29*Marketshare_SSB!$B29*MI!F$3*1000+$F29*Marketshare_SSB!$C29*MI!F$4*1000+$F29*Marketshare_SSB!$D29*MI!F$5*1000+$F29*Marketshare_SSB!$E29*MI!F$6*1000+$F29*Marketshare_SSB!$F29*MI!F$7*1000+$F29*Marketshare_SSB!$G29*MI!F$8*1000+$F29*Marketshare_SSB!$H29*MI!F$9*1000+$F29*Marketshare_SSB!$I29*MI!F$10*1000</f>
        <v>1251.7440000000001</v>
      </c>
      <c r="O29" s="40">
        <f>$F29*Marketshare_SSB!$B29*MI!G$3*1000+$F29*Marketshare_SSB!$C29*MI!G$4*1000+$F29*Marketshare_SSB!$D29*MI!G$5*1000+$F29*Marketshare_SSB!$E29*MI!G$6*1000+$F29*Marketshare_SSB!$F29*MI!G$7*1000+$F29*Marketshare_SSB!$G29*MI!G$8*1000+$F29*Marketshare_SSB!$H29*MI!G$9*1000+$F29*Marketshare_SSB!$I29*MI!G$10*1000</f>
        <v>6593.496000000001</v>
      </c>
      <c r="P29" s="40">
        <f>$F29*Marketshare_SSB!$B29*MI!H$3*1000+$F29*Marketshare_SSB!$C29*MI!H$4*1000+$F29*Marketshare_SSB!$D29*MI!H$5*1000+$F29*Marketshare_SSB!$E29*MI!H$6*1000+$F29*Marketshare_SSB!$F29*MI!H$7*1000+$F29*Marketshare_SSB!$G29*MI!H$8*1000+$F29*Marketshare_SSB!$H29*MI!H$9*1000+$F29*Marketshare_SSB!$I29*MI!H$10*1000</f>
        <v>0</v>
      </c>
      <c r="Q29" s="40">
        <f>$F29*Marketshare_SSB!$B29*MI!I$3*1000+$F29*Marketshare_SSB!$C29*MI!I$4*1000+$F29*Marketshare_SSB!$D29*MI!I$5*1000+$F29*Marketshare_SSB!$E29*MI!I$6*1000+$F29*Marketshare_SSB!$F29*MI!I$7*1000+$F29*Marketshare_SSB!$G29*MI!I$8*1000+$F29*Marketshare_SSB!$H29*MI!I$9*1000+$F29*Marketshare_SSB!$I29*MI!I$10*1000</f>
        <v>793.10400000000016</v>
      </c>
      <c r="R29" s="40">
        <f>$F29*Marketshare_SSB!$B29*MI!J$3*1000+$F29*Marketshare_SSB!$C29*MI!J$4*1000+$F29*Marketshare_SSB!$D29*MI!J$5*1000+$F29*Marketshare_SSB!$E29*MI!J$6*1000+$F29*Marketshare_SSB!$F29*MI!J$7*1000+$F29*Marketshare_SSB!$G29*MI!J$8*1000+$F29*Marketshare_SSB!$H29*MI!J$9*1000+$F29*Marketshare_SSB!$I29*MI!J$10*1000</f>
        <v>0.8840000000520003</v>
      </c>
      <c r="S29" s="40">
        <f>$F29*Marketshare_SSB!$B29*MI!K$3*1000+$F29*Marketshare_SSB!$C29*MI!K$4*1000+$F29*Marketshare_SSB!$D29*MI!K$5*1000+$F29*Marketshare_SSB!$E29*MI!K$6*1000+$F29*Marketshare_SSB!$F29*MI!K$7*1000+$F29*Marketshare_SSB!$G29*MI!K$8*1000+$F29*Marketshare_SSB!$H29*MI!K$9*1000+$F29*Marketshare_SSB!$I29*MI!K$10*1000</f>
        <v>1530.3990000000001</v>
      </c>
      <c r="T29" s="40">
        <f>$F29*Marketshare_SSB!$B29*MI!L$3*1000+$F29*Marketshare_SSB!$C29*MI!L$4*1000+$F29*Marketshare_SSB!$D29*MI!L$5*1000+$F29*Marketshare_SSB!$E29*MI!L$6*1000+$F29*Marketshare_SSB!$F29*MI!L$7*1000+$F29*Marketshare_SSB!$G29*MI!L$8*1000+$F29*Marketshare_SSB!$H29*MI!L$9*1000+$F29*Marketshare_SSB!$I29*MI!L$10*1000</f>
        <v>847.23599999999999</v>
      </c>
      <c r="U29" s="40">
        <f>$F29*Marketshare_SSB!$B29*MI!M$3*1000+$F29*Marketshare_SSB!$C29*MI!M$4*1000+$F29*Marketshare_SSB!$D29*MI!M$5*1000+$F29*Marketshare_SSB!$E29*MI!M$6*1000+$F29*Marketshare_SSB!$F29*MI!M$7*1000+$F29*Marketshare_SSB!$G29*MI!M$8*1000+$F29*Marketshare_SSB!$H29*MI!M$9*1000+$F29*Marketshare_SSB!$I29*MI!M$10*1000</f>
        <v>0</v>
      </c>
      <c r="V29" s="40">
        <f>$F29*Marketshare_SSB!$B29*MI!N$3*1000+$F29*Marketshare_SSB!$C29*MI!N$4*1000+$F29*Marketshare_SSB!$D29*MI!N$5*1000+$F29*Marketshare_SSB!$E29*MI!N$6*1000+$F29*Marketshare_SSB!$F29*MI!N$7*1000+$F29*Marketshare_SSB!$G29*MI!N$8*1000+$F29*Marketshare_SSB!$H29*MI!N$9*1000+$F29*Marketshare_SSB!$I29*MI!N$10*1000</f>
        <v>0.28599999994800013</v>
      </c>
      <c r="W29" s="48">
        <f>$F29*Marketshare_SSB!$B29*MI!O$3*1000+$F29*Marketshare_SSB!$C29*MI!O$4*1000+$F29*Marketshare_SSB!$D29*MI!O$5*1000+$F29*Marketshare_SSB!$E29*MI!O$6*1000+$F29*Marketshare_SSB!$F29*MI!O$7*1000+$F29*Marketshare_SSB!$G29*MI!O$8*1000+$F29*Marketshare_SSB!$H29*MI!O$9*1000+$F29*Marketshare_SSB!$I29*MI!O$10*1000</f>
        <v>0.28599999994800013</v>
      </c>
      <c r="Y29" s="53">
        <f t="shared" si="12"/>
        <v>67.85375999999998</v>
      </c>
      <c r="Z29" s="54">
        <f t="shared" si="10"/>
        <v>8.6761199999999974</v>
      </c>
      <c r="AA29" s="54">
        <f t="shared" si="10"/>
        <v>21.630719999999993</v>
      </c>
      <c r="AB29" s="54">
        <f t="shared" si="10"/>
        <v>639.35999999999956</v>
      </c>
      <c r="AC29" s="54">
        <f t="shared" si="10"/>
        <v>0</v>
      </c>
      <c r="AD29" s="54">
        <f t="shared" si="10"/>
        <v>99.111599999999953</v>
      </c>
      <c r="AE29" s="54">
        <f t="shared" si="10"/>
        <v>1.1968000000703989</v>
      </c>
      <c r="AF29" s="54">
        <f t="shared" si="10"/>
        <v>110.98451999999992</v>
      </c>
      <c r="AG29" s="54">
        <f t="shared" si="10"/>
        <v>105.58799999999994</v>
      </c>
      <c r="AH29" s="54">
        <f t="shared" si="10"/>
        <v>0</v>
      </c>
      <c r="AI29" s="54">
        <f t="shared" si="10"/>
        <v>0.38719999992959964</v>
      </c>
      <c r="AJ29" s="55">
        <f t="shared" si="10"/>
        <v>0.38719999992959964</v>
      </c>
      <c r="AL29" s="53">
        <f t="shared" si="6"/>
        <v>26287.974720000013</v>
      </c>
      <c r="AM29" s="54">
        <f t="shared" si="6"/>
        <v>3285.9968400000016</v>
      </c>
      <c r="AN29" s="54">
        <f t="shared" si="6"/>
        <v>8131.0118400000038</v>
      </c>
      <c r="AO29" s="54">
        <f t="shared" si="6"/>
        <v>127859.016</v>
      </c>
      <c r="AP29" s="54">
        <f t="shared" si="6"/>
        <v>0</v>
      </c>
      <c r="AQ29" s="54">
        <f t="shared" si="6"/>
        <v>16393.012799999997</v>
      </c>
      <c r="AR29" s="54">
        <f t="shared" si="6"/>
        <v>72.33840000425522</v>
      </c>
      <c r="AS29" s="54">
        <f t="shared" si="6"/>
        <v>23053.134840000002</v>
      </c>
      <c r="AT29" s="54">
        <f t="shared" si="6"/>
        <v>17515.466399999994</v>
      </c>
      <c r="AU29" s="54">
        <f t="shared" si="6"/>
        <v>0</v>
      </c>
      <c r="AV29" s="54">
        <f t="shared" si="6"/>
        <v>23.403599995744798</v>
      </c>
      <c r="AW29" s="55">
        <f t="shared" si="6"/>
        <v>23.403599995744798</v>
      </c>
    </row>
    <row r="30" spans="1:49" x14ac:dyDescent="0.55000000000000004">
      <c r="A30" s="25">
        <f t="shared" si="3"/>
        <v>2046</v>
      </c>
      <c r="B30" s="7">
        <f t="shared" si="7"/>
        <v>322.39999999999998</v>
      </c>
      <c r="C30" s="4">
        <f t="shared" si="8"/>
        <v>242.40000000000006</v>
      </c>
      <c r="D30" s="4">
        <f t="shared" si="9"/>
        <v>162.40000000000003</v>
      </c>
      <c r="E30" s="7">
        <f t="shared" si="5"/>
        <v>20.59999999999998</v>
      </c>
      <c r="F30" s="4">
        <f t="shared" si="5"/>
        <v>15.600000000000007</v>
      </c>
      <c r="G30" s="8">
        <f t="shared" si="5"/>
        <v>10.600000000000007</v>
      </c>
      <c r="H30" s="7">
        <f t="shared" si="13"/>
        <v>1.2000000000000011</v>
      </c>
      <c r="I30" s="4">
        <f t="shared" si="11"/>
        <v>1.2000000000000011</v>
      </c>
      <c r="J30" s="8">
        <f t="shared" si="11"/>
        <v>1.2000000000000011</v>
      </c>
      <c r="K30" s="4"/>
      <c r="L30" s="47">
        <f>$F30*Marketshare_SSB!$B30*MI!D$3*1000+$F30*Marketshare_SSB!$C30*MI!D$4*1000+$F30*Marketshare_SSB!$D30*MI!D$5*1000+$F30*Marketshare_SSB!$E30*MI!D$6*1000+$F30*Marketshare_SSB!$F30*MI!D$7*1000+$F30*Marketshare_SSB!$G30*MI!D$8*1000+$F30*Marketshare_SSB!$H30*MI!D$9*1000+$F30*Marketshare_SSB!$I30*MI!D$10*1000</f>
        <v>4570.6752000000015</v>
      </c>
      <c r="M30" s="40">
        <f>$F30*Marketshare_SSB!$B30*MI!E$3*1000+$F30*Marketshare_SSB!$C30*MI!E$4*1000+$F30*Marketshare_SSB!$D30*MI!E$5*1000+$F30*Marketshare_SSB!$E30*MI!E$6*1000+$F30*Marketshare_SSB!$F30*MI!E$7*1000+$F30*Marketshare_SSB!$G30*MI!E$8*1000+$F30*Marketshare_SSB!$H30*MI!E$9*1000+$F30*Marketshare_SSB!$I30*MI!E$10*1000</f>
        <v>571.33440000000019</v>
      </c>
      <c r="N30" s="40">
        <f>$F30*Marketshare_SSB!$B30*MI!F$3*1000+$F30*Marketshare_SSB!$C30*MI!F$4*1000+$F30*Marketshare_SSB!$D30*MI!F$5*1000+$F30*Marketshare_SSB!$E30*MI!F$6*1000+$F30*Marketshare_SSB!$F30*MI!F$7*1000+$F30*Marketshare_SSB!$G30*MI!F$8*1000+$F30*Marketshare_SSB!$H30*MI!F$9*1000+$F30*Marketshare_SSB!$I30*MI!F$10*1000</f>
        <v>1413.7344000000005</v>
      </c>
      <c r="O30" s="40">
        <f>$F30*Marketshare_SSB!$B30*MI!G$3*1000+$F30*Marketshare_SSB!$C30*MI!G$4*1000+$F30*Marketshare_SSB!$D30*MI!G$5*1000+$F30*Marketshare_SSB!$E30*MI!G$6*1000+$F30*Marketshare_SSB!$F30*MI!G$7*1000+$F30*Marketshare_SSB!$G30*MI!G$8*1000+$F30*Marketshare_SSB!$H30*MI!G$9*1000+$F30*Marketshare_SSB!$I30*MI!G$10*1000</f>
        <v>5976.796800000001</v>
      </c>
      <c r="P30" s="40">
        <f>$F30*Marketshare_SSB!$B30*MI!H$3*1000+$F30*Marketshare_SSB!$C30*MI!H$4*1000+$F30*Marketshare_SSB!$D30*MI!H$5*1000+$F30*Marketshare_SSB!$E30*MI!H$6*1000+$F30*Marketshare_SSB!$F30*MI!H$7*1000+$F30*Marketshare_SSB!$G30*MI!H$8*1000+$F30*Marketshare_SSB!$H30*MI!H$9*1000+$F30*Marketshare_SSB!$I30*MI!H$10*1000</f>
        <v>0</v>
      </c>
      <c r="Q30" s="40">
        <f>$F30*Marketshare_SSB!$B30*MI!I$3*1000+$F30*Marketshare_SSB!$C30*MI!I$4*1000+$F30*Marketshare_SSB!$D30*MI!I$5*1000+$F30*Marketshare_SSB!$E30*MI!I$6*1000+$F30*Marketshare_SSB!$F30*MI!I$7*1000+$F30*Marketshare_SSB!$G30*MI!I$8*1000+$F30*Marketshare_SSB!$H30*MI!I$9*1000+$F30*Marketshare_SSB!$I30*MI!I$10*1000</f>
        <v>716.85120000000018</v>
      </c>
      <c r="R30" s="40">
        <f>$F30*Marketshare_SSB!$B30*MI!J$3*1000+$F30*Marketshare_SSB!$C30*MI!J$4*1000+$F30*Marketshare_SSB!$D30*MI!J$5*1000+$F30*Marketshare_SSB!$E30*MI!J$6*1000+$F30*Marketshare_SSB!$F30*MI!J$7*1000+$F30*Marketshare_SSB!$G30*MI!J$8*1000+$F30*Marketshare_SSB!$H30*MI!J$9*1000+$F30*Marketshare_SSB!$I30*MI!J$10*1000</f>
        <v>0.70720000004160033</v>
      </c>
      <c r="S30" s="40">
        <f>$F30*Marketshare_SSB!$B30*MI!K$3*1000+$F30*Marketshare_SSB!$C30*MI!K$4*1000+$F30*Marketshare_SSB!$D30*MI!K$5*1000+$F30*Marketshare_SSB!$E30*MI!K$6*1000+$F30*Marketshare_SSB!$F30*MI!K$7*1000+$F30*Marketshare_SSB!$G30*MI!K$8*1000+$F30*Marketshare_SSB!$H30*MI!K$9*1000+$F30*Marketshare_SSB!$I30*MI!K$10*1000</f>
        <v>1505.4624000000003</v>
      </c>
      <c r="T30" s="40">
        <f>$F30*Marketshare_SSB!$B30*MI!L$3*1000+$F30*Marketshare_SSB!$C30*MI!L$4*1000+$F30*Marketshare_SSB!$D30*MI!L$5*1000+$F30*Marketshare_SSB!$E30*MI!L$6*1000+$F30*Marketshare_SSB!$F30*MI!L$7*1000+$F30*Marketshare_SSB!$G30*MI!L$8*1000+$F30*Marketshare_SSB!$H30*MI!L$9*1000+$F30*Marketshare_SSB!$I30*MI!L$10*1000</f>
        <v>765.77280000000019</v>
      </c>
      <c r="U30" s="40">
        <f>$F30*Marketshare_SSB!$B30*MI!M$3*1000+$F30*Marketshare_SSB!$C30*MI!M$4*1000+$F30*Marketshare_SSB!$D30*MI!M$5*1000+$F30*Marketshare_SSB!$E30*MI!M$6*1000+$F30*Marketshare_SSB!$F30*MI!M$7*1000+$F30*Marketshare_SSB!$G30*MI!M$8*1000+$F30*Marketshare_SSB!$H30*MI!M$9*1000+$F30*Marketshare_SSB!$I30*MI!M$10*1000</f>
        <v>0</v>
      </c>
      <c r="V30" s="40">
        <f>$F30*Marketshare_SSB!$B30*MI!N$3*1000+$F30*Marketshare_SSB!$C30*MI!N$4*1000+$F30*Marketshare_SSB!$D30*MI!N$5*1000+$F30*Marketshare_SSB!$E30*MI!N$6*1000+$F30*Marketshare_SSB!$F30*MI!N$7*1000+$F30*Marketshare_SSB!$G30*MI!N$8*1000+$F30*Marketshare_SSB!$H30*MI!N$9*1000+$F30*Marketshare_SSB!$I30*MI!N$10*1000</f>
        <v>0.22879999995840009</v>
      </c>
      <c r="W30" s="48">
        <f>$F30*Marketshare_SSB!$B30*MI!O$3*1000+$F30*Marketshare_SSB!$C30*MI!O$4*1000+$F30*Marketshare_SSB!$D30*MI!O$5*1000+$F30*Marketshare_SSB!$E30*MI!O$6*1000+$F30*Marketshare_SSB!$F30*MI!O$7*1000+$F30*Marketshare_SSB!$G30*MI!O$8*1000+$F30*Marketshare_SSB!$H30*MI!O$9*1000+$F30*Marketshare_SSB!$I30*MI!O$10*1000</f>
        <v>0.22879999995840009</v>
      </c>
      <c r="Y30" s="53">
        <f t="shared" si="12"/>
        <v>65.923200000000065</v>
      </c>
      <c r="Z30" s="54">
        <f t="shared" si="10"/>
        <v>8.2404000000000082</v>
      </c>
      <c r="AA30" s="54">
        <f t="shared" si="10"/>
        <v>20.390400000000017</v>
      </c>
      <c r="AB30" s="54">
        <f t="shared" si="10"/>
        <v>666.62400000000059</v>
      </c>
      <c r="AC30" s="54">
        <f t="shared" si="10"/>
        <v>0</v>
      </c>
      <c r="AD30" s="54">
        <f t="shared" si="10"/>
        <v>97.044000000000068</v>
      </c>
      <c r="AE30" s="54">
        <f t="shared" si="10"/>
        <v>1.0200000000600009</v>
      </c>
      <c r="AF30" s="54">
        <f t="shared" si="10"/>
        <v>113.60040000000011</v>
      </c>
      <c r="AG30" s="54">
        <f t="shared" si="10"/>
        <v>103.72800000000009</v>
      </c>
      <c r="AH30" s="54">
        <f t="shared" si="10"/>
        <v>0</v>
      </c>
      <c r="AI30" s="54">
        <f t="shared" si="10"/>
        <v>0.32999999994000029</v>
      </c>
      <c r="AJ30" s="55">
        <f t="shared" si="10"/>
        <v>0.32999999994000029</v>
      </c>
      <c r="AL30" s="53">
        <f t="shared" si="6"/>
        <v>30792.726720000013</v>
      </c>
      <c r="AM30" s="54">
        <f t="shared" si="6"/>
        <v>3849.0908400000017</v>
      </c>
      <c r="AN30" s="54">
        <f t="shared" si="6"/>
        <v>9524.3558400000038</v>
      </c>
      <c r="AO30" s="54">
        <f t="shared" si="6"/>
        <v>133169.1888</v>
      </c>
      <c r="AP30" s="54">
        <f t="shared" si="6"/>
        <v>0</v>
      </c>
      <c r="AQ30" s="54">
        <f t="shared" si="6"/>
        <v>17012.819999999996</v>
      </c>
      <c r="AR30" s="54">
        <f t="shared" si="6"/>
        <v>72.025600004236821</v>
      </c>
      <c r="AS30" s="54">
        <f t="shared" si="6"/>
        <v>24444.996840000003</v>
      </c>
      <c r="AT30" s="54">
        <f t="shared" si="6"/>
        <v>18177.511199999994</v>
      </c>
      <c r="AU30" s="54">
        <f t="shared" si="6"/>
        <v>0</v>
      </c>
      <c r="AV30" s="54">
        <f t="shared" si="6"/>
        <v>23.302399995763199</v>
      </c>
      <c r="AW30" s="55">
        <f t="shared" si="6"/>
        <v>23.302399995763199</v>
      </c>
    </row>
    <row r="31" spans="1:49" x14ac:dyDescent="0.55000000000000004">
      <c r="A31" s="25">
        <f t="shared" si="3"/>
        <v>2047</v>
      </c>
      <c r="B31" s="7">
        <f t="shared" si="7"/>
        <v>341.79999999999995</v>
      </c>
      <c r="C31" s="4">
        <f t="shared" si="8"/>
        <v>256.80000000000007</v>
      </c>
      <c r="D31" s="4">
        <f t="shared" si="9"/>
        <v>171.80000000000004</v>
      </c>
      <c r="E31" s="7">
        <f t="shared" si="5"/>
        <v>38.799999999999976</v>
      </c>
      <c r="F31" s="4">
        <f t="shared" si="5"/>
        <v>28.800000000000004</v>
      </c>
      <c r="G31" s="8">
        <f t="shared" si="5"/>
        <v>18.800000000000004</v>
      </c>
      <c r="H31" s="7">
        <f t="shared" si="13"/>
        <v>19.399999999999999</v>
      </c>
      <c r="I31" s="4">
        <f t="shared" si="11"/>
        <v>14.399999999999999</v>
      </c>
      <c r="J31" s="8">
        <f t="shared" si="11"/>
        <v>9.3999999999999986</v>
      </c>
      <c r="K31" s="4"/>
      <c r="L31" s="47">
        <f>$F31*Marketshare_SSB!$B31*MI!D$3*1000+$F31*Marketshare_SSB!$C31*MI!D$4*1000+$F31*Marketshare_SSB!$D31*MI!D$5*1000+$F31*Marketshare_SSB!$E31*MI!D$6*1000+$F31*Marketshare_SSB!$F31*MI!D$7*1000+$F31*Marketshare_SSB!$G31*MI!D$8*1000+$F31*Marketshare_SSB!$H31*MI!D$9*1000+$F31*Marketshare_SSB!$I31*MI!D$10*1000</f>
        <v>9405.0432000000001</v>
      </c>
      <c r="M31" s="40">
        <f>$F31*Marketshare_SSB!$B31*MI!E$3*1000+$F31*Marketshare_SSB!$C31*MI!E$4*1000+$F31*Marketshare_SSB!$D31*MI!E$5*1000+$F31*Marketshare_SSB!$E31*MI!E$6*1000+$F31*Marketshare_SSB!$F31*MI!E$7*1000+$F31*Marketshare_SSB!$G31*MI!E$8*1000+$F31*Marketshare_SSB!$H31*MI!E$9*1000+$F31*Marketshare_SSB!$I31*MI!E$10*1000</f>
        <v>1175.6304</v>
      </c>
      <c r="N31" s="40">
        <f>$F31*Marketshare_SSB!$B31*MI!F$3*1000+$F31*Marketshare_SSB!$C31*MI!F$4*1000+$F31*Marketshare_SSB!$D31*MI!F$5*1000+$F31*Marketshare_SSB!$E31*MI!F$6*1000+$F31*Marketshare_SSB!$F31*MI!F$7*1000+$F31*Marketshare_SSB!$G31*MI!F$8*1000+$F31*Marketshare_SSB!$H31*MI!F$9*1000+$F31*Marketshare_SSB!$I31*MI!F$10*1000</f>
        <v>2909.0303999999996</v>
      </c>
      <c r="O31" s="40">
        <f>$F31*Marketshare_SSB!$B31*MI!G$3*1000+$F31*Marketshare_SSB!$C31*MI!G$4*1000+$F31*Marketshare_SSB!$D31*MI!G$5*1000+$F31*Marketshare_SSB!$E31*MI!G$6*1000+$F31*Marketshare_SSB!$F31*MI!G$7*1000+$F31*Marketshare_SSB!$G31*MI!G$8*1000+$F31*Marketshare_SSB!$H31*MI!G$9*1000+$F31*Marketshare_SSB!$I31*MI!G$10*1000</f>
        <v>9895.5647999999983</v>
      </c>
      <c r="P31" s="40">
        <f>$F31*Marketshare_SSB!$B31*MI!H$3*1000+$F31*Marketshare_SSB!$C31*MI!H$4*1000+$F31*Marketshare_SSB!$D31*MI!H$5*1000+$F31*Marketshare_SSB!$E31*MI!H$6*1000+$F31*Marketshare_SSB!$F31*MI!H$7*1000+$F31*Marketshare_SSB!$G31*MI!H$8*1000+$F31*Marketshare_SSB!$H31*MI!H$9*1000+$F31*Marketshare_SSB!$I31*MI!H$10*1000</f>
        <v>0</v>
      </c>
      <c r="Q31" s="40">
        <f>$F31*Marketshare_SSB!$B31*MI!I$3*1000+$F31*Marketshare_SSB!$C31*MI!I$4*1000+$F31*Marketshare_SSB!$D31*MI!I$5*1000+$F31*Marketshare_SSB!$E31*MI!I$6*1000+$F31*Marketshare_SSB!$F31*MI!I$7*1000+$F31*Marketshare_SSB!$G31*MI!I$8*1000+$F31*Marketshare_SSB!$H31*MI!I$9*1000+$F31*Marketshare_SSB!$I31*MI!I$10*1000</f>
        <v>1182.6431999999995</v>
      </c>
      <c r="R31" s="40">
        <f>$F31*Marketshare_SSB!$B31*MI!J$3*1000+$F31*Marketshare_SSB!$C31*MI!J$4*1000+$F31*Marketshare_SSB!$D31*MI!J$5*1000+$F31*Marketshare_SSB!$E31*MI!J$6*1000+$F31*Marketshare_SSB!$F31*MI!J$7*1000+$F31*Marketshare_SSB!$G31*MI!J$8*1000+$F31*Marketshare_SSB!$H31*MI!J$9*1000+$F31*Marketshare_SSB!$I31*MI!J$10*1000</f>
        <v>0.97920000005760033</v>
      </c>
      <c r="S31" s="40">
        <f>$F31*Marketshare_SSB!$B31*MI!K$3*1000+$F31*Marketshare_SSB!$C31*MI!K$4*1000+$F31*Marketshare_SSB!$D31*MI!K$5*1000+$F31*Marketshare_SSB!$E31*MI!K$6*1000+$F31*Marketshare_SSB!$F31*MI!K$7*1000+$F31*Marketshare_SSB!$G31*MI!K$8*1000+$F31*Marketshare_SSB!$H31*MI!K$9*1000+$F31*Marketshare_SSB!$I31*MI!K$10*1000</f>
        <v>2733.2783999999997</v>
      </c>
      <c r="T31" s="40">
        <f>$F31*Marketshare_SSB!$B31*MI!L$3*1000+$F31*Marketshare_SSB!$C31*MI!L$4*1000+$F31*Marketshare_SSB!$D31*MI!L$5*1000+$F31*Marketshare_SSB!$E31*MI!L$6*1000+$F31*Marketshare_SSB!$F31*MI!L$7*1000+$F31*Marketshare_SSB!$G31*MI!L$8*1000+$F31*Marketshare_SSB!$H31*MI!L$9*1000+$F31*Marketshare_SSB!$I31*MI!L$10*1000</f>
        <v>1263.3407999999997</v>
      </c>
      <c r="U31" s="40">
        <f>$F31*Marketshare_SSB!$B31*MI!M$3*1000+$F31*Marketshare_SSB!$C31*MI!M$4*1000+$F31*Marketshare_SSB!$D31*MI!M$5*1000+$F31*Marketshare_SSB!$E31*MI!M$6*1000+$F31*Marketshare_SSB!$F31*MI!M$7*1000+$F31*Marketshare_SSB!$G31*MI!M$8*1000+$F31*Marketshare_SSB!$H31*MI!M$9*1000+$F31*Marketshare_SSB!$I31*MI!M$10*1000</f>
        <v>0</v>
      </c>
      <c r="V31" s="40">
        <f>$F31*Marketshare_SSB!$B31*MI!N$3*1000+$F31*Marketshare_SSB!$C31*MI!N$4*1000+$F31*Marketshare_SSB!$D31*MI!N$5*1000+$F31*Marketshare_SSB!$E31*MI!N$6*1000+$F31*Marketshare_SSB!$F31*MI!N$7*1000+$F31*Marketshare_SSB!$G31*MI!N$8*1000+$F31*Marketshare_SSB!$H31*MI!N$9*1000+$F31*Marketshare_SSB!$I31*MI!N$10*1000</f>
        <v>0.31679999994240005</v>
      </c>
      <c r="W31" s="48">
        <f>$F31*Marketshare_SSB!$B31*MI!O$3*1000+$F31*Marketshare_SSB!$C31*MI!O$4*1000+$F31*Marketshare_SSB!$D31*MI!O$5*1000+$F31*Marketshare_SSB!$E31*MI!O$6*1000+$F31*Marketshare_SSB!$F31*MI!O$7*1000+$F31*Marketshare_SSB!$G31*MI!O$8*1000+$F31*Marketshare_SSB!$H31*MI!O$9*1000+$F31*Marketshare_SSB!$I31*MI!O$10*1000</f>
        <v>0.31679999994240005</v>
      </c>
      <c r="Y31" s="53">
        <f t="shared" si="12"/>
        <v>843.81695999999999</v>
      </c>
      <c r="Z31" s="54">
        <f t="shared" si="10"/>
        <v>105.47712</v>
      </c>
      <c r="AA31" s="54">
        <f t="shared" si="10"/>
        <v>260.99712</v>
      </c>
      <c r="AB31" s="54">
        <f t="shared" si="10"/>
        <v>8092.8</v>
      </c>
      <c r="AC31" s="54">
        <f t="shared" si="10"/>
        <v>0</v>
      </c>
      <c r="AD31" s="54">
        <f t="shared" si="10"/>
        <v>1156.4784</v>
      </c>
      <c r="AE31" s="54">
        <f t="shared" si="10"/>
        <v>11.179200000657598</v>
      </c>
      <c r="AF31" s="54">
        <f t="shared" si="10"/>
        <v>1379.66112</v>
      </c>
      <c r="AG31" s="54">
        <f t="shared" si="10"/>
        <v>1236.0672</v>
      </c>
      <c r="AH31" s="54">
        <f t="shared" si="10"/>
        <v>0</v>
      </c>
      <c r="AI31" s="54">
        <f t="shared" si="10"/>
        <v>3.6167999993423994</v>
      </c>
      <c r="AJ31" s="55">
        <f t="shared" si="10"/>
        <v>3.6167999993423994</v>
      </c>
      <c r="AL31" s="53">
        <f t="shared" si="6"/>
        <v>39353.952960000017</v>
      </c>
      <c r="AM31" s="54">
        <f t="shared" si="6"/>
        <v>4919.2441200000021</v>
      </c>
      <c r="AN31" s="54">
        <f t="shared" si="6"/>
        <v>12172.389120000003</v>
      </c>
      <c r="AO31" s="54">
        <f t="shared" si="6"/>
        <v>134971.95360000001</v>
      </c>
      <c r="AP31" s="54">
        <f t="shared" si="6"/>
        <v>0</v>
      </c>
      <c r="AQ31" s="54">
        <f t="shared" si="6"/>
        <v>17038.984799999995</v>
      </c>
      <c r="AR31" s="54">
        <f t="shared" si="6"/>
        <v>61.825600003636822</v>
      </c>
      <c r="AS31" s="54">
        <f t="shared" si="6"/>
        <v>25798.614120000002</v>
      </c>
      <c r="AT31" s="54">
        <f t="shared" si="6"/>
        <v>18204.78479999999</v>
      </c>
      <c r="AU31" s="54">
        <f t="shared" si="6"/>
        <v>0</v>
      </c>
      <c r="AV31" s="54">
        <f t="shared" si="6"/>
        <v>20.002399996363202</v>
      </c>
      <c r="AW31" s="55">
        <f t="shared" si="6"/>
        <v>20.002399996363202</v>
      </c>
    </row>
    <row r="32" spans="1:49" x14ac:dyDescent="0.55000000000000004">
      <c r="A32" s="25">
        <f t="shared" si="3"/>
        <v>2048</v>
      </c>
      <c r="B32" s="7">
        <f t="shared" si="7"/>
        <v>361.19999999999993</v>
      </c>
      <c r="C32" s="4">
        <f t="shared" si="8"/>
        <v>271.20000000000005</v>
      </c>
      <c r="D32" s="4">
        <f t="shared" si="9"/>
        <v>181.20000000000005</v>
      </c>
      <c r="E32" s="7">
        <f t="shared" si="5"/>
        <v>38.799999999999976</v>
      </c>
      <c r="F32" s="4">
        <f t="shared" si="5"/>
        <v>28.799999999999976</v>
      </c>
      <c r="G32" s="8">
        <f t="shared" si="5"/>
        <v>18.800000000000004</v>
      </c>
      <c r="H32" s="7">
        <f t="shared" si="13"/>
        <v>19.399999999999999</v>
      </c>
      <c r="I32" s="4">
        <f t="shared" si="11"/>
        <v>14.399999999999999</v>
      </c>
      <c r="J32" s="8">
        <f t="shared" si="11"/>
        <v>9.3999999999999986</v>
      </c>
      <c r="K32" s="4"/>
      <c r="L32" s="47">
        <f>$F32*Marketshare_SSB!$B32*MI!D$3*1000+$F32*Marketshare_SSB!$C32*MI!D$4*1000+$F32*Marketshare_SSB!$D32*MI!D$5*1000+$F32*Marketshare_SSB!$E32*MI!D$6*1000+$F32*Marketshare_SSB!$F32*MI!D$7*1000+$F32*Marketshare_SSB!$G32*MI!D$8*1000+$F32*Marketshare_SSB!$H32*MI!D$9*1000+$F32*Marketshare_SSB!$I32*MI!D$10*1000</f>
        <v>10371.91679999999</v>
      </c>
      <c r="M32" s="40">
        <f>$F32*Marketshare_SSB!$B32*MI!E$3*1000+$F32*Marketshare_SSB!$C32*MI!E$4*1000+$F32*Marketshare_SSB!$D32*MI!E$5*1000+$F32*Marketshare_SSB!$E32*MI!E$6*1000+$F32*Marketshare_SSB!$F32*MI!E$7*1000+$F32*Marketshare_SSB!$G32*MI!E$8*1000+$F32*Marketshare_SSB!$H32*MI!E$9*1000+$F32*Marketshare_SSB!$I32*MI!E$10*1000</f>
        <v>1296.4895999999987</v>
      </c>
      <c r="N32" s="40">
        <f>$F32*Marketshare_SSB!$B32*MI!F$3*1000+$F32*Marketshare_SSB!$C32*MI!F$4*1000+$F32*Marketshare_SSB!$D32*MI!F$5*1000+$F32*Marketshare_SSB!$E32*MI!F$6*1000+$F32*Marketshare_SSB!$F32*MI!F$7*1000+$F32*Marketshare_SSB!$G32*MI!F$8*1000+$F32*Marketshare_SSB!$H32*MI!F$9*1000+$F32*Marketshare_SSB!$I32*MI!F$10*1000</f>
        <v>3208.0895999999966</v>
      </c>
      <c r="O32" s="40">
        <f>$F32*Marketshare_SSB!$B32*MI!G$3*1000+$F32*Marketshare_SSB!$C32*MI!G$4*1000+$F32*Marketshare_SSB!$D32*MI!G$5*1000+$F32*Marketshare_SSB!$E32*MI!G$6*1000+$F32*Marketshare_SSB!$F32*MI!G$7*1000+$F32*Marketshare_SSB!$G32*MI!G$8*1000+$F32*Marketshare_SSB!$H32*MI!G$9*1000+$F32*Marketshare_SSB!$I32*MI!G$10*1000</f>
        <v>8757.0431999999873</v>
      </c>
      <c r="P32" s="40">
        <f>$F32*Marketshare_SSB!$B32*MI!H$3*1000+$F32*Marketshare_SSB!$C32*MI!H$4*1000+$F32*Marketshare_SSB!$D32*MI!H$5*1000+$F32*Marketshare_SSB!$E32*MI!H$6*1000+$F32*Marketshare_SSB!$F32*MI!H$7*1000+$F32*Marketshare_SSB!$G32*MI!H$8*1000+$F32*Marketshare_SSB!$H32*MI!H$9*1000+$F32*Marketshare_SSB!$I32*MI!H$10*1000</f>
        <v>0</v>
      </c>
      <c r="Q32" s="40">
        <f>$F32*Marketshare_SSB!$B32*MI!I$3*1000+$F32*Marketshare_SSB!$C32*MI!I$4*1000+$F32*Marketshare_SSB!$D32*MI!I$5*1000+$F32*Marketshare_SSB!$E32*MI!I$6*1000+$F32*Marketshare_SSB!$F32*MI!I$7*1000+$F32*Marketshare_SSB!$G32*MI!I$8*1000+$F32*Marketshare_SSB!$H32*MI!I$9*1000+$F32*Marketshare_SSB!$I32*MI!I$10*1000</f>
        <v>1041.8687999999986</v>
      </c>
      <c r="R32" s="40">
        <f>$F32*Marketshare_SSB!$B32*MI!J$3*1000+$F32*Marketshare_SSB!$C32*MI!J$4*1000+$F32*Marketshare_SSB!$D32*MI!J$5*1000+$F32*Marketshare_SSB!$E32*MI!J$6*1000+$F32*Marketshare_SSB!$F32*MI!J$7*1000+$F32*Marketshare_SSB!$G32*MI!J$8*1000+$F32*Marketshare_SSB!$H32*MI!J$9*1000+$F32*Marketshare_SSB!$I32*MI!J$10*1000</f>
        <v>0.65280000003839944</v>
      </c>
      <c r="S32" s="40">
        <f>$F32*Marketshare_SSB!$B32*MI!K$3*1000+$F32*Marketshare_SSB!$C32*MI!K$4*1000+$F32*Marketshare_SSB!$D32*MI!K$5*1000+$F32*Marketshare_SSB!$E32*MI!K$6*1000+$F32*Marketshare_SSB!$F32*MI!K$7*1000+$F32*Marketshare_SSB!$G32*MI!K$8*1000+$F32*Marketshare_SSB!$H32*MI!K$9*1000+$F32*Marketshare_SSB!$I32*MI!K$10*1000</f>
        <v>2687.2415999999967</v>
      </c>
      <c r="T32" s="40">
        <f>$F32*Marketshare_SSB!$B32*MI!L$3*1000+$F32*Marketshare_SSB!$C32*MI!L$4*1000+$F32*Marketshare_SSB!$D32*MI!L$5*1000+$F32*Marketshare_SSB!$E32*MI!L$6*1000+$F32*Marketshare_SSB!$F32*MI!L$7*1000+$F32*Marketshare_SSB!$G32*MI!L$8*1000+$F32*Marketshare_SSB!$H32*MI!L$9*1000+$F32*Marketshare_SSB!$I32*MI!L$10*1000</f>
        <v>1112.9471999999987</v>
      </c>
      <c r="U32" s="40">
        <f>$F32*Marketshare_SSB!$B32*MI!M$3*1000+$F32*Marketshare_SSB!$C32*MI!M$4*1000+$F32*Marketshare_SSB!$D32*MI!M$5*1000+$F32*Marketshare_SSB!$E32*MI!M$6*1000+$F32*Marketshare_SSB!$F32*MI!M$7*1000+$F32*Marketshare_SSB!$G32*MI!M$8*1000+$F32*Marketshare_SSB!$H32*MI!M$9*1000+$F32*Marketshare_SSB!$I32*MI!M$10*1000</f>
        <v>0</v>
      </c>
      <c r="V32" s="40">
        <f>$F32*Marketshare_SSB!$B32*MI!N$3*1000+$F32*Marketshare_SSB!$C32*MI!N$4*1000+$F32*Marketshare_SSB!$D32*MI!N$5*1000+$F32*Marketshare_SSB!$E32*MI!N$6*1000+$F32*Marketshare_SSB!$F32*MI!N$7*1000+$F32*Marketshare_SSB!$G32*MI!N$8*1000+$F32*Marketshare_SSB!$H32*MI!N$9*1000+$F32*Marketshare_SSB!$I32*MI!N$10*1000</f>
        <v>0.2111999999615998</v>
      </c>
      <c r="W32" s="48">
        <f>$F32*Marketshare_SSB!$B32*MI!O$3*1000+$F32*Marketshare_SSB!$C32*MI!O$4*1000+$F32*Marketshare_SSB!$D32*MI!O$5*1000+$F32*Marketshare_SSB!$E32*MI!O$6*1000+$F32*Marketshare_SSB!$F32*MI!O$7*1000+$F32*Marketshare_SSB!$G32*MI!O$8*1000+$F32*Marketshare_SSB!$H32*MI!O$9*1000+$F32*Marketshare_SSB!$I32*MI!O$10*1000</f>
        <v>0.2111999999615998</v>
      </c>
      <c r="Y32" s="53">
        <f t="shared" si="12"/>
        <v>896.55552</v>
      </c>
      <c r="Z32" s="54">
        <f t="shared" si="10"/>
        <v>112.06944</v>
      </c>
      <c r="AA32" s="54">
        <f t="shared" si="10"/>
        <v>277.30943999999994</v>
      </c>
      <c r="AB32" s="54">
        <f t="shared" si="10"/>
        <v>8186.1119999999992</v>
      </c>
      <c r="AC32" s="54">
        <f t="shared" si="10"/>
        <v>0</v>
      </c>
      <c r="AD32" s="54">
        <f t="shared" si="10"/>
        <v>1148.4287999999999</v>
      </c>
      <c r="AE32" s="54">
        <f t="shared" si="10"/>
        <v>10.118400000595198</v>
      </c>
      <c r="AF32" s="54">
        <f t="shared" si="10"/>
        <v>1396.11744</v>
      </c>
      <c r="AG32" s="54">
        <f t="shared" si="10"/>
        <v>1227.3983999999998</v>
      </c>
      <c r="AH32" s="54">
        <f t="shared" si="10"/>
        <v>0</v>
      </c>
      <c r="AI32" s="54">
        <f t="shared" si="10"/>
        <v>3.2735999994047988</v>
      </c>
      <c r="AJ32" s="55">
        <f t="shared" si="10"/>
        <v>3.2735999994047988</v>
      </c>
      <c r="AL32" s="53">
        <f t="shared" si="6"/>
        <v>48829.314240000007</v>
      </c>
      <c r="AM32" s="54">
        <f t="shared" si="6"/>
        <v>6103.6642800000009</v>
      </c>
      <c r="AN32" s="54">
        <f t="shared" si="6"/>
        <v>15103.16928</v>
      </c>
      <c r="AO32" s="54">
        <f t="shared" si="6"/>
        <v>135542.8848</v>
      </c>
      <c r="AP32" s="54">
        <f t="shared" si="6"/>
        <v>0</v>
      </c>
      <c r="AQ32" s="54">
        <f t="shared" si="6"/>
        <v>16932.424799999993</v>
      </c>
      <c r="AR32" s="54">
        <f t="shared" si="6"/>
        <v>52.360000003080017</v>
      </c>
      <c r="AS32" s="54">
        <f t="shared" si="6"/>
        <v>27089.738279999998</v>
      </c>
      <c r="AT32" s="54">
        <f t="shared" si="6"/>
        <v>18090.333599999991</v>
      </c>
      <c r="AU32" s="54">
        <f t="shared" si="6"/>
        <v>0</v>
      </c>
      <c r="AV32" s="54">
        <f t="shared" si="6"/>
        <v>16.939999996920005</v>
      </c>
      <c r="AW32" s="55">
        <f t="shared" si="6"/>
        <v>16.939999996920005</v>
      </c>
    </row>
    <row r="33" spans="1:49" x14ac:dyDescent="0.55000000000000004">
      <c r="A33" s="25">
        <f t="shared" si="3"/>
        <v>2049</v>
      </c>
      <c r="B33" s="7">
        <f t="shared" si="7"/>
        <v>380.59999999999991</v>
      </c>
      <c r="C33" s="4">
        <f t="shared" si="8"/>
        <v>285.60000000000002</v>
      </c>
      <c r="D33" s="4">
        <f t="shared" si="9"/>
        <v>190.60000000000005</v>
      </c>
      <c r="E33" s="7">
        <f t="shared" si="5"/>
        <v>38.799999999999969</v>
      </c>
      <c r="F33" s="4">
        <f t="shared" si="5"/>
        <v>28.799999999999976</v>
      </c>
      <c r="G33" s="8">
        <f t="shared" si="5"/>
        <v>18.800000000000004</v>
      </c>
      <c r="H33" s="7">
        <f t="shared" si="13"/>
        <v>19.399999999999991</v>
      </c>
      <c r="I33" s="4">
        <f t="shared" si="11"/>
        <v>14.399999999999999</v>
      </c>
      <c r="J33" s="8">
        <f t="shared" si="11"/>
        <v>9.3999999999999986</v>
      </c>
      <c r="K33" s="4"/>
      <c r="L33" s="47">
        <f>$F33*Marketshare_SSB!$B33*MI!D$3*1000+$F33*Marketshare_SSB!$C33*MI!D$4*1000+$F33*Marketshare_SSB!$D33*MI!D$5*1000+$F33*Marketshare_SSB!$E33*MI!D$6*1000+$F33*Marketshare_SSB!$F33*MI!D$7*1000+$F33*Marketshare_SSB!$G33*MI!D$8*1000+$F33*Marketshare_SSB!$H33*MI!D$9*1000+$F33*Marketshare_SSB!$I33*MI!D$10*1000</f>
        <v>11338.790399999989</v>
      </c>
      <c r="M33" s="40">
        <f>$F33*Marketshare_SSB!$B33*MI!E$3*1000+$F33*Marketshare_SSB!$C33*MI!E$4*1000+$F33*Marketshare_SSB!$D33*MI!E$5*1000+$F33*Marketshare_SSB!$E33*MI!E$6*1000+$F33*Marketshare_SSB!$F33*MI!E$7*1000+$F33*Marketshare_SSB!$G33*MI!E$8*1000+$F33*Marketshare_SSB!$H33*MI!E$9*1000+$F33*Marketshare_SSB!$I33*MI!E$10*1000</f>
        <v>1417.3487999999986</v>
      </c>
      <c r="N33" s="40">
        <f>$F33*Marketshare_SSB!$B33*MI!F$3*1000+$F33*Marketshare_SSB!$C33*MI!F$4*1000+$F33*Marketshare_SSB!$D33*MI!F$5*1000+$F33*Marketshare_SSB!$E33*MI!F$6*1000+$F33*Marketshare_SSB!$F33*MI!F$7*1000+$F33*Marketshare_SSB!$G33*MI!F$8*1000+$F33*Marketshare_SSB!$H33*MI!F$9*1000+$F33*Marketshare_SSB!$I33*MI!F$10*1000</f>
        <v>3507.1487999999958</v>
      </c>
      <c r="O33" s="40">
        <f>$F33*Marketshare_SSB!$B33*MI!G$3*1000+$F33*Marketshare_SSB!$C33*MI!G$4*1000+$F33*Marketshare_SSB!$D33*MI!G$5*1000+$F33*Marketshare_SSB!$E33*MI!G$6*1000+$F33*Marketshare_SSB!$F33*MI!G$7*1000+$F33*Marketshare_SSB!$G33*MI!G$8*1000+$F33*Marketshare_SSB!$H33*MI!G$9*1000+$F33*Marketshare_SSB!$I33*MI!G$10*1000</f>
        <v>7618.52159999999</v>
      </c>
      <c r="P33" s="40">
        <f>$F33*Marketshare_SSB!$B33*MI!H$3*1000+$F33*Marketshare_SSB!$C33*MI!H$4*1000+$F33*Marketshare_SSB!$D33*MI!H$5*1000+$F33*Marketshare_SSB!$E33*MI!H$6*1000+$F33*Marketshare_SSB!$F33*MI!H$7*1000+$F33*Marketshare_SSB!$G33*MI!H$8*1000+$F33*Marketshare_SSB!$H33*MI!H$9*1000+$F33*Marketshare_SSB!$I33*MI!H$10*1000</f>
        <v>0</v>
      </c>
      <c r="Q33" s="40">
        <f>$F33*Marketshare_SSB!$B33*MI!I$3*1000+$F33*Marketshare_SSB!$C33*MI!I$4*1000+$F33*Marketshare_SSB!$D33*MI!I$5*1000+$F33*Marketshare_SSB!$E33*MI!I$6*1000+$F33*Marketshare_SSB!$F33*MI!I$7*1000+$F33*Marketshare_SSB!$G33*MI!I$8*1000+$F33*Marketshare_SSB!$H33*MI!I$9*1000+$F33*Marketshare_SSB!$I33*MI!I$10*1000</f>
        <v>901.0943999999987</v>
      </c>
      <c r="R33" s="40">
        <f>$F33*Marketshare_SSB!$B33*MI!J$3*1000+$F33*Marketshare_SSB!$C33*MI!J$4*1000+$F33*Marketshare_SSB!$D33*MI!J$5*1000+$F33*Marketshare_SSB!$E33*MI!J$6*1000+$F33*Marketshare_SSB!$F33*MI!J$7*1000+$F33*Marketshare_SSB!$G33*MI!J$8*1000+$F33*Marketshare_SSB!$H33*MI!J$9*1000+$F33*Marketshare_SSB!$I33*MI!J$10*1000</f>
        <v>0.32640000001919972</v>
      </c>
      <c r="S33" s="40">
        <f>$F33*Marketshare_SSB!$B33*MI!K$3*1000+$F33*Marketshare_SSB!$C33*MI!K$4*1000+$F33*Marketshare_SSB!$D33*MI!K$5*1000+$F33*Marketshare_SSB!$E33*MI!K$6*1000+$F33*Marketshare_SSB!$F33*MI!K$7*1000+$F33*Marketshare_SSB!$G33*MI!K$8*1000+$F33*Marketshare_SSB!$H33*MI!K$9*1000+$F33*Marketshare_SSB!$I33*MI!K$10*1000</f>
        <v>2641.2047999999963</v>
      </c>
      <c r="T33" s="40">
        <f>$F33*Marketshare_SSB!$B33*MI!L$3*1000+$F33*Marketshare_SSB!$C33*MI!L$4*1000+$F33*Marketshare_SSB!$D33*MI!L$5*1000+$F33*Marketshare_SSB!$E33*MI!L$6*1000+$F33*Marketshare_SSB!$F33*MI!L$7*1000+$F33*Marketshare_SSB!$G33*MI!L$8*1000+$F33*Marketshare_SSB!$H33*MI!L$9*1000+$F33*Marketshare_SSB!$I33*MI!L$10*1000</f>
        <v>962.55359999999871</v>
      </c>
      <c r="U33" s="40">
        <f>$F33*Marketshare_SSB!$B33*MI!M$3*1000+$F33*Marketshare_SSB!$C33*MI!M$4*1000+$F33*Marketshare_SSB!$D33*MI!M$5*1000+$F33*Marketshare_SSB!$E33*MI!M$6*1000+$F33*Marketshare_SSB!$F33*MI!M$7*1000+$F33*Marketshare_SSB!$G33*MI!M$8*1000+$F33*Marketshare_SSB!$H33*MI!M$9*1000+$F33*Marketshare_SSB!$I33*MI!M$10*1000</f>
        <v>0</v>
      </c>
      <c r="V33" s="40">
        <f>$F33*Marketshare_SSB!$B33*MI!N$3*1000+$F33*Marketshare_SSB!$C33*MI!N$4*1000+$F33*Marketshare_SSB!$D33*MI!N$5*1000+$F33*Marketshare_SSB!$E33*MI!N$6*1000+$F33*Marketshare_SSB!$F33*MI!N$7*1000+$F33*Marketshare_SSB!$G33*MI!N$8*1000+$F33*Marketshare_SSB!$H33*MI!N$9*1000+$F33*Marketshare_SSB!$I33*MI!N$10*1000</f>
        <v>0.1055999999807999</v>
      </c>
      <c r="W33" s="48">
        <f>$F33*Marketshare_SSB!$B33*MI!O$3*1000+$F33*Marketshare_SSB!$C33*MI!O$4*1000+$F33*Marketshare_SSB!$D33*MI!O$5*1000+$F33*Marketshare_SSB!$E33*MI!O$6*1000+$F33*Marketshare_SSB!$F33*MI!O$7*1000+$F33*Marketshare_SSB!$G33*MI!O$8*1000+$F33*Marketshare_SSB!$H33*MI!O$9*1000+$F33*Marketshare_SSB!$I33*MI!O$10*1000</f>
        <v>0.1055999999807999</v>
      </c>
      <c r="Y33" s="53">
        <f t="shared" si="12"/>
        <v>949.29408000000012</v>
      </c>
      <c r="Z33" s="54">
        <f t="shared" si="10"/>
        <v>118.66176000000002</v>
      </c>
      <c r="AA33" s="54">
        <f t="shared" si="10"/>
        <v>293.62175999999999</v>
      </c>
      <c r="AB33" s="54">
        <f t="shared" si="10"/>
        <v>8279.4239999999972</v>
      </c>
      <c r="AC33" s="54">
        <f t="shared" si="10"/>
        <v>0</v>
      </c>
      <c r="AD33" s="54">
        <f t="shared" si="10"/>
        <v>1140.3791999999996</v>
      </c>
      <c r="AE33" s="54">
        <f t="shared" si="10"/>
        <v>9.0576000005327977</v>
      </c>
      <c r="AF33" s="54">
        <f t="shared" si="10"/>
        <v>1412.5737599999995</v>
      </c>
      <c r="AG33" s="54">
        <f t="shared" si="10"/>
        <v>1218.7295999999999</v>
      </c>
      <c r="AH33" s="54">
        <f t="shared" si="10"/>
        <v>0</v>
      </c>
      <c r="AI33" s="54">
        <f t="shared" si="10"/>
        <v>2.9303999994671992</v>
      </c>
      <c r="AJ33" s="55">
        <f t="shared" si="10"/>
        <v>2.9303999994671992</v>
      </c>
      <c r="AL33" s="53">
        <f t="shared" si="6"/>
        <v>59218.810559999998</v>
      </c>
      <c r="AM33" s="54">
        <f t="shared" si="6"/>
        <v>7402.3513199999998</v>
      </c>
      <c r="AN33" s="54">
        <f t="shared" si="6"/>
        <v>18316.696319999995</v>
      </c>
      <c r="AO33" s="54">
        <f t="shared" si="6"/>
        <v>134881.98239999998</v>
      </c>
      <c r="AP33" s="54">
        <f t="shared" si="6"/>
        <v>0</v>
      </c>
      <c r="AQ33" s="54">
        <f t="shared" si="6"/>
        <v>16693.139999999992</v>
      </c>
      <c r="AR33" s="54">
        <f t="shared" si="6"/>
        <v>43.628800002566422</v>
      </c>
      <c r="AS33" s="54">
        <f t="shared" si="6"/>
        <v>28318.369319999994</v>
      </c>
      <c r="AT33" s="54">
        <f t="shared" si="6"/>
        <v>17834.157599999991</v>
      </c>
      <c r="AU33" s="54">
        <f t="shared" si="6"/>
        <v>0</v>
      </c>
      <c r="AV33" s="54">
        <f t="shared" si="6"/>
        <v>14.115199997433606</v>
      </c>
      <c r="AW33" s="55">
        <f t="shared" si="6"/>
        <v>14.115199997433606</v>
      </c>
    </row>
    <row r="34" spans="1:49" ht="14.7" thickBot="1" x14ac:dyDescent="0.6">
      <c r="A34" s="26">
        <f>A33+1</f>
        <v>2050</v>
      </c>
      <c r="B34" s="78">
        <f t="shared" si="7"/>
        <v>399.99999999999989</v>
      </c>
      <c r="C34" s="79">
        <f t="shared" si="8"/>
        <v>300</v>
      </c>
      <c r="D34" s="79">
        <f t="shared" si="9"/>
        <v>200.00000000000006</v>
      </c>
      <c r="E34" s="32">
        <f t="shared" si="5"/>
        <v>38.799999999999983</v>
      </c>
      <c r="F34" s="33">
        <f t="shared" si="5"/>
        <v>28.799999999999976</v>
      </c>
      <c r="G34" s="34">
        <f t="shared" si="5"/>
        <v>18.800000000000004</v>
      </c>
      <c r="H34" s="32">
        <f t="shared" si="13"/>
        <v>19.400000000000006</v>
      </c>
      <c r="I34" s="33">
        <f t="shared" si="11"/>
        <v>14.399999999999999</v>
      </c>
      <c r="J34" s="34">
        <f t="shared" si="11"/>
        <v>9.3999999999999986</v>
      </c>
      <c r="K34" s="4"/>
      <c r="L34" s="49">
        <f>$F34*Marketshare_SSB!$B34*MI!D$3*1000+$F34*Marketshare_SSB!$C34*MI!D$4*1000+$F34*Marketshare_SSB!$D34*MI!D$5*1000+$F34*Marketshare_SSB!$E34*MI!D$6*1000+$F34*Marketshare_SSB!$F34*MI!D$7*1000+$F34*Marketshare_SSB!$G34*MI!D$8*1000+$F34*Marketshare_SSB!$H34*MI!D$9*1000+$F34*Marketshare_SSB!$I34*MI!D$10*1000</f>
        <v>12305.66399999999</v>
      </c>
      <c r="M34" s="50">
        <f>$F34*Marketshare_SSB!$B34*MI!E$3*1000+$F34*Marketshare_SSB!$C34*MI!E$4*1000+$F34*Marketshare_SSB!$D34*MI!E$5*1000+$F34*Marketshare_SSB!$E34*MI!E$6*1000+$F34*Marketshare_SSB!$F34*MI!E$7*1000+$F34*Marketshare_SSB!$G34*MI!E$8*1000+$F34*Marketshare_SSB!$H34*MI!E$9*1000+$F34*Marketshare_SSB!$I34*MI!E$10*1000</f>
        <v>1538.2079999999987</v>
      </c>
      <c r="N34" s="50">
        <f>$F34*Marketshare_SSB!$B34*MI!F$3*1000+$F34*Marketshare_SSB!$C34*MI!F$4*1000+$F34*Marketshare_SSB!$D34*MI!F$5*1000+$F34*Marketshare_SSB!$E34*MI!F$6*1000+$F34*Marketshare_SSB!$F34*MI!F$7*1000+$F34*Marketshare_SSB!$G34*MI!F$8*1000+$F34*Marketshare_SSB!$H34*MI!F$9*1000+$F34*Marketshare_SSB!$I34*MI!F$10*1000</f>
        <v>3806.2079999999969</v>
      </c>
      <c r="O34" s="50">
        <f>$F34*Marketshare_SSB!$B34*MI!G$3*1000+$F34*Marketshare_SSB!$C34*MI!G$4*1000+$F34*Marketshare_SSB!$D34*MI!G$5*1000+$F34*Marketshare_SSB!$E34*MI!G$6*1000+$F34*Marketshare_SSB!$F34*MI!G$7*1000+$F34*Marketshare_SSB!$G34*MI!G$8*1000+$F34*Marketshare_SSB!$H34*MI!G$9*1000+$F34*Marketshare_SSB!$I34*MI!G$10*1000</f>
        <v>6479.9999999999936</v>
      </c>
      <c r="P34" s="50">
        <f>$F34*Marketshare_SSB!$B34*MI!H$3*1000+$F34*Marketshare_SSB!$C34*MI!H$4*1000+$F34*Marketshare_SSB!$D34*MI!H$5*1000+$F34*Marketshare_SSB!$E34*MI!H$6*1000+$F34*Marketshare_SSB!$F34*MI!H$7*1000+$F34*Marketshare_SSB!$G34*MI!H$8*1000+$F34*Marketshare_SSB!$H34*MI!H$9*1000+$F34*Marketshare_SSB!$I34*MI!H$10*1000</f>
        <v>0</v>
      </c>
      <c r="Q34" s="50">
        <f>$F34*Marketshare_SSB!$B34*MI!I$3*1000+$F34*Marketshare_SSB!$C34*MI!I$4*1000+$F34*Marketshare_SSB!$D34*MI!I$5*1000+$F34*Marketshare_SSB!$E34*MI!I$6*1000+$F34*Marketshare_SSB!$F34*MI!I$7*1000+$F34*Marketshare_SSB!$G34*MI!I$8*1000+$F34*Marketshare_SSB!$H34*MI!I$9*1000+$F34*Marketshare_SSB!$I34*MI!I$10*1000</f>
        <v>760.31999999999925</v>
      </c>
      <c r="R34" s="50">
        <f>$F34*Marketshare_SSB!$B34*MI!J$3*1000+$F34*Marketshare_SSB!$C34*MI!J$4*1000+$F34*Marketshare_SSB!$D34*MI!J$5*1000+$F34*Marketshare_SSB!$E34*MI!J$6*1000+$F34*Marketshare_SSB!$F34*MI!J$7*1000+$F34*Marketshare_SSB!$G34*MI!J$8*1000+$F34*Marketshare_SSB!$H34*MI!J$9*1000+$F34*Marketshare_SSB!$I34*MI!J$10*1000</f>
        <v>0</v>
      </c>
      <c r="S34" s="50">
        <f>$F34*Marketshare_SSB!$B34*MI!K$3*1000+$F34*Marketshare_SSB!$C34*MI!K$4*1000+$F34*Marketshare_SSB!$D34*MI!K$5*1000+$F34*Marketshare_SSB!$E34*MI!K$6*1000+$F34*Marketshare_SSB!$F34*MI!K$7*1000+$F34*Marketshare_SSB!$G34*MI!K$8*1000+$F34*Marketshare_SSB!$H34*MI!K$9*1000+$F34*Marketshare_SSB!$I34*MI!K$10*1000</f>
        <v>2595.1679999999978</v>
      </c>
      <c r="T34" s="50">
        <f>$F34*Marketshare_SSB!$B34*MI!L$3*1000+$F34*Marketshare_SSB!$C34*MI!L$4*1000+$F34*Marketshare_SSB!$D34*MI!L$5*1000+$F34*Marketshare_SSB!$E34*MI!L$6*1000+$F34*Marketshare_SSB!$F34*MI!L$7*1000+$F34*Marketshare_SSB!$G34*MI!L$8*1000+$F34*Marketshare_SSB!$H34*MI!L$9*1000+$F34*Marketshare_SSB!$I34*MI!L$10*1000</f>
        <v>812.15999999999917</v>
      </c>
      <c r="U34" s="50">
        <f>$F34*Marketshare_SSB!$B34*MI!M$3*1000+$F34*Marketshare_SSB!$C34*MI!M$4*1000+$F34*Marketshare_SSB!$D34*MI!M$5*1000+$F34*Marketshare_SSB!$E34*MI!M$6*1000+$F34*Marketshare_SSB!$F34*MI!M$7*1000+$F34*Marketshare_SSB!$G34*MI!M$8*1000+$F34*Marketshare_SSB!$H34*MI!M$9*1000+$F34*Marketshare_SSB!$I34*MI!M$10*1000</f>
        <v>0</v>
      </c>
      <c r="V34" s="50">
        <f>$F34*Marketshare_SSB!$B34*MI!N$3*1000+$F34*Marketshare_SSB!$C34*MI!N$4*1000+$F34*Marketshare_SSB!$D34*MI!N$5*1000+$F34*Marketshare_SSB!$E34*MI!N$6*1000+$F34*Marketshare_SSB!$F34*MI!N$7*1000+$F34*Marketshare_SSB!$G34*MI!N$8*1000+$F34*Marketshare_SSB!$H34*MI!N$9*1000+$F34*Marketshare_SSB!$I34*MI!N$10*1000</f>
        <v>0</v>
      </c>
      <c r="W34" s="51">
        <f>$F34*Marketshare_SSB!$B34*MI!O$3*1000+$F34*Marketshare_SSB!$C34*MI!O$4*1000+$F34*Marketshare_SSB!$D34*MI!O$5*1000+$F34*Marketshare_SSB!$E34*MI!O$6*1000+$F34*Marketshare_SSB!$F34*MI!O$7*1000+$F34*Marketshare_SSB!$G34*MI!O$8*1000+$F34*Marketshare_SSB!$H34*MI!O$9*1000+$F34*Marketshare_SSB!$I34*MI!O$10*1000</f>
        <v>0</v>
      </c>
      <c r="Y34" s="56">
        <f t="shared" si="12"/>
        <v>1002.0326400000001</v>
      </c>
      <c r="Z34" s="57">
        <f t="shared" si="10"/>
        <v>125.25408000000002</v>
      </c>
      <c r="AA34" s="57">
        <f t="shared" si="10"/>
        <v>309.93407999999999</v>
      </c>
      <c r="AB34" s="57">
        <f t="shared" si="10"/>
        <v>8372.735999999999</v>
      </c>
      <c r="AC34" s="57">
        <f t="shared" si="10"/>
        <v>0</v>
      </c>
      <c r="AD34" s="57">
        <f t="shared" si="10"/>
        <v>1132.3295999999996</v>
      </c>
      <c r="AE34" s="57">
        <f t="shared" si="10"/>
        <v>7.9968000004703983</v>
      </c>
      <c r="AF34" s="57">
        <f t="shared" si="10"/>
        <v>1429.0300799999998</v>
      </c>
      <c r="AG34" s="57">
        <f t="shared" si="10"/>
        <v>1210.0607999999997</v>
      </c>
      <c r="AH34" s="57">
        <f t="shared" si="10"/>
        <v>0</v>
      </c>
      <c r="AI34" s="57">
        <f t="shared" si="10"/>
        <v>2.5871999995295991</v>
      </c>
      <c r="AJ34" s="58">
        <f t="shared" si="10"/>
        <v>2.5871999995295991</v>
      </c>
      <c r="AL34" s="56">
        <f t="shared" si="6"/>
        <v>70522.441919999983</v>
      </c>
      <c r="AM34" s="57">
        <f t="shared" si="6"/>
        <v>8815.3052399999979</v>
      </c>
      <c r="AN34" s="57">
        <f t="shared" si="6"/>
        <v>21812.970239999995</v>
      </c>
      <c r="AO34" s="57">
        <f t="shared" si="6"/>
        <v>132989.24639999997</v>
      </c>
      <c r="AP34" s="57">
        <f t="shared" si="6"/>
        <v>0</v>
      </c>
      <c r="AQ34" s="57">
        <f t="shared" si="6"/>
        <v>16321.130399999993</v>
      </c>
      <c r="AR34" s="57">
        <f t="shared" si="6"/>
        <v>35.632000002096021</v>
      </c>
      <c r="AS34" s="57">
        <f t="shared" si="6"/>
        <v>29484.507239999992</v>
      </c>
      <c r="AT34" s="57">
        <f t="shared" si="6"/>
        <v>17436.256799999992</v>
      </c>
      <c r="AU34" s="57">
        <f t="shared" si="6"/>
        <v>0</v>
      </c>
      <c r="AV34" s="57">
        <f t="shared" si="6"/>
        <v>11.527999997904008</v>
      </c>
      <c r="AW34" s="58">
        <f t="shared" si="6"/>
        <v>11.527999997904008</v>
      </c>
    </row>
    <row r="35" spans="1:49" x14ac:dyDescent="0.55000000000000004">
      <c r="C35" s="4"/>
    </row>
    <row r="36" spans="1:49" x14ac:dyDescent="0.55000000000000004">
      <c r="C36" s="4"/>
    </row>
    <row r="37" spans="1:49" x14ac:dyDescent="0.55000000000000004">
      <c r="C37" s="4"/>
    </row>
    <row r="38" spans="1:49" x14ac:dyDescent="0.55000000000000004">
      <c r="C38" s="4"/>
    </row>
    <row r="39" spans="1:49" x14ac:dyDescent="0.55000000000000004">
      <c r="C39" s="4"/>
    </row>
    <row r="40" spans="1:49" x14ac:dyDescent="0.55000000000000004">
      <c r="C40" s="4"/>
    </row>
  </sheetData>
  <mergeCells count="7">
    <mergeCell ref="AL1:AW1"/>
    <mergeCell ref="A1:A3"/>
    <mergeCell ref="B1:D1"/>
    <mergeCell ref="E1:G1"/>
    <mergeCell ref="H1:J1"/>
    <mergeCell ref="L1:W1"/>
    <mergeCell ref="Y1:AJ1"/>
  </mergeCells>
  <conditionalFormatting sqref="L3:W3">
    <cfRule type="cellIs" dxfId="53" priority="5" operator="equal">
      <formula>0</formula>
    </cfRule>
  </conditionalFormatting>
  <conditionalFormatting sqref="L2:W2">
    <cfRule type="cellIs" dxfId="52" priority="6" operator="equal">
      <formula>0</formula>
    </cfRule>
  </conditionalFormatting>
  <conditionalFormatting sqref="AL3:AW3">
    <cfRule type="cellIs" dxfId="51" priority="1" operator="equal">
      <formula>0</formula>
    </cfRule>
  </conditionalFormatting>
  <conditionalFormatting sqref="AL2:AW2">
    <cfRule type="cellIs" dxfId="50" priority="2" operator="equal">
      <formula>0</formula>
    </cfRule>
  </conditionalFormatting>
  <conditionalFormatting sqref="Y3:AJ3">
    <cfRule type="cellIs" dxfId="49" priority="3" operator="equal">
      <formula>0</formula>
    </cfRule>
  </conditionalFormatting>
  <conditionalFormatting sqref="Y2:AJ2">
    <cfRule type="cellIs" dxfId="48" priority="4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C952-EB6B-4105-B108-6E5FDDDC1CD5}">
  <sheetPr>
    <tabColor theme="5" tint="0.59999389629810485"/>
  </sheetPr>
  <dimension ref="A1:AW40"/>
  <sheetViews>
    <sheetView zoomScale="78" zoomScaleNormal="55" workbookViewId="0">
      <selection sqref="A1:A3"/>
    </sheetView>
  </sheetViews>
  <sheetFormatPr defaultRowHeight="14.4" x14ac:dyDescent="0.55000000000000004"/>
  <cols>
    <col min="2" max="2" width="8.83984375" style="5"/>
    <col min="3" max="4" width="8.83984375" style="3"/>
    <col min="5" max="5" width="8.83984375" style="5"/>
    <col min="6" max="6" width="8.83984375" style="3"/>
    <col min="7" max="7" width="8.83984375" style="6"/>
    <col min="8" max="8" width="8.83984375" style="5"/>
    <col min="9" max="9" width="8.83984375" style="3"/>
    <col min="10" max="10" width="8.83984375" style="6"/>
    <col min="11" max="11" width="8.83984375" style="3"/>
    <col min="12" max="12" width="9.15625" style="3" bestFit="1" customWidth="1"/>
    <col min="13" max="14" width="8.89453125" style="3" bestFit="1" customWidth="1"/>
    <col min="15" max="15" width="10.15625" bestFit="1" customWidth="1"/>
    <col min="16" max="16" width="8.89453125" bestFit="1" customWidth="1"/>
    <col min="17" max="17" width="9.15625" bestFit="1" customWidth="1"/>
    <col min="18" max="18" width="8.89453125" bestFit="1" customWidth="1"/>
    <col min="19" max="20" width="9.15625" bestFit="1" customWidth="1"/>
    <col min="21" max="23" width="8.89453125" bestFit="1" customWidth="1"/>
  </cols>
  <sheetData>
    <row r="1" spans="1:49" ht="14.7" thickBot="1" x14ac:dyDescent="0.6">
      <c r="A1" s="128" t="s">
        <v>43</v>
      </c>
      <c r="B1" s="131" t="s">
        <v>37</v>
      </c>
      <c r="C1" s="132"/>
      <c r="D1" s="133"/>
      <c r="E1" s="131" t="s">
        <v>38</v>
      </c>
      <c r="F1" s="132"/>
      <c r="G1" s="133"/>
      <c r="H1" s="131" t="s">
        <v>47</v>
      </c>
      <c r="I1" s="132"/>
      <c r="J1" s="133"/>
      <c r="K1" s="24"/>
      <c r="L1" s="131" t="s">
        <v>38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Y1" s="131" t="s">
        <v>47</v>
      </c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3"/>
      <c r="AL1" s="131" t="s">
        <v>37</v>
      </c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3"/>
    </row>
    <row r="2" spans="1:49" x14ac:dyDescent="0.55000000000000004">
      <c r="A2" s="129"/>
      <c r="B2" s="27" t="s">
        <v>1</v>
      </c>
      <c r="C2" s="28" t="s">
        <v>2</v>
      </c>
      <c r="D2" s="28" t="s">
        <v>36</v>
      </c>
      <c r="E2" s="27" t="s">
        <v>1</v>
      </c>
      <c r="F2" s="28" t="s">
        <v>2</v>
      </c>
      <c r="G2" s="29" t="s">
        <v>36</v>
      </c>
      <c r="H2" s="27" t="s">
        <v>1</v>
      </c>
      <c r="I2" s="28" t="s">
        <v>2</v>
      </c>
      <c r="J2" s="29" t="s">
        <v>36</v>
      </c>
      <c r="K2" s="30"/>
      <c r="L2" s="42" t="s">
        <v>40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T2" s="16" t="s">
        <v>22</v>
      </c>
      <c r="U2" s="16" t="s">
        <v>23</v>
      </c>
      <c r="V2" s="16" t="s">
        <v>41</v>
      </c>
      <c r="W2" s="17" t="s">
        <v>42</v>
      </c>
      <c r="X2" s="31"/>
      <c r="Y2" s="42" t="s">
        <v>40</v>
      </c>
      <c r="Z2" s="16" t="s">
        <v>15</v>
      </c>
      <c r="AA2" s="16" t="s">
        <v>16</v>
      </c>
      <c r="AB2" s="16" t="s">
        <v>17</v>
      </c>
      <c r="AC2" s="16" t="s">
        <v>18</v>
      </c>
      <c r="AD2" s="16" t="s">
        <v>19</v>
      </c>
      <c r="AE2" s="16" t="s">
        <v>20</v>
      </c>
      <c r="AF2" s="16" t="s">
        <v>21</v>
      </c>
      <c r="AG2" s="16" t="s">
        <v>22</v>
      </c>
      <c r="AH2" s="16" t="s">
        <v>23</v>
      </c>
      <c r="AI2" s="16" t="s">
        <v>41</v>
      </c>
      <c r="AJ2" s="17" t="s">
        <v>42</v>
      </c>
      <c r="AL2" s="42" t="s">
        <v>40</v>
      </c>
      <c r="AM2" s="16" t="s">
        <v>15</v>
      </c>
      <c r="AN2" s="16" t="s">
        <v>16</v>
      </c>
      <c r="AO2" s="16" t="s">
        <v>17</v>
      </c>
      <c r="AP2" s="16" t="s">
        <v>18</v>
      </c>
      <c r="AQ2" s="16" t="s">
        <v>19</v>
      </c>
      <c r="AR2" s="16" t="s">
        <v>20</v>
      </c>
      <c r="AS2" s="16" t="s">
        <v>21</v>
      </c>
      <c r="AT2" s="16" t="s">
        <v>22</v>
      </c>
      <c r="AU2" s="16" t="s">
        <v>23</v>
      </c>
      <c r="AV2" s="16" t="s">
        <v>41</v>
      </c>
      <c r="AW2" s="17" t="s">
        <v>42</v>
      </c>
    </row>
    <row r="3" spans="1:49" ht="14.7" thickBot="1" x14ac:dyDescent="0.6">
      <c r="A3" s="130"/>
      <c r="B3" s="66" t="s">
        <v>3</v>
      </c>
      <c r="C3" s="9" t="s">
        <v>3</v>
      </c>
      <c r="D3" s="9" t="s">
        <v>3</v>
      </c>
      <c r="E3" s="18" t="s">
        <v>3</v>
      </c>
      <c r="F3" s="9" t="s">
        <v>3</v>
      </c>
      <c r="G3" s="10" t="s">
        <v>3</v>
      </c>
      <c r="H3" s="18" t="s">
        <v>3</v>
      </c>
      <c r="I3" s="9" t="s">
        <v>3</v>
      </c>
      <c r="J3" s="10" t="s">
        <v>3</v>
      </c>
      <c r="K3" s="30"/>
      <c r="L3" s="62" t="s">
        <v>48</v>
      </c>
      <c r="M3" s="63" t="s">
        <v>48</v>
      </c>
      <c r="N3" s="63" t="s">
        <v>48</v>
      </c>
      <c r="O3" s="63" t="s">
        <v>48</v>
      </c>
      <c r="P3" s="63" t="s">
        <v>48</v>
      </c>
      <c r="Q3" s="63" t="s">
        <v>48</v>
      </c>
      <c r="R3" s="63" t="s">
        <v>48</v>
      </c>
      <c r="S3" s="63" t="s">
        <v>48</v>
      </c>
      <c r="T3" s="63" t="s">
        <v>48</v>
      </c>
      <c r="U3" s="63" t="s">
        <v>48</v>
      </c>
      <c r="V3" s="63" t="s">
        <v>48</v>
      </c>
      <c r="W3" s="64" t="s">
        <v>48</v>
      </c>
      <c r="X3" s="31"/>
      <c r="Y3" s="43" t="s">
        <v>48</v>
      </c>
      <c r="Z3" s="21" t="s">
        <v>48</v>
      </c>
      <c r="AA3" s="21" t="s">
        <v>48</v>
      </c>
      <c r="AB3" s="21" t="s">
        <v>48</v>
      </c>
      <c r="AC3" s="21" t="s">
        <v>48</v>
      </c>
      <c r="AD3" s="21" t="s">
        <v>48</v>
      </c>
      <c r="AE3" s="21" t="s">
        <v>48</v>
      </c>
      <c r="AF3" s="21" t="s">
        <v>48</v>
      </c>
      <c r="AG3" s="21" t="s">
        <v>48</v>
      </c>
      <c r="AH3" s="21" t="s">
        <v>48</v>
      </c>
      <c r="AI3" s="21" t="s">
        <v>48</v>
      </c>
      <c r="AJ3" s="22" t="s">
        <v>48</v>
      </c>
      <c r="AL3" s="43" t="s">
        <v>48</v>
      </c>
      <c r="AM3" s="21" t="s">
        <v>48</v>
      </c>
      <c r="AN3" s="21" t="s">
        <v>48</v>
      </c>
      <c r="AO3" s="21" t="s">
        <v>48</v>
      </c>
      <c r="AP3" s="21" t="s">
        <v>48</v>
      </c>
      <c r="AQ3" s="21" t="s">
        <v>48</v>
      </c>
      <c r="AR3" s="21" t="s">
        <v>48</v>
      </c>
      <c r="AS3" s="21" t="s">
        <v>48</v>
      </c>
      <c r="AT3" s="21" t="s">
        <v>48</v>
      </c>
      <c r="AU3" s="21" t="s">
        <v>48</v>
      </c>
      <c r="AV3" s="21" t="s">
        <v>48</v>
      </c>
      <c r="AW3" s="22" t="s">
        <v>48</v>
      </c>
    </row>
    <row r="4" spans="1:49" x14ac:dyDescent="0.55000000000000004">
      <c r="A4" s="25">
        <v>2020</v>
      </c>
      <c r="B4" s="5">
        <v>0</v>
      </c>
      <c r="C4" s="3">
        <v>0</v>
      </c>
      <c r="D4" s="3">
        <v>0</v>
      </c>
      <c r="E4" s="5">
        <f>0</f>
        <v>0</v>
      </c>
      <c r="F4" s="3">
        <f>0</f>
        <v>0</v>
      </c>
      <c r="G4" s="6">
        <f>0</f>
        <v>0</v>
      </c>
      <c r="H4" s="5">
        <f>0</f>
        <v>0</v>
      </c>
      <c r="I4" s="2">
        <f>0</f>
        <v>0</v>
      </c>
      <c r="J4" s="23">
        <f>0</f>
        <v>0</v>
      </c>
      <c r="K4" s="2"/>
      <c r="L4" s="44">
        <f>$G4*Marketshare_Base!$B4*MI!D$3*1000+$G4*Marketshare_Base!$C4*MI!D$4*1000+$G4*Marketshare_Base!$D4*MI!D$5*1000+$G4*Marketshare_Base!$E4*MI!D$6*1000+$G4*Marketshare_Base!$F4*MI!D$7*1000+$G4*Marketshare_Base!$G4*MI!D$8*1000+$G4*Marketshare_Base!$H4*MI!D$9*1000+$G4*Marketshare_Base!$I4*MI!D$10*1000</f>
        <v>0</v>
      </c>
      <c r="M4" s="45">
        <f>$G4*Marketshare_Base!$B4*MI!E$3*1000+$G4*Marketshare_Base!$C4*MI!E$4*1000+$G4*Marketshare_Base!$D4*MI!E$5*1000+$G4*Marketshare_Base!$E4*MI!E$6*1000+$G4*Marketshare_Base!$F4*MI!E$7*1000+$G4*Marketshare_Base!$G4*MI!E$8*1000+$G4*Marketshare_Base!$H4*MI!E$9*1000+$G4*Marketshare_Base!$I4*MI!E$10*1000</f>
        <v>0</v>
      </c>
      <c r="N4" s="45">
        <f>$G4*Marketshare_Base!$B4*MI!F$3*1000+$G4*Marketshare_Base!$C4*MI!F$4*1000+$G4*Marketshare_Base!$D4*MI!F$5*1000+$G4*Marketshare_Base!$E4*MI!F$6*1000+$G4*Marketshare_Base!$F4*MI!F$7*1000+$G4*Marketshare_Base!$G4*MI!F$8*1000+$G4*Marketshare_Base!$H4*MI!F$9*1000+$G4*Marketshare_Base!$I4*MI!F$10*1000</f>
        <v>0</v>
      </c>
      <c r="O4" s="45">
        <f>$G4*Marketshare_Base!$B4*MI!G$3*1000+$G4*Marketshare_Base!$C4*MI!G$4*1000+$G4*Marketshare_Base!$D4*MI!G$5*1000+$G4*Marketshare_Base!$E4*MI!G$6*1000+$G4*Marketshare_Base!$F4*MI!G$7*1000+$G4*Marketshare_Base!$G4*MI!G$8*1000+$G4*Marketshare_Base!$H4*MI!G$9*1000+$G4*Marketshare_Base!$I4*MI!G$10*1000</f>
        <v>0</v>
      </c>
      <c r="P4" s="45">
        <f>$G4*Marketshare_Base!$B4*MI!H$3*1000+$G4*Marketshare_Base!$C4*MI!H$4*1000+$G4*Marketshare_Base!$D4*MI!H$5*1000+$G4*Marketshare_Base!$E4*MI!H$6*1000+$G4*Marketshare_Base!$F4*MI!H$7*1000+$G4*Marketshare_Base!$G4*MI!H$8*1000+$G4*Marketshare_Base!$H4*MI!H$9*1000+$G4*Marketshare_Base!$I4*MI!H$10*1000</f>
        <v>0</v>
      </c>
      <c r="Q4" s="45">
        <f>$G4*Marketshare_Base!$B4*MI!I$3*1000+$G4*Marketshare_Base!$C4*MI!I$4*1000+$G4*Marketshare_Base!$D4*MI!I$5*1000+$G4*Marketshare_Base!$E4*MI!I$6*1000+$G4*Marketshare_Base!$F4*MI!I$7*1000+$G4*Marketshare_Base!$G4*MI!I$8*1000+$G4*Marketshare_Base!$H4*MI!I$9*1000+$G4*Marketshare_Base!$I4*MI!I$10*1000</f>
        <v>0</v>
      </c>
      <c r="R4" s="45">
        <f>$G4*Marketshare_Base!$B4*MI!J$3*1000+$G4*Marketshare_Base!$C4*MI!J$4*1000+$G4*Marketshare_Base!$D4*MI!J$5*1000+$G4*Marketshare_Base!$E4*MI!J$6*1000+$G4*Marketshare_Base!$F4*MI!J$7*1000+$G4*Marketshare_Base!$G4*MI!J$8*1000+$G4*Marketshare_Base!$H4*MI!J$9*1000+$G4*Marketshare_Base!$I4*MI!J$10*1000</f>
        <v>0</v>
      </c>
      <c r="S4" s="45">
        <f>$G4*Marketshare_Base!$B4*MI!K$3*1000+$G4*Marketshare_Base!$C4*MI!K$4*1000+$G4*Marketshare_Base!$D4*MI!K$5*1000+$G4*Marketshare_Base!$E4*MI!K$6*1000+$G4*Marketshare_Base!$F4*MI!K$7*1000+$G4*Marketshare_Base!$G4*MI!K$8*1000+$G4*Marketshare_Base!$H4*MI!K$9*1000+$G4*Marketshare_Base!$I4*MI!K$10*1000</f>
        <v>0</v>
      </c>
      <c r="T4" s="45">
        <f>$G4*Marketshare_Base!$B4*MI!L$3*1000+$G4*Marketshare_Base!$C4*MI!L$4*1000+$G4*Marketshare_Base!$D4*MI!L$5*1000+$G4*Marketshare_Base!$E4*MI!L$6*1000+$G4*Marketshare_Base!$F4*MI!L$7*1000+$G4*Marketshare_Base!$G4*MI!L$8*1000+$G4*Marketshare_Base!$H4*MI!L$9*1000+$G4*Marketshare_Base!$I4*MI!L$10*1000</f>
        <v>0</v>
      </c>
      <c r="U4" s="45">
        <f>$G4*Marketshare_Base!$B4*MI!M$3*1000+$G4*Marketshare_Base!$C4*MI!M$4*1000+$G4*Marketshare_Base!$D4*MI!M$5*1000+$G4*Marketshare_Base!$E4*MI!M$6*1000+$G4*Marketshare_Base!$F4*MI!M$7*1000+$G4*Marketshare_Base!$G4*MI!M$8*1000+$G4*Marketshare_Base!$H4*MI!M$9*1000+$G4*Marketshare_Base!$I4*MI!M$10*1000</f>
        <v>0</v>
      </c>
      <c r="V4" s="45">
        <f>$G4*Marketshare_Base!$B4*MI!N$3*1000+$G4*Marketshare_Base!$C4*MI!N$4*1000+$G4*Marketshare_Base!$D4*MI!N$5*1000+$G4*Marketshare_Base!$E4*MI!N$6*1000+$G4*Marketshare_Base!$F4*MI!N$7*1000+$G4*Marketshare_Base!$G4*MI!N$8*1000+$G4*Marketshare_Base!$H4*MI!N$9*1000+$G4*Marketshare_Base!$I4*MI!N$10*1000</f>
        <v>0</v>
      </c>
      <c r="W4" s="46">
        <f>$G4*Marketshare_Base!$B4*MI!O$3*1000+$G4*Marketshare_Base!$C4*MI!O$4*1000+$G4*Marketshare_Base!$D4*MI!O$5*1000+$G4*Marketshare_Base!$E4*MI!O$6*1000+$G4*Marketshare_Base!$F4*MI!O$7*1000+$G4*Marketshare_Base!$G4*MI!O$8*1000+$G4*Marketshare_Base!$H4*MI!O$9*1000+$G4*Marketshare_Base!$I4*MI!O$10*1000</f>
        <v>0</v>
      </c>
      <c r="Y4" s="52">
        <f>0</f>
        <v>0</v>
      </c>
      <c r="Z4" s="35">
        <f>0</f>
        <v>0</v>
      </c>
      <c r="AA4" s="35">
        <f>0</f>
        <v>0</v>
      </c>
      <c r="AB4" s="35">
        <f>0</f>
        <v>0</v>
      </c>
      <c r="AC4" s="35">
        <f>0</f>
        <v>0</v>
      </c>
      <c r="AD4" s="35">
        <f>0</f>
        <v>0</v>
      </c>
      <c r="AE4" s="35">
        <f>0</f>
        <v>0</v>
      </c>
      <c r="AF4" s="35">
        <f>0</f>
        <v>0</v>
      </c>
      <c r="AG4" s="35">
        <f>0</f>
        <v>0</v>
      </c>
      <c r="AH4" s="35">
        <f>0</f>
        <v>0</v>
      </c>
      <c r="AI4" s="35">
        <f>0</f>
        <v>0</v>
      </c>
      <c r="AJ4" s="36">
        <f>0</f>
        <v>0</v>
      </c>
      <c r="AL4" s="59">
        <f>L4</f>
        <v>0</v>
      </c>
      <c r="AM4" s="60">
        <f t="shared" ref="AM4:AW4" si="0">M4</f>
        <v>0</v>
      </c>
      <c r="AN4" s="60">
        <f t="shared" si="0"/>
        <v>0</v>
      </c>
      <c r="AO4" s="60">
        <f t="shared" si="0"/>
        <v>0</v>
      </c>
      <c r="AP4" s="60">
        <f t="shared" si="0"/>
        <v>0</v>
      </c>
      <c r="AQ4" s="60">
        <f t="shared" si="0"/>
        <v>0</v>
      </c>
      <c r="AR4" s="60">
        <f t="shared" si="0"/>
        <v>0</v>
      </c>
      <c r="AS4" s="60">
        <f t="shared" si="0"/>
        <v>0</v>
      </c>
      <c r="AT4" s="60">
        <f t="shared" si="0"/>
        <v>0</v>
      </c>
      <c r="AU4" s="60">
        <f t="shared" si="0"/>
        <v>0</v>
      </c>
      <c r="AV4" s="60">
        <f t="shared" si="0"/>
        <v>0</v>
      </c>
      <c r="AW4" s="61">
        <f t="shared" si="0"/>
        <v>0</v>
      </c>
    </row>
    <row r="5" spans="1:49" x14ac:dyDescent="0.55000000000000004">
      <c r="A5" s="25">
        <f>A4+1</f>
        <v>2021</v>
      </c>
      <c r="B5" s="7">
        <f>12/10+B4</f>
        <v>1.2</v>
      </c>
      <c r="C5" s="4">
        <f>12/10+C4</f>
        <v>1.2</v>
      </c>
      <c r="D5" s="4">
        <f>12/10+D4</f>
        <v>1.2</v>
      </c>
      <c r="E5" s="7">
        <f>B5-B4+H5</f>
        <v>1.2</v>
      </c>
      <c r="F5" s="4">
        <f t="shared" ref="F5:G20" si="1">C5-C4+I5</f>
        <v>1.2</v>
      </c>
      <c r="G5" s="8">
        <f t="shared" si="1"/>
        <v>1.2</v>
      </c>
      <c r="H5" s="5">
        <f>0</f>
        <v>0</v>
      </c>
      <c r="I5" s="2">
        <f>0</f>
        <v>0</v>
      </c>
      <c r="J5" s="23">
        <f>0</f>
        <v>0</v>
      </c>
      <c r="K5" s="2"/>
      <c r="L5" s="47">
        <f>$G5*Marketshare_Base!$B5*MI!D$3*1000+$G5*Marketshare_Base!$C5*MI!D$4*1000+$G5*Marketshare_Base!$D5*MI!D$5*1000+$G5*Marketshare_Base!$E5*MI!D$6*1000+$G5*Marketshare_Base!$F5*MI!D$7*1000+$G5*Marketshare_Base!$G5*MI!D$8*1000+$G5*Marketshare_Base!$H5*MI!D$9*1000+$G5*Marketshare_Base!$I5*MI!D$10*1000</f>
        <v>84.030720000000002</v>
      </c>
      <c r="M5" s="40">
        <f>$G5*Marketshare_Base!$B5*MI!E$3*1000+$G5*Marketshare_Base!$C5*MI!E$4*1000+$G5*Marketshare_Base!$D5*MI!E$5*1000+$G5*Marketshare_Base!$E5*MI!E$6*1000+$G5*Marketshare_Base!$F5*MI!E$7*1000+$G5*Marketshare_Base!$G5*MI!E$8*1000+$G5*Marketshare_Base!$H5*MI!E$9*1000+$G5*Marketshare_Base!$I5*MI!E$10*1000</f>
        <v>12.253440000000001</v>
      </c>
      <c r="N5" s="40">
        <f>$G5*Marketshare_Base!$B5*MI!F$3*1000+$G5*Marketshare_Base!$C5*MI!F$4*1000+$G5*Marketshare_Base!$D5*MI!F$5*1000+$G5*Marketshare_Base!$E5*MI!F$6*1000+$G5*Marketshare_Base!$F5*MI!F$7*1000+$G5*Marketshare_Base!$G5*MI!F$8*1000+$G5*Marketshare_Base!$H5*MI!F$9*1000+$G5*Marketshare_Base!$I5*MI!F$10*1000</f>
        <v>31.77984</v>
      </c>
      <c r="O5" s="40">
        <f>$G5*Marketshare_Base!$B5*MI!G$3*1000+$G5*Marketshare_Base!$C5*MI!G$4*1000+$G5*Marketshare_Base!$D5*MI!G$5*1000+$G5*Marketshare_Base!$E5*MI!G$6*1000+$G5*Marketshare_Base!$F5*MI!G$7*1000+$G5*Marketshare_Base!$G5*MI!G$8*1000+$G5*Marketshare_Base!$H5*MI!G$9*1000+$G5*Marketshare_Base!$I5*MI!G$10*1000</f>
        <v>418.41720000000004</v>
      </c>
      <c r="P5" s="40">
        <f>$G5*Marketshare_Base!$B5*MI!H$3*1000+$G5*Marketshare_Base!$C5*MI!H$4*1000+$G5*Marketshare_Base!$D5*MI!H$5*1000+$G5*Marketshare_Base!$E5*MI!H$6*1000+$G5*Marketshare_Base!$F5*MI!H$7*1000+$G5*Marketshare_Base!$G5*MI!H$8*1000+$G5*Marketshare_Base!$H5*MI!H$9*1000+$G5*Marketshare_Base!$I5*MI!H$10*1000</f>
        <v>0</v>
      </c>
      <c r="Q5" s="40">
        <f>$G5*Marketshare_Base!$B5*MI!I$3*1000+$G5*Marketshare_Base!$C5*MI!I$4*1000+$G5*Marketshare_Base!$D5*MI!I$5*1000+$G5*Marketshare_Base!$E5*MI!I$6*1000+$G5*Marketshare_Base!$F5*MI!I$7*1000+$G5*Marketshare_Base!$G5*MI!I$8*1000+$G5*Marketshare_Base!$H5*MI!I$9*1000+$G5*Marketshare_Base!$I5*MI!I$10*1000</f>
        <v>115.47</v>
      </c>
      <c r="R5" s="40">
        <f>$G5*Marketshare_Base!$B5*MI!J$3*1000+$G5*Marketshare_Base!$C5*MI!J$4*1000+$G5*Marketshare_Base!$D5*MI!J$5*1000+$G5*Marketshare_Base!$E5*MI!J$6*1000+$G5*Marketshare_Base!$F5*MI!J$7*1000+$G5*Marketshare_Base!$G5*MI!J$8*1000+$G5*Marketshare_Base!$H5*MI!J$9*1000+$G5*Marketshare_Base!$I5*MI!J$10*1000</f>
        <v>2.6248000001543996</v>
      </c>
      <c r="S5" s="40">
        <f>$G5*Marketshare_Base!$B5*MI!K$3*1000+$G5*Marketshare_Base!$C5*MI!K$4*1000+$G5*Marketshare_Base!$D5*MI!K$5*1000+$G5*Marketshare_Base!$E5*MI!K$6*1000+$G5*Marketshare_Base!$F5*MI!K$7*1000+$G5*Marketshare_Base!$G5*MI!K$8*1000+$G5*Marketshare_Base!$H5*MI!K$9*1000+$G5*Marketshare_Base!$I5*MI!K$10*1000</f>
        <v>89.762640000000005</v>
      </c>
      <c r="T5" s="40">
        <f>$G5*Marketshare_Base!$B5*MI!L$3*1000+$G5*Marketshare_Base!$C5*MI!L$4*1000+$G5*Marketshare_Base!$D5*MI!L$5*1000+$G5*Marketshare_Base!$E5*MI!L$6*1000+$G5*Marketshare_Base!$F5*MI!L$7*1000+$G5*Marketshare_Base!$G5*MI!L$8*1000+$G5*Marketshare_Base!$H5*MI!L$9*1000+$G5*Marketshare_Base!$I5*MI!L$10*1000</f>
        <v>120.27359999999999</v>
      </c>
      <c r="U5" s="40">
        <f>$G5*Marketshare_Base!$B5*MI!M$3*1000+$G5*Marketshare_Base!$C5*MI!M$4*1000+$G5*Marketshare_Base!$D5*MI!M$5*1000+$G5*Marketshare_Base!$E5*MI!M$6*1000+$G5*Marketshare_Base!$F5*MI!M$7*1000+$G5*Marketshare_Base!$G5*MI!M$8*1000+$G5*Marketshare_Base!$H5*MI!M$9*1000+$G5*Marketshare_Base!$I5*MI!M$10*1000</f>
        <v>0</v>
      </c>
      <c r="V5" s="40">
        <f>$G5*Marketshare_Base!$B5*MI!N$3*1000+$G5*Marketshare_Base!$C5*MI!N$4*1000+$G5*Marketshare_Base!$D5*MI!N$5*1000+$G5*Marketshare_Base!$E5*MI!N$6*1000+$G5*Marketshare_Base!$F5*MI!N$7*1000+$G5*Marketshare_Base!$G5*MI!N$8*1000+$G5*Marketshare_Base!$H5*MI!N$9*1000+$G5*Marketshare_Base!$I5*MI!N$10*1000</f>
        <v>0.84919999984559991</v>
      </c>
      <c r="W5" s="48">
        <f>$G5*Marketshare_Base!$B5*MI!O$3*1000+$G5*Marketshare_Base!$C5*MI!O$4*1000+$G5*Marketshare_Base!$D5*MI!O$5*1000+$G5*Marketshare_Base!$E5*MI!O$6*1000+$G5*Marketshare_Base!$F5*MI!O$7*1000+$G5*Marketshare_Base!$G5*MI!O$8*1000+$G5*Marketshare_Base!$H5*MI!O$9*1000+$G5*Marketshare_Base!$I5*MI!O$10*1000</f>
        <v>0.84919999984559991</v>
      </c>
      <c r="Y5" s="5">
        <f>0</f>
        <v>0</v>
      </c>
      <c r="Z5" s="3">
        <f>0</f>
        <v>0</v>
      </c>
      <c r="AA5" s="3">
        <f>0</f>
        <v>0</v>
      </c>
      <c r="AB5" s="3">
        <f>0</f>
        <v>0</v>
      </c>
      <c r="AC5" s="3">
        <f>0</f>
        <v>0</v>
      </c>
      <c r="AD5" s="3">
        <f>0</f>
        <v>0</v>
      </c>
      <c r="AE5" s="3">
        <f>0</f>
        <v>0</v>
      </c>
      <c r="AF5" s="3">
        <f>0</f>
        <v>0</v>
      </c>
      <c r="AG5" s="3">
        <f>0</f>
        <v>0</v>
      </c>
      <c r="AH5" s="3">
        <f>0</f>
        <v>0</v>
      </c>
      <c r="AI5" s="3">
        <f>0</f>
        <v>0</v>
      </c>
      <c r="AJ5" s="6">
        <f>0</f>
        <v>0</v>
      </c>
      <c r="AL5" s="53">
        <f>AL4+L5-Y5</f>
        <v>84.030720000000002</v>
      </c>
      <c r="AM5" s="54">
        <f>AM4+M5-Z5</f>
        <v>12.253440000000001</v>
      </c>
      <c r="AN5" s="54">
        <f t="shared" ref="AN5:AW20" si="2">AN4+N5-AA5</f>
        <v>31.77984</v>
      </c>
      <c r="AO5" s="54">
        <f t="shared" si="2"/>
        <v>418.41720000000004</v>
      </c>
      <c r="AP5" s="54">
        <f t="shared" si="2"/>
        <v>0</v>
      </c>
      <c r="AQ5" s="54">
        <f t="shared" si="2"/>
        <v>115.47</v>
      </c>
      <c r="AR5" s="54">
        <f t="shared" si="2"/>
        <v>2.6248000001543996</v>
      </c>
      <c r="AS5" s="54">
        <f t="shared" si="2"/>
        <v>89.762640000000005</v>
      </c>
      <c r="AT5" s="54">
        <f t="shared" si="2"/>
        <v>120.27359999999999</v>
      </c>
      <c r="AU5" s="54">
        <f t="shared" si="2"/>
        <v>0</v>
      </c>
      <c r="AV5" s="54">
        <f t="shared" si="2"/>
        <v>0.84919999984559991</v>
      </c>
      <c r="AW5" s="55">
        <f t="shared" si="2"/>
        <v>0.84919999984559991</v>
      </c>
    </row>
    <row r="6" spans="1:49" x14ac:dyDescent="0.55000000000000004">
      <c r="A6" s="25">
        <f t="shared" ref="A6:A33" si="3">A5+1</f>
        <v>2022</v>
      </c>
      <c r="B6" s="7">
        <f t="shared" ref="B6:D13" si="4">12/10+B5</f>
        <v>2.4</v>
      </c>
      <c r="C6" s="4">
        <f t="shared" si="4"/>
        <v>2.4</v>
      </c>
      <c r="D6" s="4">
        <f t="shared" si="4"/>
        <v>2.4</v>
      </c>
      <c r="E6" s="7">
        <f t="shared" ref="E6:G34" si="5">B6-B5+H6</f>
        <v>1.2</v>
      </c>
      <c r="F6" s="4">
        <f t="shared" si="1"/>
        <v>1.2</v>
      </c>
      <c r="G6" s="8">
        <f t="shared" si="1"/>
        <v>1.2</v>
      </c>
      <c r="H6" s="5">
        <f>0</f>
        <v>0</v>
      </c>
      <c r="I6" s="2">
        <f>0</f>
        <v>0</v>
      </c>
      <c r="J6" s="23">
        <f>0</f>
        <v>0</v>
      </c>
      <c r="K6" s="2"/>
      <c r="L6" s="47">
        <f>$G6*Marketshare_Base!$B6*MI!D$3*1000+$G6*Marketshare_Base!$C6*MI!D$4*1000+$G6*Marketshare_Base!$D6*MI!D$5*1000+$G6*Marketshare_Base!$E6*MI!D$6*1000+$G6*Marketshare_Base!$F6*MI!D$7*1000+$G6*Marketshare_Base!$G6*MI!D$8*1000+$G6*Marketshare_Base!$H6*MI!D$9*1000+$G6*Marketshare_Base!$I6*MI!D$10*1000</f>
        <v>82.832640000000012</v>
      </c>
      <c r="M6" s="40">
        <f>$G6*Marketshare_Base!$B6*MI!E$3*1000+$G6*Marketshare_Base!$C6*MI!E$4*1000+$G6*Marketshare_Base!$D6*MI!E$5*1000+$G6*Marketshare_Base!$E6*MI!E$6*1000+$G6*Marketshare_Base!$F6*MI!E$7*1000+$G6*Marketshare_Base!$G6*MI!E$8*1000+$G6*Marketshare_Base!$H6*MI!E$9*1000+$G6*Marketshare_Base!$I6*MI!E$10*1000</f>
        <v>11.909280000000001</v>
      </c>
      <c r="N6" s="40">
        <f>$G6*Marketshare_Base!$B6*MI!F$3*1000+$G6*Marketshare_Base!$C6*MI!F$4*1000+$G6*Marketshare_Base!$D6*MI!F$5*1000+$G6*Marketshare_Base!$E6*MI!F$6*1000+$G6*Marketshare_Base!$F6*MI!F$7*1000+$G6*Marketshare_Base!$G6*MI!F$8*1000+$G6*Marketshare_Base!$H6*MI!F$9*1000+$G6*Marketshare_Base!$I6*MI!F$10*1000</f>
        <v>30.766080000000002</v>
      </c>
      <c r="O6" s="40">
        <f>$G6*Marketshare_Base!$B6*MI!G$3*1000+$G6*Marketshare_Base!$C6*MI!G$4*1000+$G6*Marketshare_Base!$D6*MI!G$5*1000+$G6*Marketshare_Base!$E6*MI!G$6*1000+$G6*Marketshare_Base!$F6*MI!G$7*1000+$G6*Marketshare_Base!$G6*MI!G$8*1000+$G6*Marketshare_Base!$H6*MI!G$9*1000+$G6*Marketshare_Base!$I6*MI!G$10*1000</f>
        <v>442.85039999999992</v>
      </c>
      <c r="P6" s="40">
        <f>$G6*Marketshare_Base!$B6*MI!H$3*1000+$G6*Marketshare_Base!$C6*MI!H$4*1000+$G6*Marketshare_Base!$D6*MI!H$5*1000+$G6*Marketshare_Base!$E6*MI!H$6*1000+$G6*Marketshare_Base!$F6*MI!H$7*1000+$G6*Marketshare_Base!$G6*MI!H$8*1000+$G6*Marketshare_Base!$H6*MI!H$9*1000+$G6*Marketshare_Base!$I6*MI!H$10*1000</f>
        <v>0</v>
      </c>
      <c r="Q6" s="40">
        <f>$G6*Marketshare_Base!$B6*MI!I$3*1000+$G6*Marketshare_Base!$C6*MI!I$4*1000+$G6*Marketshare_Base!$D6*MI!I$5*1000+$G6*Marketshare_Base!$E6*MI!I$6*1000+$G6*Marketshare_Base!$F6*MI!I$7*1000+$G6*Marketshare_Base!$G6*MI!I$8*1000+$G6*Marketshare_Base!$H6*MI!I$9*1000+$G6*Marketshare_Base!$I6*MI!I$10*1000</f>
        <v>113.21999999999998</v>
      </c>
      <c r="R6" s="40">
        <f>$G6*Marketshare_Base!$B6*MI!J$3*1000+$G6*Marketshare_Base!$C6*MI!J$4*1000+$G6*Marketshare_Base!$D6*MI!J$5*1000+$G6*Marketshare_Base!$E6*MI!J$6*1000+$G6*Marketshare_Base!$F6*MI!J$7*1000+$G6*Marketshare_Base!$G6*MI!J$8*1000+$G6*Marketshare_Base!$H6*MI!J$9*1000+$G6*Marketshare_Base!$I6*MI!J$10*1000</f>
        <v>2.4616000001448</v>
      </c>
      <c r="S6" s="40">
        <f>$G6*Marketshare_Base!$B6*MI!K$3*1000+$G6*Marketshare_Base!$C6*MI!K$4*1000+$G6*Marketshare_Base!$D6*MI!K$5*1000+$G6*Marketshare_Base!$E6*MI!K$6*1000+$G6*Marketshare_Base!$F6*MI!K$7*1000+$G6*Marketshare_Base!$G6*MI!K$8*1000+$G6*Marketshare_Base!$H6*MI!K$9*1000+$G6*Marketshare_Base!$I6*MI!K$10*1000</f>
        <v>92.083679999999987</v>
      </c>
      <c r="T6" s="40">
        <f>$G6*Marketshare_Base!$B6*MI!L$3*1000+$G6*Marketshare_Base!$C6*MI!L$4*1000+$G6*Marketshare_Base!$D6*MI!L$5*1000+$G6*Marketshare_Base!$E6*MI!L$6*1000+$G6*Marketshare_Base!$F6*MI!L$7*1000+$G6*Marketshare_Base!$G6*MI!L$8*1000+$G6*Marketshare_Base!$H6*MI!L$9*1000+$G6*Marketshare_Base!$I6*MI!L$10*1000</f>
        <v>118.21919999999999</v>
      </c>
      <c r="U6" s="40">
        <f>$G6*Marketshare_Base!$B6*MI!M$3*1000+$G6*Marketshare_Base!$C6*MI!M$4*1000+$G6*Marketshare_Base!$D6*MI!M$5*1000+$G6*Marketshare_Base!$E6*MI!M$6*1000+$G6*Marketshare_Base!$F6*MI!M$7*1000+$G6*Marketshare_Base!$G6*MI!M$8*1000+$G6*Marketshare_Base!$H6*MI!M$9*1000+$G6*Marketshare_Base!$I6*MI!M$10*1000</f>
        <v>0</v>
      </c>
      <c r="V6" s="40">
        <f>$G6*Marketshare_Base!$B6*MI!N$3*1000+$G6*Marketshare_Base!$C6*MI!N$4*1000+$G6*Marketshare_Base!$D6*MI!N$5*1000+$G6*Marketshare_Base!$E6*MI!N$6*1000+$G6*Marketshare_Base!$F6*MI!N$7*1000+$G6*Marketshare_Base!$G6*MI!N$8*1000+$G6*Marketshare_Base!$H6*MI!N$9*1000+$G6*Marketshare_Base!$I6*MI!N$10*1000</f>
        <v>0.79639999985519994</v>
      </c>
      <c r="W6" s="48">
        <f>$G6*Marketshare_Base!$B6*MI!O$3*1000+$G6*Marketshare_Base!$C6*MI!O$4*1000+$G6*Marketshare_Base!$D6*MI!O$5*1000+$G6*Marketshare_Base!$E6*MI!O$6*1000+$G6*Marketshare_Base!$F6*MI!O$7*1000+$G6*Marketshare_Base!$G6*MI!O$8*1000+$G6*Marketshare_Base!$H6*MI!O$9*1000+$G6*Marketshare_Base!$I6*MI!O$10*1000</f>
        <v>0.79639999985519994</v>
      </c>
      <c r="Y6" s="5">
        <f>0</f>
        <v>0</v>
      </c>
      <c r="Z6" s="3">
        <f>0</f>
        <v>0</v>
      </c>
      <c r="AA6" s="3">
        <f>0</f>
        <v>0</v>
      </c>
      <c r="AB6" s="3">
        <f>0</f>
        <v>0</v>
      </c>
      <c r="AC6" s="3">
        <f>0</f>
        <v>0</v>
      </c>
      <c r="AD6" s="3">
        <f>0</f>
        <v>0</v>
      </c>
      <c r="AE6" s="3">
        <f>0</f>
        <v>0</v>
      </c>
      <c r="AF6" s="3">
        <f>0</f>
        <v>0</v>
      </c>
      <c r="AG6" s="3">
        <f>0</f>
        <v>0</v>
      </c>
      <c r="AH6" s="3">
        <f>0</f>
        <v>0</v>
      </c>
      <c r="AI6" s="3">
        <f>0</f>
        <v>0</v>
      </c>
      <c r="AJ6" s="6">
        <f>0</f>
        <v>0</v>
      </c>
      <c r="AL6" s="53">
        <f t="shared" ref="AL6:AW34" si="6">AL5+L6-Y6</f>
        <v>166.86336</v>
      </c>
      <c r="AM6" s="54">
        <f t="shared" si="6"/>
        <v>24.16272</v>
      </c>
      <c r="AN6" s="54">
        <f t="shared" si="2"/>
        <v>62.545920000000002</v>
      </c>
      <c r="AO6" s="54">
        <f t="shared" si="2"/>
        <v>861.2675999999999</v>
      </c>
      <c r="AP6" s="54">
        <f t="shared" si="2"/>
        <v>0</v>
      </c>
      <c r="AQ6" s="54">
        <f t="shared" si="2"/>
        <v>228.69</v>
      </c>
      <c r="AR6" s="54">
        <f t="shared" si="2"/>
        <v>5.0864000002992</v>
      </c>
      <c r="AS6" s="54">
        <f t="shared" si="2"/>
        <v>181.84631999999999</v>
      </c>
      <c r="AT6" s="54">
        <f t="shared" si="2"/>
        <v>238.49279999999999</v>
      </c>
      <c r="AU6" s="54">
        <f t="shared" si="2"/>
        <v>0</v>
      </c>
      <c r="AV6" s="54">
        <f t="shared" si="2"/>
        <v>1.6455999997007997</v>
      </c>
      <c r="AW6" s="55">
        <f t="shared" si="2"/>
        <v>1.6455999997007997</v>
      </c>
    </row>
    <row r="7" spans="1:49" x14ac:dyDescent="0.55000000000000004">
      <c r="A7" s="25">
        <f t="shared" si="3"/>
        <v>2023</v>
      </c>
      <c r="B7" s="7">
        <f t="shared" si="4"/>
        <v>3.5999999999999996</v>
      </c>
      <c r="C7" s="4">
        <f t="shared" si="4"/>
        <v>3.5999999999999996</v>
      </c>
      <c r="D7" s="4">
        <f t="shared" si="4"/>
        <v>3.5999999999999996</v>
      </c>
      <c r="E7" s="7">
        <f t="shared" si="5"/>
        <v>1.1999999999999997</v>
      </c>
      <c r="F7" s="4">
        <f t="shared" si="1"/>
        <v>1.1999999999999997</v>
      </c>
      <c r="G7" s="8">
        <f t="shared" si="1"/>
        <v>1.1999999999999997</v>
      </c>
      <c r="H7" s="5">
        <f>0</f>
        <v>0</v>
      </c>
      <c r="I7" s="2">
        <f>0</f>
        <v>0</v>
      </c>
      <c r="J7" s="23">
        <f>0</f>
        <v>0</v>
      </c>
      <c r="K7" s="2"/>
      <c r="L7" s="47">
        <f>$G7*Marketshare_Base!$B7*MI!D$3*1000+$G7*Marketshare_Base!$C7*MI!D$4*1000+$G7*Marketshare_Base!$D7*MI!D$5*1000+$G7*Marketshare_Base!$E7*MI!D$6*1000+$G7*Marketshare_Base!$F7*MI!D$7*1000+$G7*Marketshare_Base!$G7*MI!D$8*1000+$G7*Marketshare_Base!$H7*MI!D$9*1000+$G7*Marketshare_Base!$I7*MI!D$10*1000</f>
        <v>81.634559999999993</v>
      </c>
      <c r="M7" s="40">
        <f>$G7*Marketshare_Base!$B7*MI!E$3*1000+$G7*Marketshare_Base!$C7*MI!E$4*1000+$G7*Marketshare_Base!$D7*MI!E$5*1000+$G7*Marketshare_Base!$E7*MI!E$6*1000+$G7*Marketshare_Base!$F7*MI!E$7*1000+$G7*Marketshare_Base!$G7*MI!E$8*1000+$G7*Marketshare_Base!$H7*MI!E$9*1000+$G7*Marketshare_Base!$I7*MI!E$10*1000</f>
        <v>11.565119999999999</v>
      </c>
      <c r="N7" s="40">
        <f>$G7*Marketshare_Base!$B7*MI!F$3*1000+$G7*Marketshare_Base!$C7*MI!F$4*1000+$G7*Marketshare_Base!$D7*MI!F$5*1000+$G7*Marketshare_Base!$E7*MI!F$6*1000+$G7*Marketshare_Base!$F7*MI!F$7*1000+$G7*Marketshare_Base!$G7*MI!F$8*1000+$G7*Marketshare_Base!$H7*MI!F$9*1000+$G7*Marketshare_Base!$I7*MI!F$10*1000</f>
        <v>29.752319999999997</v>
      </c>
      <c r="O7" s="40">
        <f>$G7*Marketshare_Base!$B7*MI!G$3*1000+$G7*Marketshare_Base!$C7*MI!G$4*1000+$G7*Marketshare_Base!$D7*MI!G$5*1000+$G7*Marketshare_Base!$E7*MI!G$6*1000+$G7*Marketshare_Base!$F7*MI!G$7*1000+$G7*Marketshare_Base!$G7*MI!G$8*1000+$G7*Marketshare_Base!$H7*MI!G$9*1000+$G7*Marketshare_Base!$I7*MI!G$10*1000</f>
        <v>467.28359999999986</v>
      </c>
      <c r="P7" s="40">
        <f>$G7*Marketshare_Base!$B7*MI!H$3*1000+$G7*Marketshare_Base!$C7*MI!H$4*1000+$G7*Marketshare_Base!$D7*MI!H$5*1000+$G7*Marketshare_Base!$E7*MI!H$6*1000+$G7*Marketshare_Base!$F7*MI!H$7*1000+$G7*Marketshare_Base!$G7*MI!H$8*1000+$G7*Marketshare_Base!$H7*MI!H$9*1000+$G7*Marketshare_Base!$I7*MI!H$10*1000</f>
        <v>0</v>
      </c>
      <c r="Q7" s="40">
        <f>$G7*Marketshare_Base!$B7*MI!I$3*1000+$G7*Marketshare_Base!$C7*MI!I$4*1000+$G7*Marketshare_Base!$D7*MI!I$5*1000+$G7*Marketshare_Base!$E7*MI!I$6*1000+$G7*Marketshare_Base!$F7*MI!I$7*1000+$G7*Marketshare_Base!$G7*MI!I$8*1000+$G7*Marketshare_Base!$H7*MI!I$9*1000+$G7*Marketshare_Base!$I7*MI!I$10*1000</f>
        <v>110.96999999999997</v>
      </c>
      <c r="R7" s="40">
        <f>$G7*Marketshare_Base!$B7*MI!J$3*1000+$G7*Marketshare_Base!$C7*MI!J$4*1000+$G7*Marketshare_Base!$D7*MI!J$5*1000+$G7*Marketshare_Base!$E7*MI!J$6*1000+$G7*Marketshare_Base!$F7*MI!J$7*1000+$G7*Marketshare_Base!$G7*MI!J$8*1000+$G7*Marketshare_Base!$H7*MI!J$9*1000+$G7*Marketshare_Base!$I7*MI!J$10*1000</f>
        <v>2.2984000001351994</v>
      </c>
      <c r="S7" s="40">
        <f>$G7*Marketshare_Base!$B7*MI!K$3*1000+$G7*Marketshare_Base!$C7*MI!K$4*1000+$G7*Marketshare_Base!$D7*MI!K$5*1000+$G7*Marketshare_Base!$E7*MI!K$6*1000+$G7*Marketshare_Base!$F7*MI!K$7*1000+$G7*Marketshare_Base!$G7*MI!K$8*1000+$G7*Marketshare_Base!$H7*MI!K$9*1000+$G7*Marketshare_Base!$I7*MI!K$10*1000</f>
        <v>94.404719999999983</v>
      </c>
      <c r="T7" s="40">
        <f>$G7*Marketshare_Base!$B7*MI!L$3*1000+$G7*Marketshare_Base!$C7*MI!L$4*1000+$G7*Marketshare_Base!$D7*MI!L$5*1000+$G7*Marketshare_Base!$E7*MI!L$6*1000+$G7*Marketshare_Base!$F7*MI!L$7*1000+$G7*Marketshare_Base!$G7*MI!L$8*1000+$G7*Marketshare_Base!$H7*MI!L$9*1000+$G7*Marketshare_Base!$I7*MI!L$10*1000</f>
        <v>116.16479999999997</v>
      </c>
      <c r="U7" s="40">
        <f>$G7*Marketshare_Base!$B7*MI!M$3*1000+$G7*Marketshare_Base!$C7*MI!M$4*1000+$G7*Marketshare_Base!$D7*MI!M$5*1000+$G7*Marketshare_Base!$E7*MI!M$6*1000+$G7*Marketshare_Base!$F7*MI!M$7*1000+$G7*Marketshare_Base!$G7*MI!M$8*1000+$G7*Marketshare_Base!$H7*MI!M$9*1000+$G7*Marketshare_Base!$I7*MI!M$10*1000</f>
        <v>0</v>
      </c>
      <c r="V7" s="40">
        <f>$G7*Marketshare_Base!$B7*MI!N$3*1000+$G7*Marketshare_Base!$C7*MI!N$4*1000+$G7*Marketshare_Base!$D7*MI!N$5*1000+$G7*Marketshare_Base!$E7*MI!N$6*1000+$G7*Marketshare_Base!$F7*MI!N$7*1000+$G7*Marketshare_Base!$G7*MI!N$8*1000+$G7*Marketshare_Base!$H7*MI!N$9*1000+$G7*Marketshare_Base!$I7*MI!N$10*1000</f>
        <v>0.74359999986479974</v>
      </c>
      <c r="W7" s="48">
        <f>$G7*Marketshare_Base!$B7*MI!O$3*1000+$G7*Marketshare_Base!$C7*MI!O$4*1000+$G7*Marketshare_Base!$D7*MI!O$5*1000+$G7*Marketshare_Base!$E7*MI!O$6*1000+$G7*Marketshare_Base!$F7*MI!O$7*1000+$G7*Marketshare_Base!$G7*MI!O$8*1000+$G7*Marketshare_Base!$H7*MI!O$9*1000+$G7*Marketshare_Base!$I7*MI!O$10*1000</f>
        <v>0.74359999986479974</v>
      </c>
      <c r="Y7" s="5">
        <f>0</f>
        <v>0</v>
      </c>
      <c r="Z7" s="3">
        <f>0</f>
        <v>0</v>
      </c>
      <c r="AA7" s="3">
        <f>0</f>
        <v>0</v>
      </c>
      <c r="AB7" s="3">
        <f>0</f>
        <v>0</v>
      </c>
      <c r="AC7" s="3">
        <f>0</f>
        <v>0</v>
      </c>
      <c r="AD7" s="3">
        <f>0</f>
        <v>0</v>
      </c>
      <c r="AE7" s="3">
        <f>0</f>
        <v>0</v>
      </c>
      <c r="AF7" s="3">
        <f>0</f>
        <v>0</v>
      </c>
      <c r="AG7" s="3">
        <f>0</f>
        <v>0</v>
      </c>
      <c r="AH7" s="3">
        <f>0</f>
        <v>0</v>
      </c>
      <c r="AI7" s="3">
        <f>0</f>
        <v>0</v>
      </c>
      <c r="AJ7" s="6">
        <f>0</f>
        <v>0</v>
      </c>
      <c r="AL7" s="53">
        <f t="shared" si="6"/>
        <v>248.49791999999999</v>
      </c>
      <c r="AM7" s="54">
        <f t="shared" si="6"/>
        <v>35.72784</v>
      </c>
      <c r="AN7" s="54">
        <f t="shared" si="2"/>
        <v>92.298239999999993</v>
      </c>
      <c r="AO7" s="54">
        <f t="shared" si="2"/>
        <v>1328.5511999999999</v>
      </c>
      <c r="AP7" s="54">
        <f t="shared" si="2"/>
        <v>0</v>
      </c>
      <c r="AQ7" s="54">
        <f t="shared" si="2"/>
        <v>339.65999999999997</v>
      </c>
      <c r="AR7" s="54">
        <f t="shared" si="2"/>
        <v>7.3848000004343994</v>
      </c>
      <c r="AS7" s="54">
        <f t="shared" si="2"/>
        <v>276.25103999999999</v>
      </c>
      <c r="AT7" s="54">
        <f t="shared" si="2"/>
        <v>354.65759999999995</v>
      </c>
      <c r="AU7" s="54">
        <f t="shared" si="2"/>
        <v>0</v>
      </c>
      <c r="AV7" s="54">
        <f t="shared" si="2"/>
        <v>2.3891999995655997</v>
      </c>
      <c r="AW7" s="55">
        <f t="shared" si="2"/>
        <v>2.3891999995655997</v>
      </c>
    </row>
    <row r="8" spans="1:49" x14ac:dyDescent="0.55000000000000004">
      <c r="A8" s="25">
        <f t="shared" si="3"/>
        <v>2024</v>
      </c>
      <c r="B8" s="7">
        <f t="shared" si="4"/>
        <v>4.8</v>
      </c>
      <c r="C8" s="4">
        <f t="shared" si="4"/>
        <v>4.8</v>
      </c>
      <c r="D8" s="4">
        <f t="shared" si="4"/>
        <v>4.8</v>
      </c>
      <c r="E8" s="7">
        <f t="shared" si="5"/>
        <v>1.2000000000000002</v>
      </c>
      <c r="F8" s="4">
        <f t="shared" si="1"/>
        <v>1.2000000000000002</v>
      </c>
      <c r="G8" s="8">
        <f t="shared" si="1"/>
        <v>1.2000000000000002</v>
      </c>
      <c r="H8" s="5">
        <f>0</f>
        <v>0</v>
      </c>
      <c r="I8" s="2">
        <f>0</f>
        <v>0</v>
      </c>
      <c r="J8" s="23">
        <f>0</f>
        <v>0</v>
      </c>
      <c r="K8" s="2"/>
      <c r="L8" s="47">
        <f>$G8*Marketshare_Base!$B8*MI!D$3*1000+$G8*Marketshare_Base!$C8*MI!D$4*1000+$G8*Marketshare_Base!$D8*MI!D$5*1000+$G8*Marketshare_Base!$E8*MI!D$6*1000+$G8*Marketshare_Base!$F8*MI!D$7*1000+$G8*Marketshare_Base!$G8*MI!D$8*1000+$G8*Marketshare_Base!$H8*MI!D$9*1000+$G8*Marketshare_Base!$I8*MI!D$10*1000</f>
        <v>80.436480000000032</v>
      </c>
      <c r="M8" s="40">
        <f>$G8*Marketshare_Base!$B8*MI!E$3*1000+$G8*Marketshare_Base!$C8*MI!E$4*1000+$G8*Marketshare_Base!$D8*MI!E$5*1000+$G8*Marketshare_Base!$E8*MI!E$6*1000+$G8*Marketshare_Base!$F8*MI!E$7*1000+$G8*Marketshare_Base!$G8*MI!E$8*1000+$G8*Marketshare_Base!$H8*MI!E$9*1000+$G8*Marketshare_Base!$I8*MI!E$10*1000</f>
        <v>11.220960000000003</v>
      </c>
      <c r="N8" s="40">
        <f>$G8*Marketshare_Base!$B8*MI!F$3*1000+$G8*Marketshare_Base!$C8*MI!F$4*1000+$G8*Marketshare_Base!$D8*MI!F$5*1000+$G8*Marketshare_Base!$E8*MI!F$6*1000+$G8*Marketshare_Base!$F8*MI!F$7*1000+$G8*Marketshare_Base!$G8*MI!F$8*1000+$G8*Marketshare_Base!$H8*MI!F$9*1000+$G8*Marketshare_Base!$I8*MI!F$10*1000</f>
        <v>28.738560000000007</v>
      </c>
      <c r="O8" s="40">
        <f>$G8*Marketshare_Base!$B8*MI!G$3*1000+$G8*Marketshare_Base!$C8*MI!G$4*1000+$G8*Marketshare_Base!$D8*MI!G$5*1000+$G8*Marketshare_Base!$E8*MI!G$6*1000+$G8*Marketshare_Base!$F8*MI!G$7*1000+$G8*Marketshare_Base!$G8*MI!G$8*1000+$G8*Marketshare_Base!$H8*MI!G$9*1000+$G8*Marketshare_Base!$I8*MI!G$10*1000</f>
        <v>491.71680000000015</v>
      </c>
      <c r="P8" s="40">
        <f>$G8*Marketshare_Base!$B8*MI!H$3*1000+$G8*Marketshare_Base!$C8*MI!H$4*1000+$G8*Marketshare_Base!$D8*MI!H$5*1000+$G8*Marketshare_Base!$E8*MI!H$6*1000+$G8*Marketshare_Base!$F8*MI!H$7*1000+$G8*Marketshare_Base!$G8*MI!H$8*1000+$G8*Marketshare_Base!$H8*MI!H$9*1000+$G8*Marketshare_Base!$I8*MI!H$10*1000</f>
        <v>0</v>
      </c>
      <c r="Q8" s="40">
        <f>$G8*Marketshare_Base!$B8*MI!I$3*1000+$G8*Marketshare_Base!$C8*MI!I$4*1000+$G8*Marketshare_Base!$D8*MI!I$5*1000+$G8*Marketshare_Base!$E8*MI!I$6*1000+$G8*Marketshare_Base!$F8*MI!I$7*1000+$G8*Marketshare_Base!$G8*MI!I$8*1000+$G8*Marketshare_Base!$H8*MI!I$9*1000+$G8*Marketshare_Base!$I8*MI!I$10*1000</f>
        <v>108.72000000000003</v>
      </c>
      <c r="R8" s="40">
        <f>$G8*Marketshare_Base!$B8*MI!J$3*1000+$G8*Marketshare_Base!$C8*MI!J$4*1000+$G8*Marketshare_Base!$D8*MI!J$5*1000+$G8*Marketshare_Base!$E8*MI!J$6*1000+$G8*Marketshare_Base!$F8*MI!J$7*1000+$G8*Marketshare_Base!$G8*MI!J$8*1000+$G8*Marketshare_Base!$H8*MI!J$9*1000+$G8*Marketshare_Base!$I8*MI!J$10*1000</f>
        <v>2.1352000001256002</v>
      </c>
      <c r="S8" s="40">
        <f>$G8*Marketshare_Base!$B8*MI!K$3*1000+$G8*Marketshare_Base!$C8*MI!K$4*1000+$G8*Marketshare_Base!$D8*MI!K$5*1000+$G8*Marketshare_Base!$E8*MI!K$6*1000+$G8*Marketshare_Base!$F8*MI!K$7*1000+$G8*Marketshare_Base!$G8*MI!K$8*1000+$G8*Marketshare_Base!$H8*MI!K$9*1000+$G8*Marketshare_Base!$I8*MI!K$10*1000</f>
        <v>96.725760000000008</v>
      </c>
      <c r="T8" s="40">
        <f>$G8*Marketshare_Base!$B8*MI!L$3*1000+$G8*Marketshare_Base!$C8*MI!L$4*1000+$G8*Marketshare_Base!$D8*MI!L$5*1000+$G8*Marketshare_Base!$E8*MI!L$6*1000+$G8*Marketshare_Base!$F8*MI!L$7*1000+$G8*Marketshare_Base!$G8*MI!L$8*1000+$G8*Marketshare_Base!$H8*MI!L$9*1000+$G8*Marketshare_Base!$I8*MI!L$10*1000</f>
        <v>114.11040000000001</v>
      </c>
      <c r="U8" s="40">
        <f>$G8*Marketshare_Base!$B8*MI!M$3*1000+$G8*Marketshare_Base!$C8*MI!M$4*1000+$G8*Marketshare_Base!$D8*MI!M$5*1000+$G8*Marketshare_Base!$E8*MI!M$6*1000+$G8*Marketshare_Base!$F8*MI!M$7*1000+$G8*Marketshare_Base!$G8*MI!M$8*1000+$G8*Marketshare_Base!$H8*MI!M$9*1000+$G8*Marketshare_Base!$I8*MI!M$10*1000</f>
        <v>0</v>
      </c>
      <c r="V8" s="40">
        <f>$G8*Marketshare_Base!$B8*MI!N$3*1000+$G8*Marketshare_Base!$C8*MI!N$4*1000+$G8*Marketshare_Base!$D8*MI!N$5*1000+$G8*Marketshare_Base!$E8*MI!N$6*1000+$G8*Marketshare_Base!$F8*MI!N$7*1000+$G8*Marketshare_Base!$G8*MI!N$8*1000+$G8*Marketshare_Base!$H8*MI!N$9*1000+$G8*Marketshare_Base!$I8*MI!N$10*1000</f>
        <v>0.69079999987439988</v>
      </c>
      <c r="W8" s="48">
        <f>$G8*Marketshare_Base!$B8*MI!O$3*1000+$G8*Marketshare_Base!$C8*MI!O$4*1000+$G8*Marketshare_Base!$D8*MI!O$5*1000+$G8*Marketshare_Base!$E8*MI!O$6*1000+$G8*Marketshare_Base!$F8*MI!O$7*1000+$G8*Marketshare_Base!$G8*MI!O$8*1000+$G8*Marketshare_Base!$H8*MI!O$9*1000+$G8*Marketshare_Base!$I8*MI!O$10*1000</f>
        <v>0.69079999987439988</v>
      </c>
      <c r="Y8" s="5">
        <f>0</f>
        <v>0</v>
      </c>
      <c r="Z8" s="3">
        <f>0</f>
        <v>0</v>
      </c>
      <c r="AA8" s="3">
        <f>0</f>
        <v>0</v>
      </c>
      <c r="AB8" s="3">
        <f>0</f>
        <v>0</v>
      </c>
      <c r="AC8" s="3">
        <f>0</f>
        <v>0</v>
      </c>
      <c r="AD8" s="3">
        <f>0</f>
        <v>0</v>
      </c>
      <c r="AE8" s="3">
        <f>0</f>
        <v>0</v>
      </c>
      <c r="AF8" s="3">
        <f>0</f>
        <v>0</v>
      </c>
      <c r="AG8" s="3">
        <f>0</f>
        <v>0</v>
      </c>
      <c r="AH8" s="3">
        <f>0</f>
        <v>0</v>
      </c>
      <c r="AI8" s="3">
        <f>0</f>
        <v>0</v>
      </c>
      <c r="AJ8" s="6">
        <f>0</f>
        <v>0</v>
      </c>
      <c r="AL8" s="53">
        <f t="shared" si="6"/>
        <v>328.93440000000004</v>
      </c>
      <c r="AM8" s="54">
        <f t="shared" si="6"/>
        <v>46.948800000000006</v>
      </c>
      <c r="AN8" s="54">
        <f t="shared" si="2"/>
        <v>121.0368</v>
      </c>
      <c r="AO8" s="54">
        <f t="shared" si="2"/>
        <v>1820.268</v>
      </c>
      <c r="AP8" s="54">
        <f t="shared" si="2"/>
        <v>0</v>
      </c>
      <c r="AQ8" s="54">
        <f t="shared" si="2"/>
        <v>448.38</v>
      </c>
      <c r="AR8" s="54">
        <f t="shared" si="2"/>
        <v>9.5200000005599996</v>
      </c>
      <c r="AS8" s="54">
        <f t="shared" si="2"/>
        <v>372.97680000000003</v>
      </c>
      <c r="AT8" s="54">
        <f t="shared" si="2"/>
        <v>468.76799999999997</v>
      </c>
      <c r="AU8" s="54">
        <f t="shared" si="2"/>
        <v>0</v>
      </c>
      <c r="AV8" s="54">
        <f t="shared" si="2"/>
        <v>3.0799999994399996</v>
      </c>
      <c r="AW8" s="55">
        <f t="shared" si="2"/>
        <v>3.0799999994399996</v>
      </c>
    </row>
    <row r="9" spans="1:49" x14ac:dyDescent="0.55000000000000004">
      <c r="A9" s="25">
        <f t="shared" si="3"/>
        <v>2025</v>
      </c>
      <c r="B9" s="7">
        <f t="shared" si="4"/>
        <v>6</v>
      </c>
      <c r="C9" s="4">
        <f t="shared" si="4"/>
        <v>6</v>
      </c>
      <c r="D9" s="4">
        <f t="shared" si="4"/>
        <v>6</v>
      </c>
      <c r="E9" s="7">
        <f t="shared" si="5"/>
        <v>1.2000000000000002</v>
      </c>
      <c r="F9" s="4">
        <f t="shared" si="1"/>
        <v>1.2000000000000002</v>
      </c>
      <c r="G9" s="8">
        <f t="shared" si="1"/>
        <v>1.2000000000000002</v>
      </c>
      <c r="H9" s="5">
        <f>0</f>
        <v>0</v>
      </c>
      <c r="I9" s="2">
        <f>0</f>
        <v>0</v>
      </c>
      <c r="J9" s="23">
        <f>0</f>
        <v>0</v>
      </c>
      <c r="K9" s="2"/>
      <c r="L9" s="47">
        <f>$G9*Marketshare_Base!$B9*MI!D$3*1000+$G9*Marketshare_Base!$C9*MI!D$4*1000+$G9*Marketshare_Base!$D9*MI!D$5*1000+$G9*Marketshare_Base!$E9*MI!D$6*1000+$G9*Marketshare_Base!$F9*MI!D$7*1000+$G9*Marketshare_Base!$G9*MI!D$8*1000+$G9*Marketshare_Base!$H9*MI!D$9*1000+$G9*Marketshare_Base!$I9*MI!D$10*1000</f>
        <v>79.238400000000013</v>
      </c>
      <c r="M9" s="40">
        <f>$G9*Marketshare_Base!$B9*MI!E$3*1000+$G9*Marketshare_Base!$C9*MI!E$4*1000+$G9*Marketshare_Base!$D9*MI!E$5*1000+$G9*Marketshare_Base!$E9*MI!E$6*1000+$G9*Marketshare_Base!$F9*MI!E$7*1000+$G9*Marketshare_Base!$G9*MI!E$8*1000+$G9*Marketshare_Base!$H9*MI!E$9*1000+$G9*Marketshare_Base!$I9*MI!E$10*1000</f>
        <v>10.876800000000003</v>
      </c>
      <c r="N9" s="40">
        <f>$G9*Marketshare_Base!$B9*MI!F$3*1000+$G9*Marketshare_Base!$C9*MI!F$4*1000+$G9*Marketshare_Base!$D9*MI!F$5*1000+$G9*Marketshare_Base!$E9*MI!F$6*1000+$G9*Marketshare_Base!$F9*MI!F$7*1000+$G9*Marketshare_Base!$G9*MI!F$8*1000+$G9*Marketshare_Base!$H9*MI!F$9*1000+$G9*Marketshare_Base!$I9*MI!F$10*1000</f>
        <v>27.724800000000009</v>
      </c>
      <c r="O9" s="40">
        <f>$G9*Marketshare_Base!$B9*MI!G$3*1000+$G9*Marketshare_Base!$C9*MI!G$4*1000+$G9*Marketshare_Base!$D9*MI!G$5*1000+$G9*Marketshare_Base!$E9*MI!G$6*1000+$G9*Marketshare_Base!$F9*MI!G$7*1000+$G9*Marketshare_Base!$G9*MI!G$8*1000+$G9*Marketshare_Base!$H9*MI!G$9*1000+$G9*Marketshare_Base!$I9*MI!G$10*1000</f>
        <v>516.15000000000009</v>
      </c>
      <c r="P9" s="40">
        <f>$G9*Marketshare_Base!$B9*MI!H$3*1000+$G9*Marketshare_Base!$C9*MI!H$4*1000+$G9*Marketshare_Base!$D9*MI!H$5*1000+$G9*Marketshare_Base!$E9*MI!H$6*1000+$G9*Marketshare_Base!$F9*MI!H$7*1000+$G9*Marketshare_Base!$G9*MI!H$8*1000+$G9*Marketshare_Base!$H9*MI!H$9*1000+$G9*Marketshare_Base!$I9*MI!H$10*1000</f>
        <v>0</v>
      </c>
      <c r="Q9" s="40">
        <f>$G9*Marketshare_Base!$B9*MI!I$3*1000+$G9*Marketshare_Base!$C9*MI!I$4*1000+$G9*Marketshare_Base!$D9*MI!I$5*1000+$G9*Marketshare_Base!$E9*MI!I$6*1000+$G9*Marketshare_Base!$F9*MI!I$7*1000+$G9*Marketshare_Base!$G9*MI!I$8*1000+$G9*Marketshare_Base!$H9*MI!I$9*1000+$G9*Marketshare_Base!$I9*MI!I$10*1000</f>
        <v>106.47000000000001</v>
      </c>
      <c r="R9" s="40">
        <f>$G9*Marketshare_Base!$B9*MI!J$3*1000+$G9*Marketshare_Base!$C9*MI!J$4*1000+$G9*Marketshare_Base!$D9*MI!J$5*1000+$G9*Marketshare_Base!$E9*MI!J$6*1000+$G9*Marketshare_Base!$F9*MI!J$7*1000+$G9*Marketshare_Base!$G9*MI!J$8*1000+$G9*Marketshare_Base!$H9*MI!J$9*1000+$G9*Marketshare_Base!$I9*MI!J$10*1000</f>
        <v>1.9720000001160001</v>
      </c>
      <c r="S9" s="40">
        <f>$G9*Marketshare_Base!$B9*MI!K$3*1000+$G9*Marketshare_Base!$C9*MI!K$4*1000+$G9*Marketshare_Base!$D9*MI!K$5*1000+$G9*Marketshare_Base!$E9*MI!K$6*1000+$G9*Marketshare_Base!$F9*MI!K$7*1000+$G9*Marketshare_Base!$G9*MI!K$8*1000+$G9*Marketshare_Base!$H9*MI!K$9*1000+$G9*Marketshare_Base!$I9*MI!K$10*1000</f>
        <v>99.046800000000005</v>
      </c>
      <c r="T9" s="40">
        <f>$G9*Marketshare_Base!$B9*MI!L$3*1000+$G9*Marketshare_Base!$C9*MI!L$4*1000+$G9*Marketshare_Base!$D9*MI!L$5*1000+$G9*Marketshare_Base!$E9*MI!L$6*1000+$G9*Marketshare_Base!$F9*MI!L$7*1000+$G9*Marketshare_Base!$G9*MI!L$8*1000+$G9*Marketshare_Base!$H9*MI!L$9*1000+$G9*Marketshare_Base!$I9*MI!L$10*1000</f>
        <v>112.05600000000001</v>
      </c>
      <c r="U9" s="40">
        <f>$G9*Marketshare_Base!$B9*MI!M$3*1000+$G9*Marketshare_Base!$C9*MI!M$4*1000+$G9*Marketshare_Base!$D9*MI!M$5*1000+$G9*Marketshare_Base!$E9*MI!M$6*1000+$G9*Marketshare_Base!$F9*MI!M$7*1000+$G9*Marketshare_Base!$G9*MI!M$8*1000+$G9*Marketshare_Base!$H9*MI!M$9*1000+$G9*Marketshare_Base!$I9*MI!M$10*1000</f>
        <v>0</v>
      </c>
      <c r="V9" s="40">
        <f>$G9*Marketshare_Base!$B9*MI!N$3*1000+$G9*Marketshare_Base!$C9*MI!N$4*1000+$G9*Marketshare_Base!$D9*MI!N$5*1000+$G9*Marketshare_Base!$E9*MI!N$6*1000+$G9*Marketshare_Base!$F9*MI!N$7*1000+$G9*Marketshare_Base!$G9*MI!N$8*1000+$G9*Marketshare_Base!$H9*MI!N$9*1000+$G9*Marketshare_Base!$I9*MI!N$10*1000</f>
        <v>0.63799999988399991</v>
      </c>
      <c r="W9" s="48">
        <f>$G9*Marketshare_Base!$B9*MI!O$3*1000+$G9*Marketshare_Base!$C9*MI!O$4*1000+$G9*Marketshare_Base!$D9*MI!O$5*1000+$G9*Marketshare_Base!$E9*MI!O$6*1000+$G9*Marketshare_Base!$F9*MI!O$7*1000+$G9*Marketshare_Base!$G9*MI!O$8*1000+$G9*Marketshare_Base!$H9*MI!O$9*1000+$G9*Marketshare_Base!$I9*MI!O$10*1000</f>
        <v>0.63799999988399991</v>
      </c>
      <c r="Y9" s="5">
        <f>0</f>
        <v>0</v>
      </c>
      <c r="Z9" s="3">
        <f>0</f>
        <v>0</v>
      </c>
      <c r="AA9" s="3">
        <f>0</f>
        <v>0</v>
      </c>
      <c r="AB9" s="3">
        <f>0</f>
        <v>0</v>
      </c>
      <c r="AC9" s="3">
        <f>0</f>
        <v>0</v>
      </c>
      <c r="AD9" s="3">
        <f>0</f>
        <v>0</v>
      </c>
      <c r="AE9" s="3">
        <f>0</f>
        <v>0</v>
      </c>
      <c r="AF9" s="3">
        <f>0</f>
        <v>0</v>
      </c>
      <c r="AG9" s="3">
        <f>0</f>
        <v>0</v>
      </c>
      <c r="AH9" s="3">
        <f>0</f>
        <v>0</v>
      </c>
      <c r="AI9" s="3">
        <f>0</f>
        <v>0</v>
      </c>
      <c r="AJ9" s="6">
        <f>0</f>
        <v>0</v>
      </c>
      <c r="AL9" s="53">
        <f t="shared" si="6"/>
        <v>408.17280000000005</v>
      </c>
      <c r="AM9" s="54">
        <f t="shared" si="6"/>
        <v>57.825600000000009</v>
      </c>
      <c r="AN9" s="54">
        <f t="shared" si="2"/>
        <v>148.76160000000002</v>
      </c>
      <c r="AO9" s="54">
        <f t="shared" si="2"/>
        <v>2336.4180000000001</v>
      </c>
      <c r="AP9" s="54">
        <f t="shared" si="2"/>
        <v>0</v>
      </c>
      <c r="AQ9" s="54">
        <f t="shared" si="2"/>
        <v>554.85</v>
      </c>
      <c r="AR9" s="54">
        <f t="shared" si="2"/>
        <v>11.492000000676001</v>
      </c>
      <c r="AS9" s="54">
        <f t="shared" si="2"/>
        <v>472.02360000000004</v>
      </c>
      <c r="AT9" s="54">
        <f t="shared" si="2"/>
        <v>580.82399999999996</v>
      </c>
      <c r="AU9" s="54">
        <f t="shared" si="2"/>
        <v>0</v>
      </c>
      <c r="AV9" s="54">
        <f t="shared" si="2"/>
        <v>3.7179999993239994</v>
      </c>
      <c r="AW9" s="55">
        <f t="shared" si="2"/>
        <v>3.7179999993239994</v>
      </c>
    </row>
    <row r="10" spans="1:49" x14ac:dyDescent="0.55000000000000004">
      <c r="A10" s="25">
        <f t="shared" si="3"/>
        <v>2026</v>
      </c>
      <c r="B10" s="7">
        <f t="shared" si="4"/>
        <v>7.2</v>
      </c>
      <c r="C10" s="4">
        <f t="shared" si="4"/>
        <v>7.2</v>
      </c>
      <c r="D10" s="4">
        <f t="shared" si="4"/>
        <v>7.2</v>
      </c>
      <c r="E10" s="7">
        <f t="shared" si="5"/>
        <v>1.2000000000000002</v>
      </c>
      <c r="F10" s="4">
        <f t="shared" si="1"/>
        <v>1.2000000000000002</v>
      </c>
      <c r="G10" s="8">
        <f t="shared" si="1"/>
        <v>1.2000000000000002</v>
      </c>
      <c r="H10" s="5">
        <f>0</f>
        <v>0</v>
      </c>
      <c r="I10" s="2">
        <f>0</f>
        <v>0</v>
      </c>
      <c r="J10" s="23">
        <f>0</f>
        <v>0</v>
      </c>
      <c r="K10" s="2"/>
      <c r="L10" s="47">
        <f>$G10*Marketshare_Base!$B10*MI!D$3*1000+$G10*Marketshare_Base!$C10*MI!D$4*1000+$G10*Marketshare_Base!$D10*MI!D$5*1000+$G10*Marketshare_Base!$E10*MI!D$6*1000+$G10*Marketshare_Base!$F10*MI!D$7*1000+$G10*Marketshare_Base!$G10*MI!D$8*1000+$G10*Marketshare_Base!$H10*MI!D$9*1000+$G10*Marketshare_Base!$I10*MI!D$10*1000</f>
        <v>78.040320000000037</v>
      </c>
      <c r="M10" s="40">
        <f>$G10*Marketshare_Base!$B10*MI!E$3*1000+$G10*Marketshare_Base!$C10*MI!E$4*1000+$G10*Marketshare_Base!$D10*MI!E$5*1000+$G10*Marketshare_Base!$E10*MI!E$6*1000+$G10*Marketshare_Base!$F10*MI!E$7*1000+$G10*Marketshare_Base!$G10*MI!E$8*1000+$G10*Marketshare_Base!$H10*MI!E$9*1000+$G10*Marketshare_Base!$I10*MI!E$10*1000</f>
        <v>10.532640000000004</v>
      </c>
      <c r="N10" s="40">
        <f>$G10*Marketshare_Base!$B10*MI!F$3*1000+$G10*Marketshare_Base!$C10*MI!F$4*1000+$G10*Marketshare_Base!$D10*MI!F$5*1000+$G10*Marketshare_Base!$E10*MI!F$6*1000+$G10*Marketshare_Base!$F10*MI!F$7*1000+$G10*Marketshare_Base!$G10*MI!F$8*1000+$G10*Marketshare_Base!$H10*MI!F$9*1000+$G10*Marketshare_Base!$I10*MI!F$10*1000</f>
        <v>26.711040000000004</v>
      </c>
      <c r="O10" s="40">
        <f>$G10*Marketshare_Base!$B10*MI!G$3*1000+$G10*Marketshare_Base!$C10*MI!G$4*1000+$G10*Marketshare_Base!$D10*MI!G$5*1000+$G10*Marketshare_Base!$E10*MI!G$6*1000+$G10*Marketshare_Base!$F10*MI!G$7*1000+$G10*Marketshare_Base!$G10*MI!G$8*1000+$G10*Marketshare_Base!$H10*MI!G$9*1000+$G10*Marketshare_Base!$I10*MI!G$10*1000</f>
        <v>540.58319999999992</v>
      </c>
      <c r="P10" s="40">
        <f>$G10*Marketshare_Base!$B10*MI!H$3*1000+$G10*Marketshare_Base!$C10*MI!H$4*1000+$G10*Marketshare_Base!$D10*MI!H$5*1000+$G10*Marketshare_Base!$E10*MI!H$6*1000+$G10*Marketshare_Base!$F10*MI!H$7*1000+$G10*Marketshare_Base!$G10*MI!H$8*1000+$G10*Marketshare_Base!$H10*MI!H$9*1000+$G10*Marketshare_Base!$I10*MI!H$10*1000</f>
        <v>0</v>
      </c>
      <c r="Q10" s="40">
        <f>$G10*Marketshare_Base!$B10*MI!I$3*1000+$G10*Marketshare_Base!$C10*MI!I$4*1000+$G10*Marketshare_Base!$D10*MI!I$5*1000+$G10*Marketshare_Base!$E10*MI!I$6*1000+$G10*Marketshare_Base!$F10*MI!I$7*1000+$G10*Marketshare_Base!$G10*MI!I$8*1000+$G10*Marketshare_Base!$H10*MI!I$9*1000+$G10*Marketshare_Base!$I10*MI!I$10*1000</f>
        <v>104.22000000000001</v>
      </c>
      <c r="R10" s="40">
        <f>$G10*Marketshare_Base!$B10*MI!J$3*1000+$G10*Marketshare_Base!$C10*MI!J$4*1000+$G10*Marketshare_Base!$D10*MI!J$5*1000+$G10*Marketshare_Base!$E10*MI!J$6*1000+$G10*Marketshare_Base!$F10*MI!J$7*1000+$G10*Marketshare_Base!$G10*MI!J$8*1000+$G10*Marketshare_Base!$H10*MI!J$9*1000+$G10*Marketshare_Base!$I10*MI!J$10*1000</f>
        <v>1.8088000001063995</v>
      </c>
      <c r="S10" s="40">
        <f>$G10*Marketshare_Base!$B10*MI!K$3*1000+$G10*Marketshare_Base!$C10*MI!K$4*1000+$G10*Marketshare_Base!$D10*MI!K$5*1000+$G10*Marketshare_Base!$E10*MI!K$6*1000+$G10*Marketshare_Base!$F10*MI!K$7*1000+$G10*Marketshare_Base!$G10*MI!K$8*1000+$G10*Marketshare_Base!$H10*MI!K$9*1000+$G10*Marketshare_Base!$I10*MI!K$10*1000</f>
        <v>101.36784000000002</v>
      </c>
      <c r="T10" s="40">
        <f>$G10*Marketshare_Base!$B10*MI!L$3*1000+$G10*Marketshare_Base!$C10*MI!L$4*1000+$G10*Marketshare_Base!$D10*MI!L$5*1000+$G10*Marketshare_Base!$E10*MI!L$6*1000+$G10*Marketshare_Base!$F10*MI!L$7*1000+$G10*Marketshare_Base!$G10*MI!L$8*1000+$G10*Marketshare_Base!$H10*MI!L$9*1000+$G10*Marketshare_Base!$I10*MI!L$10*1000</f>
        <v>110.00160000000002</v>
      </c>
      <c r="U10" s="40">
        <f>$G10*Marketshare_Base!$B10*MI!M$3*1000+$G10*Marketshare_Base!$C10*MI!M$4*1000+$G10*Marketshare_Base!$D10*MI!M$5*1000+$G10*Marketshare_Base!$E10*MI!M$6*1000+$G10*Marketshare_Base!$F10*MI!M$7*1000+$G10*Marketshare_Base!$G10*MI!M$8*1000+$G10*Marketshare_Base!$H10*MI!M$9*1000+$G10*Marketshare_Base!$I10*MI!M$10*1000</f>
        <v>0</v>
      </c>
      <c r="V10" s="40">
        <f>$G10*Marketshare_Base!$B10*MI!N$3*1000+$G10*Marketshare_Base!$C10*MI!N$4*1000+$G10*Marketshare_Base!$D10*MI!N$5*1000+$G10*Marketshare_Base!$E10*MI!N$6*1000+$G10*Marketshare_Base!$F10*MI!N$7*1000+$G10*Marketshare_Base!$G10*MI!N$8*1000+$G10*Marketshare_Base!$H10*MI!N$9*1000+$G10*Marketshare_Base!$I10*MI!N$10*1000</f>
        <v>0.58519999989359994</v>
      </c>
      <c r="W10" s="48">
        <f>$G10*Marketshare_Base!$B10*MI!O$3*1000+$G10*Marketshare_Base!$C10*MI!O$4*1000+$G10*Marketshare_Base!$D10*MI!O$5*1000+$G10*Marketshare_Base!$E10*MI!O$6*1000+$G10*Marketshare_Base!$F10*MI!O$7*1000+$G10*Marketshare_Base!$G10*MI!O$8*1000+$G10*Marketshare_Base!$H10*MI!O$9*1000+$G10*Marketshare_Base!$I10*MI!O$10*1000</f>
        <v>0.58519999989359994</v>
      </c>
      <c r="Y10" s="5">
        <f>0</f>
        <v>0</v>
      </c>
      <c r="Z10" s="3">
        <f>0</f>
        <v>0</v>
      </c>
      <c r="AA10" s="3">
        <f>0</f>
        <v>0</v>
      </c>
      <c r="AB10" s="3">
        <f>0</f>
        <v>0</v>
      </c>
      <c r="AC10" s="3">
        <f>0</f>
        <v>0</v>
      </c>
      <c r="AD10" s="3">
        <f>0</f>
        <v>0</v>
      </c>
      <c r="AE10" s="3">
        <f>0</f>
        <v>0</v>
      </c>
      <c r="AF10" s="3">
        <f>0</f>
        <v>0</v>
      </c>
      <c r="AG10" s="3">
        <f>0</f>
        <v>0</v>
      </c>
      <c r="AH10" s="3">
        <f>0</f>
        <v>0</v>
      </c>
      <c r="AI10" s="3">
        <f>0</f>
        <v>0</v>
      </c>
      <c r="AJ10" s="6">
        <f>0</f>
        <v>0</v>
      </c>
      <c r="AL10" s="53">
        <f t="shared" si="6"/>
        <v>486.21312000000012</v>
      </c>
      <c r="AM10" s="54">
        <f t="shared" si="6"/>
        <v>68.358240000000009</v>
      </c>
      <c r="AN10" s="54">
        <f t="shared" si="2"/>
        <v>175.47264000000001</v>
      </c>
      <c r="AO10" s="54">
        <f t="shared" si="2"/>
        <v>2877.0012000000002</v>
      </c>
      <c r="AP10" s="54">
        <f t="shared" si="2"/>
        <v>0</v>
      </c>
      <c r="AQ10" s="54">
        <f t="shared" si="2"/>
        <v>659.07</v>
      </c>
      <c r="AR10" s="54">
        <f t="shared" si="2"/>
        <v>13.300800000782401</v>
      </c>
      <c r="AS10" s="54">
        <f t="shared" si="2"/>
        <v>573.3914400000001</v>
      </c>
      <c r="AT10" s="54">
        <f t="shared" si="2"/>
        <v>690.82560000000001</v>
      </c>
      <c r="AU10" s="54">
        <f t="shared" si="2"/>
        <v>0</v>
      </c>
      <c r="AV10" s="54">
        <f t="shared" si="2"/>
        <v>4.3031999992175995</v>
      </c>
      <c r="AW10" s="55">
        <f t="shared" si="2"/>
        <v>4.3031999992175995</v>
      </c>
    </row>
    <row r="11" spans="1:49" x14ac:dyDescent="0.55000000000000004">
      <c r="A11" s="25">
        <f t="shared" si="3"/>
        <v>2027</v>
      </c>
      <c r="B11" s="7">
        <f t="shared" si="4"/>
        <v>8.4</v>
      </c>
      <c r="C11" s="4">
        <f t="shared" si="4"/>
        <v>8.4</v>
      </c>
      <c r="D11" s="4">
        <f t="shared" si="4"/>
        <v>8.4</v>
      </c>
      <c r="E11" s="7">
        <f t="shared" si="5"/>
        <v>1.2000000000000002</v>
      </c>
      <c r="F11" s="4">
        <f t="shared" si="1"/>
        <v>1.2000000000000002</v>
      </c>
      <c r="G11" s="8">
        <f t="shared" si="1"/>
        <v>1.2000000000000002</v>
      </c>
      <c r="H11" s="5">
        <f>0</f>
        <v>0</v>
      </c>
      <c r="I11" s="2">
        <f>0</f>
        <v>0</v>
      </c>
      <c r="J11" s="23">
        <f>0</f>
        <v>0</v>
      </c>
      <c r="K11" s="2"/>
      <c r="L11" s="47">
        <f>$G11*Marketshare_Base!$B11*MI!D$3*1000+$G11*Marketshare_Base!$C11*MI!D$4*1000+$G11*Marketshare_Base!$D11*MI!D$5*1000+$G11*Marketshare_Base!$E11*MI!D$6*1000+$G11*Marketshare_Base!$F11*MI!D$7*1000+$G11*Marketshare_Base!$G11*MI!D$8*1000+$G11*Marketshare_Base!$H11*MI!D$9*1000+$G11*Marketshare_Base!$I11*MI!D$10*1000</f>
        <v>76.842240000000032</v>
      </c>
      <c r="M11" s="40">
        <f>$G11*Marketshare_Base!$B11*MI!E$3*1000+$G11*Marketshare_Base!$C11*MI!E$4*1000+$G11*Marketshare_Base!$D11*MI!E$5*1000+$G11*Marketshare_Base!$E11*MI!E$6*1000+$G11*Marketshare_Base!$F11*MI!E$7*1000+$G11*Marketshare_Base!$G11*MI!E$8*1000+$G11*Marketshare_Base!$H11*MI!E$9*1000+$G11*Marketshare_Base!$I11*MI!E$10*1000</f>
        <v>10.188480000000004</v>
      </c>
      <c r="N11" s="40">
        <f>$G11*Marketshare_Base!$B11*MI!F$3*1000+$G11*Marketshare_Base!$C11*MI!F$4*1000+$G11*Marketshare_Base!$D11*MI!F$5*1000+$G11*Marketshare_Base!$E11*MI!F$6*1000+$G11*Marketshare_Base!$F11*MI!F$7*1000+$G11*Marketshare_Base!$G11*MI!F$8*1000+$G11*Marketshare_Base!$H11*MI!F$9*1000+$G11*Marketshare_Base!$I11*MI!F$10*1000</f>
        <v>25.69728000000001</v>
      </c>
      <c r="O11" s="40">
        <f>$G11*Marketshare_Base!$B11*MI!G$3*1000+$G11*Marketshare_Base!$C11*MI!G$4*1000+$G11*Marketshare_Base!$D11*MI!G$5*1000+$G11*Marketshare_Base!$E11*MI!G$6*1000+$G11*Marketshare_Base!$F11*MI!G$7*1000+$G11*Marketshare_Base!$G11*MI!G$8*1000+$G11*Marketshare_Base!$H11*MI!G$9*1000+$G11*Marketshare_Base!$I11*MI!G$10*1000</f>
        <v>565.01639999999998</v>
      </c>
      <c r="P11" s="40">
        <f>$G11*Marketshare_Base!$B11*MI!H$3*1000+$G11*Marketshare_Base!$C11*MI!H$4*1000+$G11*Marketshare_Base!$D11*MI!H$5*1000+$G11*Marketshare_Base!$E11*MI!H$6*1000+$G11*Marketshare_Base!$F11*MI!H$7*1000+$G11*Marketshare_Base!$G11*MI!H$8*1000+$G11*Marketshare_Base!$H11*MI!H$9*1000+$G11*Marketshare_Base!$I11*MI!H$10*1000</f>
        <v>0</v>
      </c>
      <c r="Q11" s="40">
        <f>$G11*Marketshare_Base!$B11*MI!I$3*1000+$G11*Marketshare_Base!$C11*MI!I$4*1000+$G11*Marketshare_Base!$D11*MI!I$5*1000+$G11*Marketshare_Base!$E11*MI!I$6*1000+$G11*Marketshare_Base!$F11*MI!I$7*1000+$G11*Marketshare_Base!$G11*MI!I$8*1000+$G11*Marketshare_Base!$H11*MI!I$9*1000+$G11*Marketshare_Base!$I11*MI!I$10*1000</f>
        <v>101.97000000000001</v>
      </c>
      <c r="R11" s="40">
        <f>$G11*Marketshare_Base!$B11*MI!J$3*1000+$G11*Marketshare_Base!$C11*MI!J$4*1000+$G11*Marketshare_Base!$D11*MI!J$5*1000+$G11*Marketshare_Base!$E11*MI!J$6*1000+$G11*Marketshare_Base!$F11*MI!J$7*1000+$G11*Marketshare_Base!$G11*MI!J$8*1000+$G11*Marketshare_Base!$H11*MI!J$9*1000+$G11*Marketshare_Base!$I11*MI!J$10*1000</f>
        <v>1.6456000000967999</v>
      </c>
      <c r="S11" s="40">
        <f>$G11*Marketshare_Base!$B11*MI!K$3*1000+$G11*Marketshare_Base!$C11*MI!K$4*1000+$G11*Marketshare_Base!$D11*MI!K$5*1000+$G11*Marketshare_Base!$E11*MI!K$6*1000+$G11*Marketshare_Base!$F11*MI!K$7*1000+$G11*Marketshare_Base!$G11*MI!K$8*1000+$G11*Marketshare_Base!$H11*MI!K$9*1000+$G11*Marketshare_Base!$I11*MI!K$10*1000</f>
        <v>103.68888000000003</v>
      </c>
      <c r="T11" s="40">
        <f>$G11*Marketshare_Base!$B11*MI!L$3*1000+$G11*Marketshare_Base!$C11*MI!L$4*1000+$G11*Marketshare_Base!$D11*MI!L$5*1000+$G11*Marketshare_Base!$E11*MI!L$6*1000+$G11*Marketshare_Base!$F11*MI!L$7*1000+$G11*Marketshare_Base!$G11*MI!L$8*1000+$G11*Marketshare_Base!$H11*MI!L$9*1000+$G11*Marketshare_Base!$I11*MI!L$10*1000</f>
        <v>107.94720000000001</v>
      </c>
      <c r="U11" s="40">
        <f>$G11*Marketshare_Base!$B11*MI!M$3*1000+$G11*Marketshare_Base!$C11*MI!M$4*1000+$G11*Marketshare_Base!$D11*MI!M$5*1000+$G11*Marketshare_Base!$E11*MI!M$6*1000+$G11*Marketshare_Base!$F11*MI!M$7*1000+$G11*Marketshare_Base!$G11*MI!M$8*1000+$G11*Marketshare_Base!$H11*MI!M$9*1000+$G11*Marketshare_Base!$I11*MI!M$10*1000</f>
        <v>0</v>
      </c>
      <c r="V11" s="40">
        <f>$G11*Marketshare_Base!$B11*MI!N$3*1000+$G11*Marketshare_Base!$C11*MI!N$4*1000+$G11*Marketshare_Base!$D11*MI!N$5*1000+$G11*Marketshare_Base!$E11*MI!N$6*1000+$G11*Marketshare_Base!$F11*MI!N$7*1000+$G11*Marketshare_Base!$G11*MI!N$8*1000+$G11*Marketshare_Base!$H11*MI!N$9*1000+$G11*Marketshare_Base!$I11*MI!N$10*1000</f>
        <v>0.53239999990319986</v>
      </c>
      <c r="W11" s="48">
        <f>$G11*Marketshare_Base!$B11*MI!O$3*1000+$G11*Marketshare_Base!$C11*MI!O$4*1000+$G11*Marketshare_Base!$D11*MI!O$5*1000+$G11*Marketshare_Base!$E11*MI!O$6*1000+$G11*Marketshare_Base!$F11*MI!O$7*1000+$G11*Marketshare_Base!$G11*MI!O$8*1000+$G11*Marketshare_Base!$H11*MI!O$9*1000+$G11*Marketshare_Base!$I11*MI!O$10*1000</f>
        <v>0.53239999990319986</v>
      </c>
      <c r="Y11" s="5">
        <f>0</f>
        <v>0</v>
      </c>
      <c r="Z11" s="3">
        <f>0</f>
        <v>0</v>
      </c>
      <c r="AA11" s="3">
        <f>0</f>
        <v>0</v>
      </c>
      <c r="AB11" s="3">
        <f>0</f>
        <v>0</v>
      </c>
      <c r="AC11" s="3">
        <f>0</f>
        <v>0</v>
      </c>
      <c r="AD11" s="3">
        <f>0</f>
        <v>0</v>
      </c>
      <c r="AE11" s="3">
        <f>0</f>
        <v>0</v>
      </c>
      <c r="AF11" s="3">
        <f>0</f>
        <v>0</v>
      </c>
      <c r="AG11" s="3">
        <f>0</f>
        <v>0</v>
      </c>
      <c r="AH11" s="3">
        <f>0</f>
        <v>0</v>
      </c>
      <c r="AI11" s="3">
        <f>0</f>
        <v>0</v>
      </c>
      <c r="AJ11" s="6">
        <f>0</f>
        <v>0</v>
      </c>
      <c r="AL11" s="53">
        <f t="shared" si="6"/>
        <v>563.05536000000018</v>
      </c>
      <c r="AM11" s="54">
        <f t="shared" si="6"/>
        <v>78.546720000000008</v>
      </c>
      <c r="AN11" s="54">
        <f t="shared" si="2"/>
        <v>201.16992000000002</v>
      </c>
      <c r="AO11" s="54">
        <f t="shared" si="2"/>
        <v>3442.0176000000001</v>
      </c>
      <c r="AP11" s="54">
        <f t="shared" si="2"/>
        <v>0</v>
      </c>
      <c r="AQ11" s="54">
        <f t="shared" si="2"/>
        <v>761.04000000000008</v>
      </c>
      <c r="AR11" s="54">
        <f t="shared" si="2"/>
        <v>14.946400000879201</v>
      </c>
      <c r="AS11" s="54">
        <f t="shared" si="2"/>
        <v>677.08032000000014</v>
      </c>
      <c r="AT11" s="54">
        <f t="shared" si="2"/>
        <v>798.77279999999996</v>
      </c>
      <c r="AU11" s="54">
        <f t="shared" si="2"/>
        <v>0</v>
      </c>
      <c r="AV11" s="54">
        <f t="shared" si="2"/>
        <v>4.8355999991207996</v>
      </c>
      <c r="AW11" s="55">
        <f t="shared" si="2"/>
        <v>4.8355999991207996</v>
      </c>
    </row>
    <row r="12" spans="1:49" x14ac:dyDescent="0.55000000000000004">
      <c r="A12" s="25">
        <f t="shared" si="3"/>
        <v>2028</v>
      </c>
      <c r="B12" s="7">
        <f t="shared" si="4"/>
        <v>9.6</v>
      </c>
      <c r="C12" s="4">
        <f t="shared" si="4"/>
        <v>9.6</v>
      </c>
      <c r="D12" s="4">
        <f t="shared" si="4"/>
        <v>9.6</v>
      </c>
      <c r="E12" s="7">
        <f t="shared" si="5"/>
        <v>1.1999999999999993</v>
      </c>
      <c r="F12" s="4">
        <f t="shared" si="1"/>
        <v>1.1999999999999993</v>
      </c>
      <c r="G12" s="8">
        <f t="shared" si="1"/>
        <v>1.1999999999999993</v>
      </c>
      <c r="H12" s="5">
        <f>0</f>
        <v>0</v>
      </c>
      <c r="I12" s="2">
        <f>0</f>
        <v>0</v>
      </c>
      <c r="J12" s="23">
        <f>0</f>
        <v>0</v>
      </c>
      <c r="K12" s="2"/>
      <c r="L12" s="47">
        <f>$G12*Marketshare_Base!$B12*MI!D$3*1000+$G12*Marketshare_Base!$C12*MI!D$4*1000+$G12*Marketshare_Base!$D12*MI!D$5*1000+$G12*Marketshare_Base!$E12*MI!D$6*1000+$G12*Marketshare_Base!$F12*MI!D$7*1000+$G12*Marketshare_Base!$G12*MI!D$8*1000+$G12*Marketshare_Base!$H12*MI!D$9*1000+$G12*Marketshare_Base!$I12*MI!D$10*1000</f>
        <v>75.644159999999985</v>
      </c>
      <c r="M12" s="40">
        <f>$G12*Marketshare_Base!$B12*MI!E$3*1000+$G12*Marketshare_Base!$C12*MI!E$4*1000+$G12*Marketshare_Base!$D12*MI!E$5*1000+$G12*Marketshare_Base!$E12*MI!E$6*1000+$G12*Marketshare_Base!$F12*MI!E$7*1000+$G12*Marketshare_Base!$G12*MI!E$8*1000+$G12*Marketshare_Base!$H12*MI!E$9*1000+$G12*Marketshare_Base!$I12*MI!E$10*1000</f>
        <v>9.8443199999999962</v>
      </c>
      <c r="N12" s="40">
        <f>$G12*Marketshare_Base!$B12*MI!F$3*1000+$G12*Marketshare_Base!$C12*MI!F$4*1000+$G12*Marketshare_Base!$D12*MI!F$5*1000+$G12*Marketshare_Base!$E12*MI!F$6*1000+$G12*Marketshare_Base!$F12*MI!F$7*1000+$G12*Marketshare_Base!$G12*MI!F$8*1000+$G12*Marketshare_Base!$H12*MI!F$9*1000+$G12*Marketshare_Base!$I12*MI!F$10*1000</f>
        <v>24.683519999999994</v>
      </c>
      <c r="O12" s="40">
        <f>$G12*Marketshare_Base!$B12*MI!G$3*1000+$G12*Marketshare_Base!$C12*MI!G$4*1000+$G12*Marketshare_Base!$D12*MI!G$5*1000+$G12*Marketshare_Base!$E12*MI!G$6*1000+$G12*Marketshare_Base!$F12*MI!G$7*1000+$G12*Marketshare_Base!$G12*MI!G$8*1000+$G12*Marketshare_Base!$H12*MI!G$9*1000+$G12*Marketshare_Base!$I12*MI!G$10*1000</f>
        <v>589.44959999999958</v>
      </c>
      <c r="P12" s="40">
        <f>$G12*Marketshare_Base!$B12*MI!H$3*1000+$G12*Marketshare_Base!$C12*MI!H$4*1000+$G12*Marketshare_Base!$D12*MI!H$5*1000+$G12*Marketshare_Base!$E12*MI!H$6*1000+$G12*Marketshare_Base!$F12*MI!H$7*1000+$G12*Marketshare_Base!$G12*MI!H$8*1000+$G12*Marketshare_Base!$H12*MI!H$9*1000+$G12*Marketshare_Base!$I12*MI!H$10*1000</f>
        <v>0</v>
      </c>
      <c r="Q12" s="40">
        <f>$G12*Marketshare_Base!$B12*MI!I$3*1000+$G12*Marketshare_Base!$C12*MI!I$4*1000+$G12*Marketshare_Base!$D12*MI!I$5*1000+$G12*Marketshare_Base!$E12*MI!I$6*1000+$G12*Marketshare_Base!$F12*MI!I$7*1000+$G12*Marketshare_Base!$G12*MI!I$8*1000+$G12*Marketshare_Base!$H12*MI!I$9*1000+$G12*Marketshare_Base!$I12*MI!I$10*1000</f>
        <v>99.719999999999956</v>
      </c>
      <c r="R12" s="40">
        <f>$G12*Marketshare_Base!$B12*MI!J$3*1000+$G12*Marketshare_Base!$C12*MI!J$4*1000+$G12*Marketshare_Base!$D12*MI!J$5*1000+$G12*Marketshare_Base!$E12*MI!J$6*1000+$G12*Marketshare_Base!$F12*MI!J$7*1000+$G12*Marketshare_Base!$G12*MI!J$8*1000+$G12*Marketshare_Base!$H12*MI!J$9*1000+$G12*Marketshare_Base!$I12*MI!J$10*1000</f>
        <v>1.4824000000871984</v>
      </c>
      <c r="S12" s="40">
        <f>$G12*Marketshare_Base!$B12*MI!K$3*1000+$G12*Marketshare_Base!$C12*MI!K$4*1000+$G12*Marketshare_Base!$D12*MI!K$5*1000+$G12*Marketshare_Base!$E12*MI!K$6*1000+$G12*Marketshare_Base!$F12*MI!K$7*1000+$G12*Marketshare_Base!$G12*MI!K$8*1000+$G12*Marketshare_Base!$H12*MI!K$9*1000+$G12*Marketshare_Base!$I12*MI!K$10*1000</f>
        <v>106.00991999999994</v>
      </c>
      <c r="T12" s="40">
        <f>$G12*Marketshare_Base!$B12*MI!L$3*1000+$G12*Marketshare_Base!$C12*MI!L$4*1000+$G12*Marketshare_Base!$D12*MI!L$5*1000+$G12*Marketshare_Base!$E12*MI!L$6*1000+$G12*Marketshare_Base!$F12*MI!L$7*1000+$G12*Marketshare_Base!$G12*MI!L$8*1000+$G12*Marketshare_Base!$H12*MI!L$9*1000+$G12*Marketshare_Base!$I12*MI!L$10*1000</f>
        <v>105.89279999999995</v>
      </c>
      <c r="U12" s="40">
        <f>$G12*Marketshare_Base!$B12*MI!M$3*1000+$G12*Marketshare_Base!$C12*MI!M$4*1000+$G12*Marketshare_Base!$D12*MI!M$5*1000+$G12*Marketshare_Base!$E12*MI!M$6*1000+$G12*Marketshare_Base!$F12*MI!M$7*1000+$G12*Marketshare_Base!$G12*MI!M$8*1000+$G12*Marketshare_Base!$H12*MI!M$9*1000+$G12*Marketshare_Base!$I12*MI!M$10*1000</f>
        <v>0</v>
      </c>
      <c r="V12" s="40">
        <f>$G12*Marketshare_Base!$B12*MI!N$3*1000+$G12*Marketshare_Base!$C12*MI!N$4*1000+$G12*Marketshare_Base!$D12*MI!N$5*1000+$G12*Marketshare_Base!$E12*MI!N$6*1000+$G12*Marketshare_Base!$F12*MI!N$7*1000+$G12*Marketshare_Base!$G12*MI!N$8*1000+$G12*Marketshare_Base!$H12*MI!N$9*1000+$G12*Marketshare_Base!$I12*MI!N$10*1000</f>
        <v>0.4795999999127995</v>
      </c>
      <c r="W12" s="48">
        <f>$G12*Marketshare_Base!$B12*MI!O$3*1000+$G12*Marketshare_Base!$C12*MI!O$4*1000+$G12*Marketshare_Base!$D12*MI!O$5*1000+$G12*Marketshare_Base!$E12*MI!O$6*1000+$G12*Marketshare_Base!$F12*MI!O$7*1000+$G12*Marketshare_Base!$G12*MI!O$8*1000+$G12*Marketshare_Base!$H12*MI!O$9*1000+$G12*Marketshare_Base!$I12*MI!O$10*1000</f>
        <v>0.4795999999127995</v>
      </c>
      <c r="Y12" s="5">
        <f>0</f>
        <v>0</v>
      </c>
      <c r="Z12" s="3">
        <f>0</f>
        <v>0</v>
      </c>
      <c r="AA12" s="3">
        <f>0</f>
        <v>0</v>
      </c>
      <c r="AB12" s="3">
        <f>0</f>
        <v>0</v>
      </c>
      <c r="AC12" s="3">
        <f>0</f>
        <v>0</v>
      </c>
      <c r="AD12" s="3">
        <f>0</f>
        <v>0</v>
      </c>
      <c r="AE12" s="3">
        <f>0</f>
        <v>0</v>
      </c>
      <c r="AF12" s="3">
        <f>0</f>
        <v>0</v>
      </c>
      <c r="AG12" s="3">
        <f>0</f>
        <v>0</v>
      </c>
      <c r="AH12" s="3">
        <f>0</f>
        <v>0</v>
      </c>
      <c r="AI12" s="3">
        <f>0</f>
        <v>0</v>
      </c>
      <c r="AJ12" s="6">
        <f>0</f>
        <v>0</v>
      </c>
      <c r="AL12" s="53">
        <f t="shared" si="6"/>
        <v>638.69952000000012</v>
      </c>
      <c r="AM12" s="54">
        <f t="shared" si="6"/>
        <v>88.391040000000004</v>
      </c>
      <c r="AN12" s="54">
        <f t="shared" si="2"/>
        <v>225.85344000000001</v>
      </c>
      <c r="AO12" s="54">
        <f t="shared" si="2"/>
        <v>4031.4671999999996</v>
      </c>
      <c r="AP12" s="54">
        <f t="shared" si="2"/>
        <v>0</v>
      </c>
      <c r="AQ12" s="54">
        <f t="shared" si="2"/>
        <v>860.76</v>
      </c>
      <c r="AR12" s="54">
        <f t="shared" si="2"/>
        <v>16.428800000966401</v>
      </c>
      <c r="AS12" s="54">
        <f t="shared" si="2"/>
        <v>783.09024000000011</v>
      </c>
      <c r="AT12" s="54">
        <f t="shared" si="2"/>
        <v>904.66559999999993</v>
      </c>
      <c r="AU12" s="54">
        <f t="shared" si="2"/>
        <v>0</v>
      </c>
      <c r="AV12" s="54">
        <f t="shared" si="2"/>
        <v>5.3151999990335987</v>
      </c>
      <c r="AW12" s="55">
        <f t="shared" si="2"/>
        <v>5.3151999990335987</v>
      </c>
    </row>
    <row r="13" spans="1:49" x14ac:dyDescent="0.55000000000000004">
      <c r="A13" s="25">
        <f t="shared" si="3"/>
        <v>2029</v>
      </c>
      <c r="B13" s="7">
        <f t="shared" si="4"/>
        <v>10.799999999999999</v>
      </c>
      <c r="C13" s="4">
        <f t="shared" si="4"/>
        <v>10.799999999999999</v>
      </c>
      <c r="D13" s="4">
        <f t="shared" si="4"/>
        <v>10.799999999999999</v>
      </c>
      <c r="E13" s="7">
        <f t="shared" si="5"/>
        <v>1.1999999999999993</v>
      </c>
      <c r="F13" s="4">
        <f t="shared" si="1"/>
        <v>1.1999999999999993</v>
      </c>
      <c r="G13" s="8">
        <f t="shared" si="1"/>
        <v>1.1999999999999993</v>
      </c>
      <c r="H13" s="5">
        <f>0</f>
        <v>0</v>
      </c>
      <c r="I13" s="2">
        <f>0</f>
        <v>0</v>
      </c>
      <c r="J13" s="23">
        <f>0</f>
        <v>0</v>
      </c>
      <c r="K13" s="2"/>
      <c r="L13" s="47">
        <f>$G13*Marketshare_Base!$B13*MI!D$3*1000+$G13*Marketshare_Base!$C13*MI!D$4*1000+$G13*Marketshare_Base!$D13*MI!D$5*1000+$G13*Marketshare_Base!$E13*MI!D$6*1000+$G13*Marketshare_Base!$F13*MI!D$7*1000+$G13*Marketshare_Base!$G13*MI!D$8*1000+$G13*Marketshare_Base!$H13*MI!D$9*1000+$G13*Marketshare_Base!$I13*MI!D$10*1000</f>
        <v>74.446079999999995</v>
      </c>
      <c r="M13" s="40">
        <f>$G13*Marketshare_Base!$B13*MI!E$3*1000+$G13*Marketshare_Base!$C13*MI!E$4*1000+$G13*Marketshare_Base!$D13*MI!E$5*1000+$G13*Marketshare_Base!$E13*MI!E$6*1000+$G13*Marketshare_Base!$F13*MI!E$7*1000+$G13*Marketshare_Base!$G13*MI!E$8*1000+$G13*Marketshare_Base!$H13*MI!E$9*1000+$G13*Marketshare_Base!$I13*MI!E$10*1000</f>
        <v>9.5001599999999993</v>
      </c>
      <c r="N13" s="40">
        <f>$G13*Marketshare_Base!$B13*MI!F$3*1000+$G13*Marketshare_Base!$C13*MI!F$4*1000+$G13*Marketshare_Base!$D13*MI!F$5*1000+$G13*Marketshare_Base!$E13*MI!F$6*1000+$G13*Marketshare_Base!$F13*MI!F$7*1000+$G13*Marketshare_Base!$G13*MI!F$8*1000+$G13*Marketshare_Base!$H13*MI!F$9*1000+$G13*Marketshare_Base!$I13*MI!F$10*1000</f>
        <v>23.669759999999989</v>
      </c>
      <c r="O13" s="40">
        <f>$G13*Marketshare_Base!$B13*MI!G$3*1000+$G13*Marketshare_Base!$C13*MI!G$4*1000+$G13*Marketshare_Base!$D13*MI!G$5*1000+$G13*Marketshare_Base!$E13*MI!G$6*1000+$G13*Marketshare_Base!$F13*MI!G$7*1000+$G13*Marketshare_Base!$G13*MI!G$8*1000+$G13*Marketshare_Base!$H13*MI!G$9*1000+$G13*Marketshare_Base!$I13*MI!G$10*1000</f>
        <v>613.88279999999963</v>
      </c>
      <c r="P13" s="40">
        <f>$G13*Marketshare_Base!$B13*MI!H$3*1000+$G13*Marketshare_Base!$C13*MI!H$4*1000+$G13*Marketshare_Base!$D13*MI!H$5*1000+$G13*Marketshare_Base!$E13*MI!H$6*1000+$G13*Marketshare_Base!$F13*MI!H$7*1000+$G13*Marketshare_Base!$G13*MI!H$8*1000+$G13*Marketshare_Base!$H13*MI!H$9*1000+$G13*Marketshare_Base!$I13*MI!H$10*1000</f>
        <v>0</v>
      </c>
      <c r="Q13" s="40">
        <f>$G13*Marketshare_Base!$B13*MI!I$3*1000+$G13*Marketshare_Base!$C13*MI!I$4*1000+$G13*Marketshare_Base!$D13*MI!I$5*1000+$G13*Marketshare_Base!$E13*MI!I$6*1000+$G13*Marketshare_Base!$F13*MI!I$7*1000+$G13*Marketshare_Base!$G13*MI!I$8*1000+$G13*Marketshare_Base!$H13*MI!I$9*1000+$G13*Marketshare_Base!$I13*MI!I$10*1000</f>
        <v>97.469999999999956</v>
      </c>
      <c r="R13" s="40">
        <f>$G13*Marketshare_Base!$B13*MI!J$3*1000+$G13*Marketshare_Base!$C13*MI!J$4*1000+$G13*Marketshare_Base!$D13*MI!J$5*1000+$G13*Marketshare_Base!$E13*MI!J$6*1000+$G13*Marketshare_Base!$F13*MI!J$7*1000+$G13*Marketshare_Base!$G13*MI!J$8*1000+$G13*Marketshare_Base!$H13*MI!J$9*1000+$G13*Marketshare_Base!$I13*MI!J$10*1000</f>
        <v>1.3192000000775985</v>
      </c>
      <c r="S13" s="40">
        <f>$G13*Marketshare_Base!$B13*MI!K$3*1000+$G13*Marketshare_Base!$C13*MI!K$4*1000+$G13*Marketshare_Base!$D13*MI!K$5*1000+$G13*Marketshare_Base!$E13*MI!K$6*1000+$G13*Marketshare_Base!$F13*MI!K$7*1000+$G13*Marketshare_Base!$G13*MI!K$8*1000+$G13*Marketshare_Base!$H13*MI!K$9*1000+$G13*Marketshare_Base!$I13*MI!K$10*1000</f>
        <v>108.33095999999993</v>
      </c>
      <c r="T13" s="40">
        <f>$G13*Marketshare_Base!$B13*MI!L$3*1000+$G13*Marketshare_Base!$C13*MI!L$4*1000+$G13*Marketshare_Base!$D13*MI!L$5*1000+$G13*Marketshare_Base!$E13*MI!L$6*1000+$G13*Marketshare_Base!$F13*MI!L$7*1000+$G13*Marketshare_Base!$G13*MI!L$8*1000+$G13*Marketshare_Base!$H13*MI!L$9*1000+$G13*Marketshare_Base!$I13*MI!L$10*1000</f>
        <v>103.83839999999995</v>
      </c>
      <c r="U13" s="40">
        <f>$G13*Marketshare_Base!$B13*MI!M$3*1000+$G13*Marketshare_Base!$C13*MI!M$4*1000+$G13*Marketshare_Base!$D13*MI!M$5*1000+$G13*Marketshare_Base!$E13*MI!M$6*1000+$G13*Marketshare_Base!$F13*MI!M$7*1000+$G13*Marketshare_Base!$G13*MI!M$8*1000+$G13*Marketshare_Base!$H13*MI!M$9*1000+$G13*Marketshare_Base!$I13*MI!M$10*1000</f>
        <v>0</v>
      </c>
      <c r="V13" s="40">
        <f>$G13*Marketshare_Base!$B13*MI!N$3*1000+$G13*Marketshare_Base!$C13*MI!N$4*1000+$G13*Marketshare_Base!$D13*MI!N$5*1000+$G13*Marketshare_Base!$E13*MI!N$6*1000+$G13*Marketshare_Base!$F13*MI!N$7*1000+$G13*Marketshare_Base!$G13*MI!N$8*1000+$G13*Marketshare_Base!$H13*MI!N$9*1000+$G13*Marketshare_Base!$I13*MI!N$10*1000</f>
        <v>0.42679999992239948</v>
      </c>
      <c r="W13" s="48">
        <f>$G13*Marketshare_Base!$B13*MI!O$3*1000+$G13*Marketshare_Base!$C13*MI!O$4*1000+$G13*Marketshare_Base!$D13*MI!O$5*1000+$G13*Marketshare_Base!$E13*MI!O$6*1000+$G13*Marketshare_Base!$F13*MI!O$7*1000+$G13*Marketshare_Base!$G13*MI!O$8*1000+$G13*Marketshare_Base!$H13*MI!O$9*1000+$G13*Marketshare_Base!$I13*MI!O$10*1000</f>
        <v>0.42679999992239948</v>
      </c>
      <c r="Y13" s="5">
        <f>0</f>
        <v>0</v>
      </c>
      <c r="Z13" s="3">
        <f>0</f>
        <v>0</v>
      </c>
      <c r="AA13" s="3">
        <f>0</f>
        <v>0</v>
      </c>
      <c r="AB13" s="3">
        <f>0</f>
        <v>0</v>
      </c>
      <c r="AC13" s="3">
        <f>0</f>
        <v>0</v>
      </c>
      <c r="AD13" s="3">
        <f>0</f>
        <v>0</v>
      </c>
      <c r="AE13" s="3">
        <f>0</f>
        <v>0</v>
      </c>
      <c r="AF13" s="3">
        <f>0</f>
        <v>0</v>
      </c>
      <c r="AG13" s="3">
        <f>0</f>
        <v>0</v>
      </c>
      <c r="AH13" s="3">
        <f>0</f>
        <v>0</v>
      </c>
      <c r="AI13" s="3">
        <f>0</f>
        <v>0</v>
      </c>
      <c r="AJ13" s="6">
        <f>0</f>
        <v>0</v>
      </c>
      <c r="AL13" s="53">
        <f t="shared" si="6"/>
        <v>713.14560000000006</v>
      </c>
      <c r="AM13" s="54">
        <f t="shared" si="6"/>
        <v>97.891199999999998</v>
      </c>
      <c r="AN13" s="54">
        <f t="shared" si="2"/>
        <v>249.5232</v>
      </c>
      <c r="AO13" s="54">
        <f t="shared" si="2"/>
        <v>4645.3499999999995</v>
      </c>
      <c r="AP13" s="54">
        <f t="shared" si="2"/>
        <v>0</v>
      </c>
      <c r="AQ13" s="54">
        <f t="shared" si="2"/>
        <v>958.2299999999999</v>
      </c>
      <c r="AR13" s="54">
        <f t="shared" si="2"/>
        <v>17.748000001043998</v>
      </c>
      <c r="AS13" s="54">
        <f t="shared" si="2"/>
        <v>891.4212</v>
      </c>
      <c r="AT13" s="54">
        <f t="shared" si="2"/>
        <v>1008.5039999999999</v>
      </c>
      <c r="AU13" s="54">
        <f t="shared" si="2"/>
        <v>0</v>
      </c>
      <c r="AV13" s="54">
        <f t="shared" si="2"/>
        <v>5.7419999989559987</v>
      </c>
      <c r="AW13" s="55">
        <f t="shared" si="2"/>
        <v>5.7419999989559987</v>
      </c>
    </row>
    <row r="14" spans="1:49" x14ac:dyDescent="0.55000000000000004">
      <c r="A14" s="25">
        <f t="shared" si="3"/>
        <v>2030</v>
      </c>
      <c r="B14" s="7">
        <v>12</v>
      </c>
      <c r="C14" s="4">
        <v>12</v>
      </c>
      <c r="D14" s="4">
        <v>12</v>
      </c>
      <c r="E14" s="7">
        <f t="shared" si="5"/>
        <v>1.2000000000000011</v>
      </c>
      <c r="F14" s="4">
        <f t="shared" si="1"/>
        <v>1.2000000000000011</v>
      </c>
      <c r="G14" s="8">
        <f t="shared" si="1"/>
        <v>1.2000000000000011</v>
      </c>
      <c r="H14" s="5">
        <f>0</f>
        <v>0</v>
      </c>
      <c r="I14" s="2">
        <f>0</f>
        <v>0</v>
      </c>
      <c r="J14" s="23">
        <f>0</f>
        <v>0</v>
      </c>
      <c r="K14" s="2"/>
      <c r="L14" s="47">
        <f>$G14*Marketshare_Base!$B14*MI!D$3*1000+$G14*Marketshare_Base!$C14*MI!D$4*1000+$G14*Marketshare_Base!$D14*MI!D$5*1000+$G14*Marketshare_Base!$E14*MI!D$6*1000+$G14*Marketshare_Base!$F14*MI!D$7*1000+$G14*Marketshare_Base!$G14*MI!D$8*1000+$G14*Marketshare_Base!$H14*MI!D$9*1000+$G14*Marketshare_Base!$I14*MI!D$10*1000</f>
        <v>73.248000000000076</v>
      </c>
      <c r="M14" s="40">
        <f>$G14*Marketshare_Base!$B14*MI!E$3*1000+$G14*Marketshare_Base!$C14*MI!E$4*1000+$G14*Marketshare_Base!$D14*MI!E$5*1000+$G14*Marketshare_Base!$E14*MI!E$6*1000+$G14*Marketshare_Base!$F14*MI!E$7*1000+$G14*Marketshare_Base!$G14*MI!E$8*1000+$G14*Marketshare_Base!$H14*MI!E$9*1000+$G14*Marketshare_Base!$I14*MI!E$10*1000</f>
        <v>9.1560000000000095</v>
      </c>
      <c r="N14" s="40">
        <f>$G14*Marketshare_Base!$B14*MI!F$3*1000+$G14*Marketshare_Base!$C14*MI!F$4*1000+$G14*Marketshare_Base!$D14*MI!F$5*1000+$G14*Marketshare_Base!$E14*MI!F$6*1000+$G14*Marketshare_Base!$F14*MI!F$7*1000+$G14*Marketshare_Base!$G14*MI!F$8*1000+$G14*Marketshare_Base!$H14*MI!F$9*1000+$G14*Marketshare_Base!$I14*MI!F$10*1000</f>
        <v>22.65600000000002</v>
      </c>
      <c r="O14" s="40">
        <f>$G14*Marketshare_Base!$B14*MI!G$3*1000+$G14*Marketshare_Base!$C14*MI!G$4*1000+$G14*Marketshare_Base!$D14*MI!G$5*1000+$G14*Marketshare_Base!$E14*MI!G$6*1000+$G14*Marketshare_Base!$F14*MI!G$7*1000+$G14*Marketshare_Base!$G14*MI!G$8*1000+$G14*Marketshare_Base!$H14*MI!G$9*1000+$G14*Marketshare_Base!$I14*MI!G$10*1000</f>
        <v>638.31600000000049</v>
      </c>
      <c r="P14" s="40">
        <f>$G14*Marketshare_Base!$B14*MI!H$3*1000+$G14*Marketshare_Base!$C14*MI!H$4*1000+$G14*Marketshare_Base!$D14*MI!H$5*1000+$G14*Marketshare_Base!$E14*MI!H$6*1000+$G14*Marketshare_Base!$F14*MI!H$7*1000+$G14*Marketshare_Base!$G14*MI!H$8*1000+$G14*Marketshare_Base!$H14*MI!H$9*1000+$G14*Marketshare_Base!$I14*MI!H$10*1000</f>
        <v>0</v>
      </c>
      <c r="Q14" s="40">
        <f>$G14*Marketshare_Base!$B14*MI!I$3*1000+$G14*Marketshare_Base!$C14*MI!I$4*1000+$G14*Marketshare_Base!$D14*MI!I$5*1000+$G14*Marketshare_Base!$E14*MI!I$6*1000+$G14*Marketshare_Base!$F14*MI!I$7*1000+$G14*Marketshare_Base!$G14*MI!I$8*1000+$G14*Marketshare_Base!$H14*MI!I$9*1000+$G14*Marketshare_Base!$I14*MI!I$10*1000</f>
        <v>95.220000000000084</v>
      </c>
      <c r="R14" s="40">
        <f>$G14*Marketshare_Base!$B14*MI!J$3*1000+$G14*Marketshare_Base!$C14*MI!J$4*1000+$G14*Marketshare_Base!$D14*MI!J$5*1000+$G14*Marketshare_Base!$E14*MI!J$6*1000+$G14*Marketshare_Base!$F14*MI!J$7*1000+$G14*Marketshare_Base!$G14*MI!J$8*1000+$G14*Marketshare_Base!$H14*MI!J$9*1000+$G14*Marketshare_Base!$I14*MI!J$10*1000</f>
        <v>1.1560000000680011</v>
      </c>
      <c r="S14" s="40">
        <f>$G14*Marketshare_Base!$B14*MI!K$3*1000+$G14*Marketshare_Base!$C14*MI!K$4*1000+$G14*Marketshare_Base!$D14*MI!K$5*1000+$G14*Marketshare_Base!$E14*MI!K$6*1000+$G14*Marketshare_Base!$F14*MI!K$7*1000+$G14*Marketshare_Base!$G14*MI!K$8*1000+$G14*Marketshare_Base!$H14*MI!K$9*1000+$G14*Marketshare_Base!$I14*MI!K$10*1000</f>
        <v>110.6520000000001</v>
      </c>
      <c r="T14" s="40">
        <f>$G14*Marketshare_Base!$B14*MI!L$3*1000+$G14*Marketshare_Base!$C14*MI!L$4*1000+$G14*Marketshare_Base!$D14*MI!L$5*1000+$G14*Marketshare_Base!$E14*MI!L$6*1000+$G14*Marketshare_Base!$F14*MI!L$7*1000+$G14*Marketshare_Base!$G14*MI!L$8*1000+$G14*Marketshare_Base!$H14*MI!L$9*1000+$G14*Marketshare_Base!$I14*MI!L$10*1000</f>
        <v>101.78400000000009</v>
      </c>
      <c r="U14" s="40">
        <f>$G14*Marketshare_Base!$B14*MI!M$3*1000+$G14*Marketshare_Base!$C14*MI!M$4*1000+$G14*Marketshare_Base!$D14*MI!M$5*1000+$G14*Marketshare_Base!$E14*MI!M$6*1000+$G14*Marketshare_Base!$F14*MI!M$7*1000+$G14*Marketshare_Base!$G14*MI!M$8*1000+$G14*Marketshare_Base!$H14*MI!M$9*1000+$G14*Marketshare_Base!$I14*MI!M$10*1000</f>
        <v>0</v>
      </c>
      <c r="V14" s="40">
        <f>$G14*Marketshare_Base!$B14*MI!N$3*1000+$G14*Marketshare_Base!$C14*MI!N$4*1000+$G14*Marketshare_Base!$D14*MI!N$5*1000+$G14*Marketshare_Base!$E14*MI!N$6*1000+$G14*Marketshare_Base!$F14*MI!N$7*1000+$G14*Marketshare_Base!$G14*MI!N$8*1000+$G14*Marketshare_Base!$H14*MI!N$9*1000+$G14*Marketshare_Base!$I14*MI!N$10*1000</f>
        <v>0.37399999993200034</v>
      </c>
      <c r="W14" s="48">
        <f>$G14*Marketshare_Base!$B14*MI!O$3*1000+$G14*Marketshare_Base!$C14*MI!O$4*1000+$G14*Marketshare_Base!$D14*MI!O$5*1000+$G14*Marketshare_Base!$E14*MI!O$6*1000+$G14*Marketshare_Base!$F14*MI!O$7*1000+$G14*Marketshare_Base!$G14*MI!O$8*1000+$G14*Marketshare_Base!$H14*MI!O$9*1000+$G14*Marketshare_Base!$I14*MI!O$10*1000</f>
        <v>0.37399999993200034</v>
      </c>
      <c r="Y14" s="5">
        <f>0</f>
        <v>0</v>
      </c>
      <c r="Z14" s="3">
        <f>0</f>
        <v>0</v>
      </c>
      <c r="AA14" s="3">
        <f>0</f>
        <v>0</v>
      </c>
      <c r="AB14" s="3">
        <f>0</f>
        <v>0</v>
      </c>
      <c r="AC14" s="3">
        <f>0</f>
        <v>0</v>
      </c>
      <c r="AD14" s="3">
        <f>0</f>
        <v>0</v>
      </c>
      <c r="AE14" s="3">
        <f>0</f>
        <v>0</v>
      </c>
      <c r="AF14" s="3">
        <f>0</f>
        <v>0</v>
      </c>
      <c r="AG14" s="3">
        <f>0</f>
        <v>0</v>
      </c>
      <c r="AH14" s="3">
        <f>0</f>
        <v>0</v>
      </c>
      <c r="AI14" s="3">
        <f>0</f>
        <v>0</v>
      </c>
      <c r="AJ14" s="6">
        <f>0</f>
        <v>0</v>
      </c>
      <c r="AL14" s="53">
        <f t="shared" si="6"/>
        <v>786.39360000000011</v>
      </c>
      <c r="AM14" s="54">
        <f t="shared" si="6"/>
        <v>107.0472</v>
      </c>
      <c r="AN14" s="54">
        <f t="shared" si="2"/>
        <v>272.17920000000004</v>
      </c>
      <c r="AO14" s="54">
        <f t="shared" si="2"/>
        <v>5283.6660000000002</v>
      </c>
      <c r="AP14" s="54">
        <f t="shared" si="2"/>
        <v>0</v>
      </c>
      <c r="AQ14" s="54">
        <f t="shared" si="2"/>
        <v>1053.45</v>
      </c>
      <c r="AR14" s="54">
        <f t="shared" si="2"/>
        <v>18.904000001111999</v>
      </c>
      <c r="AS14" s="54">
        <f t="shared" si="2"/>
        <v>1002.0732</v>
      </c>
      <c r="AT14" s="54">
        <f t="shared" si="2"/>
        <v>1110.288</v>
      </c>
      <c r="AU14" s="54">
        <f t="shared" si="2"/>
        <v>0</v>
      </c>
      <c r="AV14" s="54">
        <f t="shared" si="2"/>
        <v>6.1159999988879994</v>
      </c>
      <c r="AW14" s="55">
        <f t="shared" si="2"/>
        <v>6.1159999988879994</v>
      </c>
    </row>
    <row r="15" spans="1:49" x14ac:dyDescent="0.55000000000000004">
      <c r="A15" s="25">
        <f t="shared" si="3"/>
        <v>2031</v>
      </c>
      <c r="B15" s="7">
        <f>(400-12)/20+B14</f>
        <v>31.4</v>
      </c>
      <c r="C15" s="4">
        <f>C14+(300-12)/20</f>
        <v>26.4</v>
      </c>
      <c r="D15" s="4">
        <f>D14+(200-12)/20</f>
        <v>21.4</v>
      </c>
      <c r="E15" s="7">
        <f t="shared" si="5"/>
        <v>19.399999999999999</v>
      </c>
      <c r="F15" s="4">
        <f t="shared" si="1"/>
        <v>14.399999999999999</v>
      </c>
      <c r="G15" s="8">
        <f t="shared" si="1"/>
        <v>9.3999999999999986</v>
      </c>
      <c r="H15" s="5">
        <f>0</f>
        <v>0</v>
      </c>
      <c r="I15" s="2">
        <f>0</f>
        <v>0</v>
      </c>
      <c r="J15" s="23">
        <f>0</f>
        <v>0</v>
      </c>
      <c r="K15" s="2"/>
      <c r="L15" s="47">
        <f>$G15*Marketshare_Base!$B15*MI!D$3*1000+$G15*Marketshare_Base!$C15*MI!D$4*1000+$G15*Marketshare_Base!$D15*MI!D$5*1000+$G15*Marketshare_Base!$E15*MI!D$6*1000+$G15*Marketshare_Base!$F15*MI!D$7*1000+$G15*Marketshare_Base!$G15*MI!D$8*1000+$G15*Marketshare_Base!$H15*MI!D$9*1000+$G15*Marketshare_Base!$I15*MI!D$10*1000</f>
        <v>573.77600000000007</v>
      </c>
      <c r="M15" s="40">
        <f>$G15*Marketshare_Base!$B15*MI!E$3*1000+$G15*Marketshare_Base!$C15*MI!E$4*1000+$G15*Marketshare_Base!$D15*MI!E$5*1000+$G15*Marketshare_Base!$E15*MI!E$6*1000+$G15*Marketshare_Base!$F15*MI!E$7*1000+$G15*Marketshare_Base!$G15*MI!E$8*1000+$G15*Marketshare_Base!$H15*MI!E$9*1000+$G15*Marketshare_Base!$I15*MI!E$10*1000</f>
        <v>71.722000000000008</v>
      </c>
      <c r="N15" s="40">
        <f>$G15*Marketshare_Base!$B15*MI!F$3*1000+$G15*Marketshare_Base!$C15*MI!F$4*1000+$G15*Marketshare_Base!$D15*MI!F$5*1000+$G15*Marketshare_Base!$E15*MI!F$6*1000+$G15*Marketshare_Base!$F15*MI!F$7*1000+$G15*Marketshare_Base!$G15*MI!F$8*1000+$G15*Marketshare_Base!$H15*MI!F$9*1000+$G15*Marketshare_Base!$I15*MI!F$10*1000</f>
        <v>177.47199999999998</v>
      </c>
      <c r="O15" s="40">
        <f>$G15*Marketshare_Base!$B15*MI!G$3*1000+$G15*Marketshare_Base!$C15*MI!G$4*1000+$G15*Marketshare_Base!$D15*MI!G$5*1000+$G15*Marketshare_Base!$E15*MI!G$6*1000+$G15*Marketshare_Base!$F15*MI!G$7*1000+$G15*Marketshare_Base!$G15*MI!G$8*1000+$G15*Marketshare_Base!$H15*MI!G$9*1000+$G15*Marketshare_Base!$I15*MI!G$10*1000</f>
        <v>5108.3547999999992</v>
      </c>
      <c r="P15" s="40">
        <f>$G15*Marketshare_Base!$B15*MI!H$3*1000+$G15*Marketshare_Base!$C15*MI!H$4*1000+$G15*Marketshare_Base!$D15*MI!H$5*1000+$G15*Marketshare_Base!$E15*MI!H$6*1000+$G15*Marketshare_Base!$F15*MI!H$7*1000+$G15*Marketshare_Base!$G15*MI!H$8*1000+$G15*Marketshare_Base!$H15*MI!H$9*1000+$G15*Marketshare_Base!$I15*MI!H$10*1000</f>
        <v>0</v>
      </c>
      <c r="Q15" s="40">
        <f>$G15*Marketshare_Base!$B15*MI!I$3*1000+$G15*Marketshare_Base!$C15*MI!I$4*1000+$G15*Marketshare_Base!$D15*MI!I$5*1000+$G15*Marketshare_Base!$E15*MI!I$6*1000+$G15*Marketshare_Base!$F15*MI!I$7*1000+$G15*Marketshare_Base!$G15*MI!I$8*1000+$G15*Marketshare_Base!$H15*MI!I$9*1000+$G15*Marketshare_Base!$I15*MI!I$10*1000</f>
        <v>748.53139999999985</v>
      </c>
      <c r="R15" s="40">
        <f>$G15*Marketshare_Base!$B15*MI!J$3*1000+$G15*Marketshare_Base!$C15*MI!J$4*1000+$G15*Marketshare_Base!$D15*MI!J$5*1000+$G15*Marketshare_Base!$E15*MI!J$6*1000+$G15*Marketshare_Base!$F15*MI!J$7*1000+$G15*Marketshare_Base!$G15*MI!J$8*1000+$G15*Marketshare_Base!$H15*MI!J$9*1000+$G15*Marketshare_Base!$I15*MI!J$10*1000</f>
        <v>8.3096000004887998</v>
      </c>
      <c r="S15" s="40">
        <f>$G15*Marketshare_Base!$B15*MI!K$3*1000+$G15*Marketshare_Base!$C15*MI!K$4*1000+$G15*Marketshare_Base!$D15*MI!K$5*1000+$G15*Marketshare_Base!$E15*MI!K$6*1000+$G15*Marketshare_Base!$F15*MI!K$7*1000+$G15*Marketshare_Base!$G15*MI!K$8*1000+$G15*Marketshare_Base!$H15*MI!K$9*1000+$G15*Marketshare_Base!$I15*MI!K$10*1000</f>
        <v>880.66719999999987</v>
      </c>
      <c r="T15" s="40">
        <f>$G15*Marketshare_Base!$B15*MI!L$3*1000+$G15*Marketshare_Base!$C15*MI!L$4*1000+$G15*Marketshare_Base!$D15*MI!L$5*1000+$G15*Marketshare_Base!$E15*MI!L$6*1000+$G15*Marketshare_Base!$F15*MI!L$7*1000+$G15*Marketshare_Base!$G15*MI!L$8*1000+$G15*Marketshare_Base!$H15*MI!L$9*1000+$G15*Marketshare_Base!$I15*MI!L$10*1000</f>
        <v>800.0903999999997</v>
      </c>
      <c r="U15" s="40">
        <f>$G15*Marketshare_Base!$B15*MI!M$3*1000+$G15*Marketshare_Base!$C15*MI!M$4*1000+$G15*Marketshare_Base!$D15*MI!M$5*1000+$G15*Marketshare_Base!$E15*MI!M$6*1000+$G15*Marketshare_Base!$F15*MI!M$7*1000+$G15*Marketshare_Base!$G15*MI!M$8*1000+$G15*Marketshare_Base!$H15*MI!M$9*1000+$G15*Marketshare_Base!$I15*MI!M$10*1000</f>
        <v>0</v>
      </c>
      <c r="V15" s="40">
        <f>$G15*Marketshare_Base!$B15*MI!N$3*1000+$G15*Marketshare_Base!$C15*MI!N$4*1000+$G15*Marketshare_Base!$D15*MI!N$5*1000+$G15*Marketshare_Base!$E15*MI!N$6*1000+$G15*Marketshare_Base!$F15*MI!N$7*1000+$G15*Marketshare_Base!$G15*MI!N$8*1000+$G15*Marketshare_Base!$H15*MI!N$9*1000+$G15*Marketshare_Base!$I15*MI!N$10*1000</f>
        <v>2.6883999995111996</v>
      </c>
      <c r="W15" s="48">
        <f>$G15*Marketshare_Base!$B15*MI!O$3*1000+$G15*Marketshare_Base!$C15*MI!O$4*1000+$G15*Marketshare_Base!$D15*MI!O$5*1000+$G15*Marketshare_Base!$E15*MI!O$6*1000+$G15*Marketshare_Base!$F15*MI!O$7*1000+$G15*Marketshare_Base!$G15*MI!O$8*1000+$G15*Marketshare_Base!$H15*MI!O$9*1000+$G15*Marketshare_Base!$I15*MI!O$10*1000</f>
        <v>2.6883999995111996</v>
      </c>
      <c r="Y15" s="5">
        <f>0</f>
        <v>0</v>
      </c>
      <c r="Z15" s="3">
        <f>0</f>
        <v>0</v>
      </c>
      <c r="AA15" s="3">
        <f>0</f>
        <v>0</v>
      </c>
      <c r="AB15" s="3">
        <f>0</f>
        <v>0</v>
      </c>
      <c r="AC15" s="3">
        <f>0</f>
        <v>0</v>
      </c>
      <c r="AD15" s="3">
        <f>0</f>
        <v>0</v>
      </c>
      <c r="AE15" s="3">
        <f>0</f>
        <v>0</v>
      </c>
      <c r="AF15" s="3">
        <f>0</f>
        <v>0</v>
      </c>
      <c r="AG15" s="3">
        <f>0</f>
        <v>0</v>
      </c>
      <c r="AH15" s="3">
        <f>0</f>
        <v>0</v>
      </c>
      <c r="AI15" s="3">
        <f>0</f>
        <v>0</v>
      </c>
      <c r="AJ15" s="6">
        <f>0</f>
        <v>0</v>
      </c>
      <c r="AL15" s="53">
        <f t="shared" si="6"/>
        <v>1360.1696000000002</v>
      </c>
      <c r="AM15" s="54">
        <f t="shared" si="6"/>
        <v>178.76920000000001</v>
      </c>
      <c r="AN15" s="54">
        <f t="shared" si="2"/>
        <v>449.65120000000002</v>
      </c>
      <c r="AO15" s="54">
        <f t="shared" si="2"/>
        <v>10392.020799999998</v>
      </c>
      <c r="AP15" s="54">
        <f t="shared" si="2"/>
        <v>0</v>
      </c>
      <c r="AQ15" s="54">
        <f t="shared" si="2"/>
        <v>1801.9813999999999</v>
      </c>
      <c r="AR15" s="54">
        <f t="shared" si="2"/>
        <v>27.213600001600799</v>
      </c>
      <c r="AS15" s="54">
        <f t="shared" si="2"/>
        <v>1882.7403999999999</v>
      </c>
      <c r="AT15" s="54">
        <f t="shared" si="2"/>
        <v>1910.3783999999996</v>
      </c>
      <c r="AU15" s="54">
        <f t="shared" si="2"/>
        <v>0</v>
      </c>
      <c r="AV15" s="54">
        <f t="shared" si="2"/>
        <v>8.8043999983991981</v>
      </c>
      <c r="AW15" s="55">
        <f t="shared" si="2"/>
        <v>8.8043999983991981</v>
      </c>
    </row>
    <row r="16" spans="1:49" x14ac:dyDescent="0.55000000000000004">
      <c r="A16" s="25">
        <f t="shared" si="3"/>
        <v>2032</v>
      </c>
      <c r="B16" s="7">
        <f t="shared" ref="B16:B34" si="7">(400-12)/20+B15</f>
        <v>50.8</v>
      </c>
      <c r="C16" s="4">
        <f t="shared" ref="C16:C34" si="8">C15+(300-12)/20</f>
        <v>40.799999999999997</v>
      </c>
      <c r="D16" s="4">
        <f t="shared" ref="D16:D34" si="9">D15+(200-12)/20</f>
        <v>30.799999999999997</v>
      </c>
      <c r="E16" s="7">
        <f t="shared" si="5"/>
        <v>19.399999999999999</v>
      </c>
      <c r="F16" s="4">
        <f t="shared" si="1"/>
        <v>14.399999999999999</v>
      </c>
      <c r="G16" s="8">
        <f t="shared" si="1"/>
        <v>9.3999999999999986</v>
      </c>
      <c r="H16" s="5">
        <f>0</f>
        <v>0</v>
      </c>
      <c r="I16" s="2">
        <f>0</f>
        <v>0</v>
      </c>
      <c r="J16" s="23">
        <f>0</f>
        <v>0</v>
      </c>
      <c r="K16" s="2"/>
      <c r="L16" s="47">
        <f>$G16*Marketshare_Base!$B16*MI!D$3*1000+$G16*Marketshare_Base!$C16*MI!D$4*1000+$G16*Marketshare_Base!$D16*MI!D$5*1000+$G16*Marketshare_Base!$E16*MI!D$6*1000+$G16*Marketshare_Base!$F16*MI!D$7*1000+$G16*Marketshare_Base!$G16*MI!D$8*1000+$G16*Marketshare_Base!$H16*MI!D$9*1000+$G16*Marketshare_Base!$I16*MI!D$10*1000</f>
        <v>573.77600000000007</v>
      </c>
      <c r="M16" s="40">
        <f>$G16*Marketshare_Base!$B16*MI!E$3*1000+$G16*Marketshare_Base!$C16*MI!E$4*1000+$G16*Marketshare_Base!$D16*MI!E$5*1000+$G16*Marketshare_Base!$E16*MI!E$6*1000+$G16*Marketshare_Base!$F16*MI!E$7*1000+$G16*Marketshare_Base!$G16*MI!E$8*1000+$G16*Marketshare_Base!$H16*MI!E$9*1000+$G16*Marketshare_Base!$I16*MI!E$10*1000</f>
        <v>71.722000000000008</v>
      </c>
      <c r="N16" s="40">
        <f>$G16*Marketshare_Base!$B16*MI!F$3*1000+$G16*Marketshare_Base!$C16*MI!F$4*1000+$G16*Marketshare_Base!$D16*MI!F$5*1000+$G16*Marketshare_Base!$E16*MI!F$6*1000+$G16*Marketshare_Base!$F16*MI!F$7*1000+$G16*Marketshare_Base!$G16*MI!F$8*1000+$G16*Marketshare_Base!$H16*MI!F$9*1000+$G16*Marketshare_Base!$I16*MI!F$10*1000</f>
        <v>177.47199999999998</v>
      </c>
      <c r="O16" s="40">
        <f>$G16*Marketshare_Base!$B16*MI!G$3*1000+$G16*Marketshare_Base!$C16*MI!G$4*1000+$G16*Marketshare_Base!$D16*MI!G$5*1000+$G16*Marketshare_Base!$E16*MI!G$6*1000+$G16*Marketshare_Base!$F16*MI!G$7*1000+$G16*Marketshare_Base!$G16*MI!G$8*1000+$G16*Marketshare_Base!$H16*MI!G$9*1000+$G16*Marketshare_Base!$I16*MI!G$10*1000</f>
        <v>5216.5675999999985</v>
      </c>
      <c r="P16" s="40">
        <f>$G16*Marketshare_Base!$B16*MI!H$3*1000+$G16*Marketshare_Base!$C16*MI!H$4*1000+$G16*Marketshare_Base!$D16*MI!H$5*1000+$G16*Marketshare_Base!$E16*MI!H$6*1000+$G16*Marketshare_Base!$F16*MI!H$7*1000+$G16*Marketshare_Base!$G16*MI!H$8*1000+$G16*Marketshare_Base!$H16*MI!H$9*1000+$G16*Marketshare_Base!$I16*MI!H$10*1000</f>
        <v>0</v>
      </c>
      <c r="Q16" s="40">
        <f>$G16*Marketshare_Base!$B16*MI!I$3*1000+$G16*Marketshare_Base!$C16*MI!I$4*1000+$G16*Marketshare_Base!$D16*MI!I$5*1000+$G16*Marketshare_Base!$E16*MI!I$6*1000+$G16*Marketshare_Base!$F16*MI!I$7*1000+$G16*Marketshare_Base!$G16*MI!I$8*1000+$G16*Marketshare_Base!$H16*MI!I$9*1000+$G16*Marketshare_Base!$I16*MI!I$10*1000</f>
        <v>751.17279999999971</v>
      </c>
      <c r="R16" s="40">
        <f>$G16*Marketshare_Base!$B16*MI!J$3*1000+$G16*Marketshare_Base!$C16*MI!J$4*1000+$G16*Marketshare_Base!$D16*MI!J$5*1000+$G16*Marketshare_Base!$E16*MI!J$6*1000+$G16*Marketshare_Base!$F16*MI!J$7*1000+$G16*Marketshare_Base!$G16*MI!J$8*1000+$G16*Marketshare_Base!$H16*MI!J$9*1000+$G16*Marketshare_Base!$I16*MI!J$10*1000</f>
        <v>7.5638666671115988</v>
      </c>
      <c r="S16" s="40">
        <f>$G16*Marketshare_Base!$B16*MI!K$3*1000+$G16*Marketshare_Base!$C16*MI!K$4*1000+$G16*Marketshare_Base!$D16*MI!K$5*1000+$G16*Marketshare_Base!$E16*MI!K$6*1000+$G16*Marketshare_Base!$F16*MI!K$7*1000+$G16*Marketshare_Base!$G16*MI!K$8*1000+$G16*Marketshare_Base!$H16*MI!K$9*1000+$G16*Marketshare_Base!$I16*MI!K$10*1000</f>
        <v>894.56039999999985</v>
      </c>
      <c r="T16" s="40">
        <f>$G16*Marketshare_Base!$B16*MI!L$3*1000+$G16*Marketshare_Base!$C16*MI!L$4*1000+$G16*Marketshare_Base!$D16*MI!L$5*1000+$G16*Marketshare_Base!$E16*MI!L$6*1000+$G16*Marketshare_Base!$F16*MI!L$7*1000+$G16*Marketshare_Base!$G16*MI!L$8*1000+$G16*Marketshare_Base!$H16*MI!L$9*1000+$G16*Marketshare_Base!$I16*MI!L$10*1000</f>
        <v>802.87279999999964</v>
      </c>
      <c r="U16" s="40">
        <f>$G16*Marketshare_Base!$B16*MI!M$3*1000+$G16*Marketshare_Base!$C16*MI!M$4*1000+$G16*Marketshare_Base!$D16*MI!M$5*1000+$G16*Marketshare_Base!$E16*MI!M$6*1000+$G16*Marketshare_Base!$F16*MI!M$7*1000+$G16*Marketshare_Base!$G16*MI!M$8*1000+$G16*Marketshare_Base!$H16*MI!M$9*1000+$G16*Marketshare_Base!$I16*MI!M$10*1000</f>
        <v>0</v>
      </c>
      <c r="V16" s="40">
        <f>$G16*Marketshare_Base!$B16*MI!N$3*1000+$G16*Marketshare_Base!$C16*MI!N$4*1000+$G16*Marketshare_Base!$D16*MI!N$5*1000+$G16*Marketshare_Base!$E16*MI!N$6*1000+$G16*Marketshare_Base!$F16*MI!N$7*1000+$G16*Marketshare_Base!$G16*MI!N$8*1000+$G16*Marketshare_Base!$H16*MI!N$9*1000+$G16*Marketshare_Base!$I16*MI!N$10*1000</f>
        <v>2.4471333328883995</v>
      </c>
      <c r="W16" s="48">
        <f>$G16*Marketshare_Base!$B16*MI!O$3*1000+$G16*Marketshare_Base!$C16*MI!O$4*1000+$G16*Marketshare_Base!$D16*MI!O$5*1000+$G16*Marketshare_Base!$E16*MI!O$6*1000+$G16*Marketshare_Base!$F16*MI!O$7*1000+$G16*Marketshare_Base!$G16*MI!O$8*1000+$G16*Marketshare_Base!$H16*MI!O$9*1000+$G16*Marketshare_Base!$I16*MI!O$10*1000</f>
        <v>2.4471333328883995</v>
      </c>
      <c r="Y16" s="5">
        <f>0</f>
        <v>0</v>
      </c>
      <c r="Z16" s="3">
        <f>0</f>
        <v>0</v>
      </c>
      <c r="AA16" s="3">
        <f>0</f>
        <v>0</v>
      </c>
      <c r="AB16" s="3">
        <f>0</f>
        <v>0</v>
      </c>
      <c r="AC16" s="3">
        <f>0</f>
        <v>0</v>
      </c>
      <c r="AD16" s="3">
        <f>0</f>
        <v>0</v>
      </c>
      <c r="AE16" s="3">
        <f>0</f>
        <v>0</v>
      </c>
      <c r="AF16" s="3">
        <f>0</f>
        <v>0</v>
      </c>
      <c r="AG16" s="3">
        <f>0</f>
        <v>0</v>
      </c>
      <c r="AH16" s="3">
        <f>0</f>
        <v>0</v>
      </c>
      <c r="AI16" s="3">
        <f>0</f>
        <v>0</v>
      </c>
      <c r="AJ16" s="6">
        <f>0</f>
        <v>0</v>
      </c>
      <c r="AL16" s="53">
        <f t="shared" si="6"/>
        <v>1933.9456000000002</v>
      </c>
      <c r="AM16" s="54">
        <f t="shared" si="6"/>
        <v>250.49120000000002</v>
      </c>
      <c r="AN16" s="54">
        <f t="shared" si="2"/>
        <v>627.1232</v>
      </c>
      <c r="AO16" s="54">
        <f t="shared" si="2"/>
        <v>15608.588399999997</v>
      </c>
      <c r="AP16" s="54">
        <f t="shared" si="2"/>
        <v>0</v>
      </c>
      <c r="AQ16" s="54">
        <f t="shared" si="2"/>
        <v>2553.1541999999995</v>
      </c>
      <c r="AR16" s="54">
        <f t="shared" si="2"/>
        <v>34.7774666687124</v>
      </c>
      <c r="AS16" s="54">
        <f t="shared" si="2"/>
        <v>2777.3008</v>
      </c>
      <c r="AT16" s="54">
        <f t="shared" si="2"/>
        <v>2713.2511999999992</v>
      </c>
      <c r="AU16" s="54">
        <f t="shared" si="2"/>
        <v>0</v>
      </c>
      <c r="AV16" s="54">
        <f t="shared" si="2"/>
        <v>11.251533331287597</v>
      </c>
      <c r="AW16" s="55">
        <f t="shared" si="2"/>
        <v>11.251533331287597</v>
      </c>
    </row>
    <row r="17" spans="1:49" x14ac:dyDescent="0.55000000000000004">
      <c r="A17" s="25">
        <f t="shared" si="3"/>
        <v>2033</v>
      </c>
      <c r="B17" s="7">
        <f t="shared" si="7"/>
        <v>70.199999999999989</v>
      </c>
      <c r="C17" s="4">
        <f t="shared" si="8"/>
        <v>55.199999999999996</v>
      </c>
      <c r="D17" s="4">
        <f t="shared" si="9"/>
        <v>40.199999999999996</v>
      </c>
      <c r="E17" s="7">
        <f t="shared" si="5"/>
        <v>19.399999999999991</v>
      </c>
      <c r="F17" s="4">
        <f t="shared" si="1"/>
        <v>14.399999999999999</v>
      </c>
      <c r="G17" s="8">
        <f t="shared" si="1"/>
        <v>9.3999999999999986</v>
      </c>
      <c r="H17" s="5">
        <f>0</f>
        <v>0</v>
      </c>
      <c r="I17" s="2">
        <f>0</f>
        <v>0</v>
      </c>
      <c r="J17" s="23">
        <f>0</f>
        <v>0</v>
      </c>
      <c r="K17" s="2"/>
      <c r="L17" s="47">
        <f>$G17*Marketshare_Base!$B17*MI!D$3*1000+$G17*Marketshare_Base!$C17*MI!D$4*1000+$G17*Marketshare_Base!$D17*MI!D$5*1000+$G17*Marketshare_Base!$E17*MI!D$6*1000+$G17*Marketshare_Base!$F17*MI!D$7*1000+$G17*Marketshare_Base!$G17*MI!D$8*1000+$G17*Marketshare_Base!$H17*MI!D$9*1000+$G17*Marketshare_Base!$I17*MI!D$10*1000</f>
        <v>573.77600000000007</v>
      </c>
      <c r="M17" s="40">
        <f>$G17*Marketshare_Base!$B17*MI!E$3*1000+$G17*Marketshare_Base!$C17*MI!E$4*1000+$G17*Marketshare_Base!$D17*MI!E$5*1000+$G17*Marketshare_Base!$E17*MI!E$6*1000+$G17*Marketshare_Base!$F17*MI!E$7*1000+$G17*Marketshare_Base!$G17*MI!E$8*1000+$G17*Marketshare_Base!$H17*MI!E$9*1000+$G17*Marketshare_Base!$I17*MI!E$10*1000</f>
        <v>71.722000000000008</v>
      </c>
      <c r="N17" s="40">
        <f>$G17*Marketshare_Base!$B17*MI!F$3*1000+$G17*Marketshare_Base!$C17*MI!F$4*1000+$G17*Marketshare_Base!$D17*MI!F$5*1000+$G17*Marketshare_Base!$E17*MI!F$6*1000+$G17*Marketshare_Base!$F17*MI!F$7*1000+$G17*Marketshare_Base!$G17*MI!F$8*1000+$G17*Marketshare_Base!$H17*MI!F$9*1000+$G17*Marketshare_Base!$I17*MI!F$10*1000</f>
        <v>177.47199999999998</v>
      </c>
      <c r="O17" s="40">
        <f>$G17*Marketshare_Base!$B17*MI!G$3*1000+$G17*Marketshare_Base!$C17*MI!G$4*1000+$G17*Marketshare_Base!$D17*MI!G$5*1000+$G17*Marketshare_Base!$E17*MI!G$6*1000+$G17*Marketshare_Base!$F17*MI!G$7*1000+$G17*Marketshare_Base!$G17*MI!G$8*1000+$G17*Marketshare_Base!$H17*MI!G$9*1000+$G17*Marketshare_Base!$I17*MI!G$10*1000</f>
        <v>5324.7803999999987</v>
      </c>
      <c r="P17" s="40">
        <f>$G17*Marketshare_Base!$B17*MI!H$3*1000+$G17*Marketshare_Base!$C17*MI!H$4*1000+$G17*Marketshare_Base!$D17*MI!H$5*1000+$G17*Marketshare_Base!$E17*MI!H$6*1000+$G17*Marketshare_Base!$F17*MI!H$7*1000+$G17*Marketshare_Base!$G17*MI!H$8*1000+$G17*Marketshare_Base!$H17*MI!H$9*1000+$G17*Marketshare_Base!$I17*MI!H$10*1000</f>
        <v>0</v>
      </c>
      <c r="Q17" s="40">
        <f>$G17*Marketshare_Base!$B17*MI!I$3*1000+$G17*Marketshare_Base!$C17*MI!I$4*1000+$G17*Marketshare_Base!$D17*MI!I$5*1000+$G17*Marketshare_Base!$E17*MI!I$6*1000+$G17*Marketshare_Base!$F17*MI!I$7*1000+$G17*Marketshare_Base!$G17*MI!I$8*1000+$G17*Marketshare_Base!$H17*MI!I$9*1000+$G17*Marketshare_Base!$I17*MI!I$10*1000</f>
        <v>753.8141999999998</v>
      </c>
      <c r="R17" s="40">
        <f>$G17*Marketshare_Base!$B17*MI!J$3*1000+$G17*Marketshare_Base!$C17*MI!J$4*1000+$G17*Marketshare_Base!$D17*MI!J$5*1000+$G17*Marketshare_Base!$E17*MI!J$6*1000+$G17*Marketshare_Base!$F17*MI!J$7*1000+$G17*Marketshare_Base!$G17*MI!J$8*1000+$G17*Marketshare_Base!$H17*MI!J$9*1000+$G17*Marketshare_Base!$I17*MI!J$10*1000</f>
        <v>6.8181333337343997</v>
      </c>
      <c r="S17" s="40">
        <f>$G17*Marketshare_Base!$B17*MI!K$3*1000+$G17*Marketshare_Base!$C17*MI!K$4*1000+$G17*Marketshare_Base!$D17*MI!K$5*1000+$G17*Marketshare_Base!$E17*MI!K$6*1000+$G17*Marketshare_Base!$F17*MI!K$7*1000+$G17*Marketshare_Base!$G17*MI!K$8*1000+$G17*Marketshare_Base!$H17*MI!K$9*1000+$G17*Marketshare_Base!$I17*MI!K$10*1000</f>
        <v>908.45359999999994</v>
      </c>
      <c r="T17" s="40">
        <f>$G17*Marketshare_Base!$B17*MI!L$3*1000+$G17*Marketshare_Base!$C17*MI!L$4*1000+$G17*Marketshare_Base!$D17*MI!L$5*1000+$G17*Marketshare_Base!$E17*MI!L$6*1000+$G17*Marketshare_Base!$F17*MI!L$7*1000+$G17*Marketshare_Base!$G17*MI!L$8*1000+$G17*Marketshare_Base!$H17*MI!L$9*1000+$G17*Marketshare_Base!$I17*MI!L$10*1000</f>
        <v>805.65519999999981</v>
      </c>
      <c r="U17" s="40">
        <f>$G17*Marketshare_Base!$B17*MI!M$3*1000+$G17*Marketshare_Base!$C17*MI!M$4*1000+$G17*Marketshare_Base!$D17*MI!M$5*1000+$G17*Marketshare_Base!$E17*MI!M$6*1000+$G17*Marketshare_Base!$F17*MI!M$7*1000+$G17*Marketshare_Base!$G17*MI!M$8*1000+$G17*Marketshare_Base!$H17*MI!M$9*1000+$G17*Marketshare_Base!$I17*MI!M$10*1000</f>
        <v>0</v>
      </c>
      <c r="V17" s="40">
        <f>$G17*Marketshare_Base!$B17*MI!N$3*1000+$G17*Marketshare_Base!$C17*MI!N$4*1000+$G17*Marketshare_Base!$D17*MI!N$5*1000+$G17*Marketshare_Base!$E17*MI!N$6*1000+$G17*Marketshare_Base!$F17*MI!N$7*1000+$G17*Marketshare_Base!$G17*MI!N$8*1000+$G17*Marketshare_Base!$H17*MI!N$9*1000+$G17*Marketshare_Base!$I17*MI!N$10*1000</f>
        <v>2.2058666662655995</v>
      </c>
      <c r="W17" s="48">
        <f>$G17*Marketshare_Base!$B17*MI!O$3*1000+$G17*Marketshare_Base!$C17*MI!O$4*1000+$G17*Marketshare_Base!$D17*MI!O$5*1000+$G17*Marketshare_Base!$E17*MI!O$6*1000+$G17*Marketshare_Base!$F17*MI!O$7*1000+$G17*Marketshare_Base!$G17*MI!O$8*1000+$G17*Marketshare_Base!$H17*MI!O$9*1000+$G17*Marketshare_Base!$I17*MI!O$10*1000</f>
        <v>2.2058666662655995</v>
      </c>
      <c r="Y17" s="5">
        <f>0</f>
        <v>0</v>
      </c>
      <c r="Z17" s="3">
        <f>0</f>
        <v>0</v>
      </c>
      <c r="AA17" s="3">
        <f>0</f>
        <v>0</v>
      </c>
      <c r="AB17" s="3">
        <f>0</f>
        <v>0</v>
      </c>
      <c r="AC17" s="3">
        <f>0</f>
        <v>0</v>
      </c>
      <c r="AD17" s="3">
        <f>0</f>
        <v>0</v>
      </c>
      <c r="AE17" s="3">
        <f>0</f>
        <v>0</v>
      </c>
      <c r="AF17" s="3">
        <f>0</f>
        <v>0</v>
      </c>
      <c r="AG17" s="3">
        <f>0</f>
        <v>0</v>
      </c>
      <c r="AH17" s="3">
        <f>0</f>
        <v>0</v>
      </c>
      <c r="AI17" s="3">
        <f>0</f>
        <v>0</v>
      </c>
      <c r="AJ17" s="6">
        <f>0</f>
        <v>0</v>
      </c>
      <c r="AL17" s="53">
        <f t="shared" si="6"/>
        <v>2507.7216000000003</v>
      </c>
      <c r="AM17" s="54">
        <f t="shared" si="6"/>
        <v>322.21320000000003</v>
      </c>
      <c r="AN17" s="54">
        <f t="shared" si="2"/>
        <v>804.59519999999998</v>
      </c>
      <c r="AO17" s="54">
        <f t="shared" si="2"/>
        <v>20933.368799999997</v>
      </c>
      <c r="AP17" s="54">
        <f t="shared" si="2"/>
        <v>0</v>
      </c>
      <c r="AQ17" s="54">
        <f t="shared" si="2"/>
        <v>3306.9683999999993</v>
      </c>
      <c r="AR17" s="54">
        <f t="shared" si="2"/>
        <v>41.595600002446801</v>
      </c>
      <c r="AS17" s="54">
        <f t="shared" si="2"/>
        <v>3685.7543999999998</v>
      </c>
      <c r="AT17" s="54">
        <f t="shared" si="2"/>
        <v>3518.9063999999989</v>
      </c>
      <c r="AU17" s="54">
        <f t="shared" si="2"/>
        <v>0</v>
      </c>
      <c r="AV17" s="54">
        <f t="shared" si="2"/>
        <v>13.457399997553196</v>
      </c>
      <c r="AW17" s="55">
        <f t="shared" si="2"/>
        <v>13.457399997553196</v>
      </c>
    </row>
    <row r="18" spans="1:49" x14ac:dyDescent="0.55000000000000004">
      <c r="A18" s="25">
        <f t="shared" si="3"/>
        <v>2034</v>
      </c>
      <c r="B18" s="7">
        <f t="shared" si="7"/>
        <v>89.6</v>
      </c>
      <c r="C18" s="4">
        <f t="shared" si="8"/>
        <v>69.599999999999994</v>
      </c>
      <c r="D18" s="4">
        <f t="shared" si="9"/>
        <v>49.599999999999994</v>
      </c>
      <c r="E18" s="7">
        <f t="shared" si="5"/>
        <v>19.400000000000006</v>
      </c>
      <c r="F18" s="4">
        <f t="shared" si="1"/>
        <v>14.399999999999999</v>
      </c>
      <c r="G18" s="8">
        <f t="shared" si="1"/>
        <v>9.3999999999999986</v>
      </c>
      <c r="H18" s="5">
        <f>0</f>
        <v>0</v>
      </c>
      <c r="I18" s="2">
        <f>0</f>
        <v>0</v>
      </c>
      <c r="J18" s="23">
        <f>0</f>
        <v>0</v>
      </c>
      <c r="K18" s="2"/>
      <c r="L18" s="47">
        <f>$G18*Marketshare_Base!$B18*MI!D$3*1000+$G18*Marketshare_Base!$C18*MI!D$4*1000+$G18*Marketshare_Base!$D18*MI!D$5*1000+$G18*Marketshare_Base!$E18*MI!D$6*1000+$G18*Marketshare_Base!$F18*MI!D$7*1000+$G18*Marketshare_Base!$G18*MI!D$8*1000+$G18*Marketshare_Base!$H18*MI!D$9*1000+$G18*Marketshare_Base!$I18*MI!D$10*1000</f>
        <v>573.77600000000007</v>
      </c>
      <c r="M18" s="40">
        <f>$G18*Marketshare_Base!$B18*MI!E$3*1000+$G18*Marketshare_Base!$C18*MI!E$4*1000+$G18*Marketshare_Base!$D18*MI!E$5*1000+$G18*Marketshare_Base!$E18*MI!E$6*1000+$G18*Marketshare_Base!$F18*MI!E$7*1000+$G18*Marketshare_Base!$G18*MI!E$8*1000+$G18*Marketshare_Base!$H18*MI!E$9*1000+$G18*Marketshare_Base!$I18*MI!E$10*1000</f>
        <v>71.722000000000008</v>
      </c>
      <c r="N18" s="40">
        <f>$G18*Marketshare_Base!$B18*MI!F$3*1000+$G18*Marketshare_Base!$C18*MI!F$4*1000+$G18*Marketshare_Base!$D18*MI!F$5*1000+$G18*Marketshare_Base!$E18*MI!F$6*1000+$G18*Marketshare_Base!$F18*MI!F$7*1000+$G18*Marketshare_Base!$G18*MI!F$8*1000+$G18*Marketshare_Base!$H18*MI!F$9*1000+$G18*Marketshare_Base!$I18*MI!F$10*1000</f>
        <v>177.47199999999998</v>
      </c>
      <c r="O18" s="40">
        <f>$G18*Marketshare_Base!$B18*MI!G$3*1000+$G18*Marketshare_Base!$C18*MI!G$4*1000+$G18*Marketshare_Base!$D18*MI!G$5*1000+$G18*Marketshare_Base!$E18*MI!G$6*1000+$G18*Marketshare_Base!$F18*MI!G$7*1000+$G18*Marketshare_Base!$G18*MI!G$8*1000+$G18*Marketshare_Base!$H18*MI!G$9*1000+$G18*Marketshare_Base!$I18*MI!G$10*1000</f>
        <v>5432.9931999999999</v>
      </c>
      <c r="P18" s="40">
        <f>$G18*Marketshare_Base!$B18*MI!H$3*1000+$G18*Marketshare_Base!$C18*MI!H$4*1000+$G18*Marketshare_Base!$D18*MI!H$5*1000+$G18*Marketshare_Base!$E18*MI!H$6*1000+$G18*Marketshare_Base!$F18*MI!H$7*1000+$G18*Marketshare_Base!$G18*MI!H$8*1000+$G18*Marketshare_Base!$H18*MI!H$9*1000+$G18*Marketshare_Base!$I18*MI!H$10*1000</f>
        <v>0</v>
      </c>
      <c r="Q18" s="40">
        <f>$G18*Marketshare_Base!$B18*MI!I$3*1000+$G18*Marketshare_Base!$C18*MI!I$4*1000+$G18*Marketshare_Base!$D18*MI!I$5*1000+$G18*Marketshare_Base!$E18*MI!I$6*1000+$G18*Marketshare_Base!$F18*MI!I$7*1000+$G18*Marketshare_Base!$G18*MI!I$8*1000+$G18*Marketshare_Base!$H18*MI!I$9*1000+$G18*Marketshare_Base!$I18*MI!I$10*1000</f>
        <v>756.45559999999978</v>
      </c>
      <c r="R18" s="40">
        <f>$G18*Marketshare_Base!$B18*MI!J$3*1000+$G18*Marketshare_Base!$C18*MI!J$4*1000+$G18*Marketshare_Base!$D18*MI!J$5*1000+$G18*Marketshare_Base!$E18*MI!J$6*1000+$G18*Marketshare_Base!$F18*MI!J$7*1000+$G18*Marketshare_Base!$G18*MI!J$8*1000+$G18*Marketshare_Base!$H18*MI!J$9*1000+$G18*Marketshare_Base!$I18*MI!J$10*1000</f>
        <v>6.0724000003571987</v>
      </c>
      <c r="S18" s="40">
        <f>$G18*Marketshare_Base!$B18*MI!K$3*1000+$G18*Marketshare_Base!$C18*MI!K$4*1000+$G18*Marketshare_Base!$D18*MI!K$5*1000+$G18*Marketshare_Base!$E18*MI!K$6*1000+$G18*Marketshare_Base!$F18*MI!K$7*1000+$G18*Marketshare_Base!$G18*MI!K$8*1000+$G18*Marketshare_Base!$H18*MI!K$9*1000+$G18*Marketshare_Base!$I18*MI!K$10*1000</f>
        <v>922.34679999999992</v>
      </c>
      <c r="T18" s="40">
        <f>$G18*Marketshare_Base!$B18*MI!L$3*1000+$G18*Marketshare_Base!$C18*MI!L$4*1000+$G18*Marketshare_Base!$D18*MI!L$5*1000+$G18*Marketshare_Base!$E18*MI!L$6*1000+$G18*Marketshare_Base!$F18*MI!L$7*1000+$G18*Marketshare_Base!$G18*MI!L$8*1000+$G18*Marketshare_Base!$H18*MI!L$9*1000+$G18*Marketshare_Base!$I18*MI!L$10*1000</f>
        <v>808.43759999999986</v>
      </c>
      <c r="U18" s="40">
        <f>$G18*Marketshare_Base!$B18*MI!M$3*1000+$G18*Marketshare_Base!$C18*MI!M$4*1000+$G18*Marketshare_Base!$D18*MI!M$5*1000+$G18*Marketshare_Base!$E18*MI!M$6*1000+$G18*Marketshare_Base!$F18*MI!M$7*1000+$G18*Marketshare_Base!$G18*MI!M$8*1000+$G18*Marketshare_Base!$H18*MI!M$9*1000+$G18*Marketshare_Base!$I18*MI!M$10*1000</f>
        <v>0</v>
      </c>
      <c r="V18" s="40">
        <f>$G18*Marketshare_Base!$B18*MI!N$3*1000+$G18*Marketshare_Base!$C18*MI!N$4*1000+$G18*Marketshare_Base!$D18*MI!N$5*1000+$G18*Marketshare_Base!$E18*MI!N$6*1000+$G18*Marketshare_Base!$F18*MI!N$7*1000+$G18*Marketshare_Base!$G18*MI!N$8*1000+$G18*Marketshare_Base!$H18*MI!N$9*1000+$G18*Marketshare_Base!$I18*MI!N$10*1000</f>
        <v>1.9645999996427994</v>
      </c>
      <c r="W18" s="48">
        <f>$G18*Marketshare_Base!$B18*MI!O$3*1000+$G18*Marketshare_Base!$C18*MI!O$4*1000+$G18*Marketshare_Base!$D18*MI!O$5*1000+$G18*Marketshare_Base!$E18*MI!O$6*1000+$G18*Marketshare_Base!$F18*MI!O$7*1000+$G18*Marketshare_Base!$G18*MI!O$8*1000+$G18*Marketshare_Base!$H18*MI!O$9*1000+$G18*Marketshare_Base!$I18*MI!O$10*1000</f>
        <v>1.9645999996427994</v>
      </c>
      <c r="Y18" s="5">
        <f>0</f>
        <v>0</v>
      </c>
      <c r="Z18" s="3">
        <f>0</f>
        <v>0</v>
      </c>
      <c r="AA18" s="3">
        <f>0</f>
        <v>0</v>
      </c>
      <c r="AB18" s="3">
        <f>0</f>
        <v>0</v>
      </c>
      <c r="AC18" s="3">
        <f>0</f>
        <v>0</v>
      </c>
      <c r="AD18" s="3">
        <f>0</f>
        <v>0</v>
      </c>
      <c r="AE18" s="3">
        <f>0</f>
        <v>0</v>
      </c>
      <c r="AF18" s="3">
        <f>0</f>
        <v>0</v>
      </c>
      <c r="AG18" s="3">
        <f>0</f>
        <v>0</v>
      </c>
      <c r="AH18" s="3">
        <f>0</f>
        <v>0</v>
      </c>
      <c r="AI18" s="3">
        <f>0</f>
        <v>0</v>
      </c>
      <c r="AJ18" s="6">
        <f>0</f>
        <v>0</v>
      </c>
      <c r="AL18" s="53">
        <f t="shared" si="6"/>
        <v>3081.4976000000006</v>
      </c>
      <c r="AM18" s="54">
        <f t="shared" si="6"/>
        <v>393.93520000000001</v>
      </c>
      <c r="AN18" s="54">
        <f t="shared" si="2"/>
        <v>982.06719999999996</v>
      </c>
      <c r="AO18" s="54">
        <f t="shared" si="2"/>
        <v>26366.361999999997</v>
      </c>
      <c r="AP18" s="54">
        <f t="shared" si="2"/>
        <v>0</v>
      </c>
      <c r="AQ18" s="54">
        <f t="shared" si="2"/>
        <v>4063.4239999999991</v>
      </c>
      <c r="AR18" s="54">
        <f t="shared" si="2"/>
        <v>47.668000002804</v>
      </c>
      <c r="AS18" s="54">
        <f t="shared" si="2"/>
        <v>4608.1012000000001</v>
      </c>
      <c r="AT18" s="54">
        <f t="shared" si="2"/>
        <v>4327.3439999999991</v>
      </c>
      <c r="AU18" s="54">
        <f t="shared" si="2"/>
        <v>0</v>
      </c>
      <c r="AV18" s="54">
        <f t="shared" si="2"/>
        <v>15.421999997195996</v>
      </c>
      <c r="AW18" s="55">
        <f t="shared" si="2"/>
        <v>15.421999997195996</v>
      </c>
    </row>
    <row r="19" spans="1:49" x14ac:dyDescent="0.55000000000000004">
      <c r="A19" s="25">
        <f t="shared" si="3"/>
        <v>2035</v>
      </c>
      <c r="B19" s="7">
        <f t="shared" si="7"/>
        <v>109</v>
      </c>
      <c r="C19" s="4">
        <f t="shared" si="8"/>
        <v>84</v>
      </c>
      <c r="D19" s="4">
        <f t="shared" si="9"/>
        <v>58.999999999999993</v>
      </c>
      <c r="E19" s="7">
        <f t="shared" si="5"/>
        <v>19.400000000000006</v>
      </c>
      <c r="F19" s="4">
        <f t="shared" si="1"/>
        <v>14.400000000000006</v>
      </c>
      <c r="G19" s="8">
        <f t="shared" si="1"/>
        <v>9.3999999999999986</v>
      </c>
      <c r="H19" s="5">
        <f>0</f>
        <v>0</v>
      </c>
      <c r="I19" s="2">
        <f>0</f>
        <v>0</v>
      </c>
      <c r="J19" s="23">
        <f>0</f>
        <v>0</v>
      </c>
      <c r="K19" s="2"/>
      <c r="L19" s="47">
        <f>$G19*Marketshare_Base!$B19*MI!D$3*1000+$G19*Marketshare_Base!$C19*MI!D$4*1000+$G19*Marketshare_Base!$D19*MI!D$5*1000+$G19*Marketshare_Base!$E19*MI!D$6*1000+$G19*Marketshare_Base!$F19*MI!D$7*1000+$G19*Marketshare_Base!$G19*MI!D$8*1000+$G19*Marketshare_Base!$H19*MI!D$9*1000+$G19*Marketshare_Base!$I19*MI!D$10*1000</f>
        <v>573.77600000000007</v>
      </c>
      <c r="M19" s="40">
        <f>$G19*Marketshare_Base!$B19*MI!E$3*1000+$G19*Marketshare_Base!$C19*MI!E$4*1000+$G19*Marketshare_Base!$D19*MI!E$5*1000+$G19*Marketshare_Base!$E19*MI!E$6*1000+$G19*Marketshare_Base!$F19*MI!E$7*1000+$G19*Marketshare_Base!$G19*MI!E$8*1000+$G19*Marketshare_Base!$H19*MI!E$9*1000+$G19*Marketshare_Base!$I19*MI!E$10*1000</f>
        <v>71.722000000000008</v>
      </c>
      <c r="N19" s="40">
        <f>$G19*Marketshare_Base!$B19*MI!F$3*1000+$G19*Marketshare_Base!$C19*MI!F$4*1000+$G19*Marketshare_Base!$D19*MI!F$5*1000+$G19*Marketshare_Base!$E19*MI!F$6*1000+$G19*Marketshare_Base!$F19*MI!F$7*1000+$G19*Marketshare_Base!$G19*MI!F$8*1000+$G19*Marketshare_Base!$H19*MI!F$9*1000+$G19*Marketshare_Base!$I19*MI!F$10*1000</f>
        <v>177.47199999999998</v>
      </c>
      <c r="O19" s="40">
        <f>$G19*Marketshare_Base!$B19*MI!G$3*1000+$G19*Marketshare_Base!$C19*MI!G$4*1000+$G19*Marketshare_Base!$D19*MI!G$5*1000+$G19*Marketshare_Base!$E19*MI!G$6*1000+$G19*Marketshare_Base!$F19*MI!G$7*1000+$G19*Marketshare_Base!$G19*MI!G$8*1000+$G19*Marketshare_Base!$H19*MI!G$9*1000+$G19*Marketshare_Base!$I19*MI!G$10*1000</f>
        <v>5541.2059999999983</v>
      </c>
      <c r="P19" s="40">
        <f>$G19*Marketshare_Base!$B19*MI!H$3*1000+$G19*Marketshare_Base!$C19*MI!H$4*1000+$G19*Marketshare_Base!$D19*MI!H$5*1000+$G19*Marketshare_Base!$E19*MI!H$6*1000+$G19*Marketshare_Base!$F19*MI!H$7*1000+$G19*Marketshare_Base!$G19*MI!H$8*1000+$G19*Marketshare_Base!$H19*MI!H$9*1000+$G19*Marketshare_Base!$I19*MI!H$10*1000</f>
        <v>0</v>
      </c>
      <c r="Q19" s="40">
        <f>$G19*Marketshare_Base!$B19*MI!I$3*1000+$G19*Marketshare_Base!$C19*MI!I$4*1000+$G19*Marketshare_Base!$D19*MI!I$5*1000+$G19*Marketshare_Base!$E19*MI!I$6*1000+$G19*Marketshare_Base!$F19*MI!I$7*1000+$G19*Marketshare_Base!$G19*MI!I$8*1000+$G19*Marketshare_Base!$H19*MI!I$9*1000+$G19*Marketshare_Base!$I19*MI!I$10*1000</f>
        <v>759.09699999999975</v>
      </c>
      <c r="R19" s="40">
        <f>$G19*Marketshare_Base!$B19*MI!J$3*1000+$G19*Marketshare_Base!$C19*MI!J$4*1000+$G19*Marketshare_Base!$D19*MI!J$5*1000+$G19*Marketshare_Base!$E19*MI!J$6*1000+$G19*Marketshare_Base!$F19*MI!J$7*1000+$G19*Marketshare_Base!$G19*MI!J$8*1000+$G19*Marketshare_Base!$H19*MI!J$9*1000+$G19*Marketshare_Base!$I19*MI!J$10*1000</f>
        <v>5.3266666669799978</v>
      </c>
      <c r="S19" s="40">
        <f>$G19*Marketshare_Base!$B19*MI!K$3*1000+$G19*Marketshare_Base!$C19*MI!K$4*1000+$G19*Marketshare_Base!$D19*MI!K$5*1000+$G19*Marketshare_Base!$E19*MI!K$6*1000+$G19*Marketshare_Base!$F19*MI!K$7*1000+$G19*Marketshare_Base!$G19*MI!K$8*1000+$G19*Marketshare_Base!$H19*MI!K$9*1000+$G19*Marketshare_Base!$I19*MI!K$10*1000</f>
        <v>936.23999999999967</v>
      </c>
      <c r="T19" s="40">
        <f>$G19*Marketshare_Base!$B19*MI!L$3*1000+$G19*Marketshare_Base!$C19*MI!L$4*1000+$G19*Marketshare_Base!$D19*MI!L$5*1000+$G19*Marketshare_Base!$E19*MI!L$6*1000+$G19*Marketshare_Base!$F19*MI!L$7*1000+$G19*Marketshare_Base!$G19*MI!L$8*1000+$G19*Marketshare_Base!$H19*MI!L$9*1000+$G19*Marketshare_Base!$I19*MI!L$10*1000</f>
        <v>811.2199999999998</v>
      </c>
      <c r="U19" s="40">
        <f>$G19*Marketshare_Base!$B19*MI!M$3*1000+$G19*Marketshare_Base!$C19*MI!M$4*1000+$G19*Marketshare_Base!$D19*MI!M$5*1000+$G19*Marketshare_Base!$E19*MI!M$6*1000+$G19*Marketshare_Base!$F19*MI!M$7*1000+$G19*Marketshare_Base!$G19*MI!M$8*1000+$G19*Marketshare_Base!$H19*MI!M$9*1000+$G19*Marketshare_Base!$I19*MI!M$10*1000</f>
        <v>0</v>
      </c>
      <c r="V19" s="40">
        <f>$G19*Marketshare_Base!$B19*MI!N$3*1000+$G19*Marketshare_Base!$C19*MI!N$4*1000+$G19*Marketshare_Base!$D19*MI!N$5*1000+$G19*Marketshare_Base!$E19*MI!N$6*1000+$G19*Marketshare_Base!$F19*MI!N$7*1000+$G19*Marketshare_Base!$G19*MI!N$8*1000+$G19*Marketshare_Base!$H19*MI!N$9*1000+$G19*Marketshare_Base!$I19*MI!N$10*1000</f>
        <v>1.7233333330199989</v>
      </c>
      <c r="W19" s="48">
        <f>$G19*Marketshare_Base!$B19*MI!O$3*1000+$G19*Marketshare_Base!$C19*MI!O$4*1000+$G19*Marketshare_Base!$D19*MI!O$5*1000+$G19*Marketshare_Base!$E19*MI!O$6*1000+$G19*Marketshare_Base!$F19*MI!O$7*1000+$G19*Marketshare_Base!$G19*MI!O$8*1000+$G19*Marketshare_Base!$H19*MI!O$9*1000+$G19*Marketshare_Base!$I19*MI!O$10*1000</f>
        <v>1.7233333330199989</v>
      </c>
      <c r="Y19" s="5">
        <f>0</f>
        <v>0</v>
      </c>
      <c r="Z19" s="3">
        <f>0</f>
        <v>0</v>
      </c>
      <c r="AA19" s="3">
        <f>0</f>
        <v>0</v>
      </c>
      <c r="AB19" s="3">
        <f>0</f>
        <v>0</v>
      </c>
      <c r="AC19" s="3">
        <f>0</f>
        <v>0</v>
      </c>
      <c r="AD19" s="3">
        <f>0</f>
        <v>0</v>
      </c>
      <c r="AE19" s="3">
        <f>0</f>
        <v>0</v>
      </c>
      <c r="AF19" s="3">
        <f>0</f>
        <v>0</v>
      </c>
      <c r="AG19" s="3">
        <f>0</f>
        <v>0</v>
      </c>
      <c r="AH19" s="3">
        <f>0</f>
        <v>0</v>
      </c>
      <c r="AI19" s="3">
        <f>0</f>
        <v>0</v>
      </c>
      <c r="AJ19" s="6">
        <f>0</f>
        <v>0</v>
      </c>
      <c r="AL19" s="53">
        <f t="shared" si="6"/>
        <v>3655.2736000000004</v>
      </c>
      <c r="AM19" s="54">
        <f t="shared" si="6"/>
        <v>465.65719999999999</v>
      </c>
      <c r="AN19" s="54">
        <f t="shared" si="2"/>
        <v>1159.5391999999999</v>
      </c>
      <c r="AO19" s="54">
        <f t="shared" si="2"/>
        <v>31907.567999999996</v>
      </c>
      <c r="AP19" s="54">
        <f t="shared" si="2"/>
        <v>0</v>
      </c>
      <c r="AQ19" s="54">
        <f t="shared" si="2"/>
        <v>4822.5209999999988</v>
      </c>
      <c r="AR19" s="54">
        <f t="shared" si="2"/>
        <v>52.994666669783996</v>
      </c>
      <c r="AS19" s="54">
        <f t="shared" si="2"/>
        <v>5544.3411999999998</v>
      </c>
      <c r="AT19" s="54">
        <f t="shared" si="2"/>
        <v>5138.5639999999985</v>
      </c>
      <c r="AU19" s="54">
        <f t="shared" si="2"/>
        <v>0</v>
      </c>
      <c r="AV19" s="54">
        <f t="shared" si="2"/>
        <v>17.145333330215994</v>
      </c>
      <c r="AW19" s="55">
        <f t="shared" si="2"/>
        <v>17.145333330215994</v>
      </c>
    </row>
    <row r="20" spans="1:49" x14ac:dyDescent="0.55000000000000004">
      <c r="A20" s="25">
        <f t="shared" si="3"/>
        <v>2036</v>
      </c>
      <c r="B20" s="7">
        <f t="shared" si="7"/>
        <v>128.4</v>
      </c>
      <c r="C20" s="4">
        <f t="shared" si="8"/>
        <v>98.4</v>
      </c>
      <c r="D20" s="4">
        <f t="shared" si="9"/>
        <v>68.399999999999991</v>
      </c>
      <c r="E20" s="7">
        <f t="shared" si="5"/>
        <v>19.400000000000006</v>
      </c>
      <c r="F20" s="4">
        <f t="shared" si="1"/>
        <v>14.400000000000006</v>
      </c>
      <c r="G20" s="8">
        <f t="shared" si="1"/>
        <v>9.3999999999999986</v>
      </c>
      <c r="H20" s="5">
        <f>0</f>
        <v>0</v>
      </c>
      <c r="I20" s="2">
        <f>0</f>
        <v>0</v>
      </c>
      <c r="J20" s="23">
        <f>0</f>
        <v>0</v>
      </c>
      <c r="K20" s="2"/>
      <c r="L20" s="47">
        <f>$G20*Marketshare_Base!$B20*MI!D$3*1000+$G20*Marketshare_Base!$C20*MI!D$4*1000+$G20*Marketshare_Base!$D20*MI!D$5*1000+$G20*Marketshare_Base!$E20*MI!D$6*1000+$G20*Marketshare_Base!$F20*MI!D$7*1000+$G20*Marketshare_Base!$G20*MI!D$8*1000+$G20*Marketshare_Base!$H20*MI!D$9*1000+$G20*Marketshare_Base!$I20*MI!D$10*1000</f>
        <v>573.77600000000007</v>
      </c>
      <c r="M20" s="40">
        <f>$G20*Marketshare_Base!$B20*MI!E$3*1000+$G20*Marketshare_Base!$C20*MI!E$4*1000+$G20*Marketshare_Base!$D20*MI!E$5*1000+$G20*Marketshare_Base!$E20*MI!E$6*1000+$G20*Marketshare_Base!$F20*MI!E$7*1000+$G20*Marketshare_Base!$G20*MI!E$8*1000+$G20*Marketshare_Base!$H20*MI!E$9*1000+$G20*Marketshare_Base!$I20*MI!E$10*1000</f>
        <v>71.722000000000008</v>
      </c>
      <c r="N20" s="40">
        <f>$G20*Marketshare_Base!$B20*MI!F$3*1000+$G20*Marketshare_Base!$C20*MI!F$4*1000+$G20*Marketshare_Base!$D20*MI!F$5*1000+$G20*Marketshare_Base!$E20*MI!F$6*1000+$G20*Marketshare_Base!$F20*MI!F$7*1000+$G20*Marketshare_Base!$G20*MI!F$8*1000+$G20*Marketshare_Base!$H20*MI!F$9*1000+$G20*Marketshare_Base!$I20*MI!F$10*1000</f>
        <v>177.47199999999998</v>
      </c>
      <c r="O20" s="40">
        <f>$G20*Marketshare_Base!$B20*MI!G$3*1000+$G20*Marketshare_Base!$C20*MI!G$4*1000+$G20*Marketshare_Base!$D20*MI!G$5*1000+$G20*Marketshare_Base!$E20*MI!G$6*1000+$G20*Marketshare_Base!$F20*MI!G$7*1000+$G20*Marketshare_Base!$G20*MI!G$8*1000+$G20*Marketshare_Base!$H20*MI!G$9*1000+$G20*Marketshare_Base!$I20*MI!G$10*1000</f>
        <v>5649.4187999999986</v>
      </c>
      <c r="P20" s="40">
        <f>$G20*Marketshare_Base!$B20*MI!H$3*1000+$G20*Marketshare_Base!$C20*MI!H$4*1000+$G20*Marketshare_Base!$D20*MI!H$5*1000+$G20*Marketshare_Base!$E20*MI!H$6*1000+$G20*Marketshare_Base!$F20*MI!H$7*1000+$G20*Marketshare_Base!$G20*MI!H$8*1000+$G20*Marketshare_Base!$H20*MI!H$9*1000+$G20*Marketshare_Base!$I20*MI!H$10*1000</f>
        <v>0</v>
      </c>
      <c r="Q20" s="40">
        <f>$G20*Marketshare_Base!$B20*MI!I$3*1000+$G20*Marketshare_Base!$C20*MI!I$4*1000+$G20*Marketshare_Base!$D20*MI!I$5*1000+$G20*Marketshare_Base!$E20*MI!I$6*1000+$G20*Marketshare_Base!$F20*MI!I$7*1000+$G20*Marketshare_Base!$G20*MI!I$8*1000+$G20*Marketshare_Base!$H20*MI!I$9*1000+$G20*Marketshare_Base!$I20*MI!I$10*1000</f>
        <v>761.73839999999984</v>
      </c>
      <c r="R20" s="40">
        <f>$G20*Marketshare_Base!$B20*MI!J$3*1000+$G20*Marketshare_Base!$C20*MI!J$4*1000+$G20*Marketshare_Base!$D20*MI!J$5*1000+$G20*Marketshare_Base!$E20*MI!J$6*1000+$G20*Marketshare_Base!$F20*MI!J$7*1000+$G20*Marketshare_Base!$G20*MI!J$8*1000+$G20*Marketshare_Base!$H20*MI!J$9*1000+$G20*Marketshare_Base!$I20*MI!J$10*1000</f>
        <v>4.5809333336027986</v>
      </c>
      <c r="S20" s="40">
        <f>$G20*Marketshare_Base!$B20*MI!K$3*1000+$G20*Marketshare_Base!$C20*MI!K$4*1000+$G20*Marketshare_Base!$D20*MI!K$5*1000+$G20*Marketshare_Base!$E20*MI!K$6*1000+$G20*Marketshare_Base!$F20*MI!K$7*1000+$G20*Marketshare_Base!$G20*MI!K$8*1000+$G20*Marketshare_Base!$H20*MI!K$9*1000+$G20*Marketshare_Base!$I20*MI!K$10*1000</f>
        <v>950.13319999999987</v>
      </c>
      <c r="T20" s="40">
        <f>$G20*Marketshare_Base!$B20*MI!L$3*1000+$G20*Marketshare_Base!$C20*MI!L$4*1000+$G20*Marketshare_Base!$D20*MI!L$5*1000+$G20*Marketshare_Base!$E20*MI!L$6*1000+$G20*Marketshare_Base!$F20*MI!L$7*1000+$G20*Marketshare_Base!$G20*MI!L$8*1000+$G20*Marketshare_Base!$H20*MI!L$9*1000+$G20*Marketshare_Base!$I20*MI!L$10*1000</f>
        <v>814.00239999999985</v>
      </c>
      <c r="U20" s="40">
        <f>$G20*Marketshare_Base!$B20*MI!M$3*1000+$G20*Marketshare_Base!$C20*MI!M$4*1000+$G20*Marketshare_Base!$D20*MI!M$5*1000+$G20*Marketshare_Base!$E20*MI!M$6*1000+$G20*Marketshare_Base!$F20*MI!M$7*1000+$G20*Marketshare_Base!$G20*MI!M$8*1000+$G20*Marketshare_Base!$H20*MI!M$9*1000+$G20*Marketshare_Base!$I20*MI!M$10*1000</f>
        <v>0</v>
      </c>
      <c r="V20" s="40">
        <f>$G20*Marketshare_Base!$B20*MI!N$3*1000+$G20*Marketshare_Base!$C20*MI!N$4*1000+$G20*Marketshare_Base!$D20*MI!N$5*1000+$G20*Marketshare_Base!$E20*MI!N$6*1000+$G20*Marketshare_Base!$F20*MI!N$7*1000+$G20*Marketshare_Base!$G20*MI!N$8*1000+$G20*Marketshare_Base!$H20*MI!N$9*1000+$G20*Marketshare_Base!$I20*MI!N$10*1000</f>
        <v>1.4820666663971993</v>
      </c>
      <c r="W20" s="48">
        <f>$G20*Marketshare_Base!$B20*MI!O$3*1000+$G20*Marketshare_Base!$C20*MI!O$4*1000+$G20*Marketshare_Base!$D20*MI!O$5*1000+$G20*Marketshare_Base!$E20*MI!O$6*1000+$G20*Marketshare_Base!$F20*MI!O$7*1000+$G20*Marketshare_Base!$G20*MI!O$8*1000+$G20*Marketshare_Base!$H20*MI!O$9*1000+$G20*Marketshare_Base!$I20*MI!O$10*1000</f>
        <v>1.4820666663971993</v>
      </c>
      <c r="Y20" s="53">
        <f>L4</f>
        <v>0</v>
      </c>
      <c r="Z20" s="54">
        <f t="shared" ref="Z20:AJ34" si="10">M4</f>
        <v>0</v>
      </c>
      <c r="AA20" s="54">
        <f t="shared" si="10"/>
        <v>0</v>
      </c>
      <c r="AB20" s="54">
        <f t="shared" si="10"/>
        <v>0</v>
      </c>
      <c r="AC20" s="54">
        <f t="shared" si="10"/>
        <v>0</v>
      </c>
      <c r="AD20" s="54">
        <f t="shared" si="10"/>
        <v>0</v>
      </c>
      <c r="AE20" s="54">
        <f t="shared" si="10"/>
        <v>0</v>
      </c>
      <c r="AF20" s="54">
        <f t="shared" si="10"/>
        <v>0</v>
      </c>
      <c r="AG20" s="54">
        <f t="shared" si="10"/>
        <v>0</v>
      </c>
      <c r="AH20" s="54">
        <f t="shared" si="10"/>
        <v>0</v>
      </c>
      <c r="AI20" s="54">
        <f t="shared" si="10"/>
        <v>0</v>
      </c>
      <c r="AJ20" s="55">
        <f t="shared" si="10"/>
        <v>0</v>
      </c>
      <c r="AL20" s="53">
        <f t="shared" si="6"/>
        <v>4229.0496000000003</v>
      </c>
      <c r="AM20" s="54">
        <f t="shared" si="6"/>
        <v>537.37919999999997</v>
      </c>
      <c r="AN20" s="54">
        <f t="shared" si="2"/>
        <v>1337.0111999999999</v>
      </c>
      <c r="AO20" s="54">
        <f t="shared" si="2"/>
        <v>37556.986799999991</v>
      </c>
      <c r="AP20" s="54">
        <f t="shared" si="2"/>
        <v>0</v>
      </c>
      <c r="AQ20" s="54">
        <f t="shared" si="2"/>
        <v>5584.259399999999</v>
      </c>
      <c r="AR20" s="54">
        <f t="shared" si="2"/>
        <v>57.575600003386796</v>
      </c>
      <c r="AS20" s="54">
        <f t="shared" si="2"/>
        <v>6494.4744000000001</v>
      </c>
      <c r="AT20" s="54">
        <f t="shared" si="2"/>
        <v>5952.5663999999979</v>
      </c>
      <c r="AU20" s="54">
        <f t="shared" si="2"/>
        <v>0</v>
      </c>
      <c r="AV20" s="54">
        <f t="shared" si="2"/>
        <v>18.627399996613192</v>
      </c>
      <c r="AW20" s="55">
        <f t="shared" si="2"/>
        <v>18.627399996613192</v>
      </c>
    </row>
    <row r="21" spans="1:49" x14ac:dyDescent="0.55000000000000004">
      <c r="A21" s="25">
        <f t="shared" si="3"/>
        <v>2037</v>
      </c>
      <c r="B21" s="7">
        <f t="shared" si="7"/>
        <v>147.80000000000001</v>
      </c>
      <c r="C21" s="4">
        <f t="shared" si="8"/>
        <v>112.80000000000001</v>
      </c>
      <c r="D21" s="4">
        <f t="shared" si="9"/>
        <v>77.8</v>
      </c>
      <c r="E21" s="7">
        <f t="shared" si="5"/>
        <v>20.600000000000005</v>
      </c>
      <c r="F21" s="4">
        <f t="shared" si="5"/>
        <v>15.600000000000005</v>
      </c>
      <c r="G21" s="8">
        <f t="shared" si="5"/>
        <v>10.600000000000005</v>
      </c>
      <c r="H21" s="7">
        <f>E5</f>
        <v>1.2</v>
      </c>
      <c r="I21" s="4">
        <f t="shared" ref="I21:J34" si="11">F5</f>
        <v>1.2</v>
      </c>
      <c r="J21" s="8">
        <f t="shared" si="11"/>
        <v>1.2</v>
      </c>
      <c r="K21" s="4"/>
      <c r="L21" s="47">
        <f>$G21*Marketshare_Base!$B21*MI!D$3*1000+$G21*Marketshare_Base!$C21*MI!D$4*1000+$G21*Marketshare_Base!$D21*MI!D$5*1000+$G21*Marketshare_Base!$E21*MI!D$6*1000+$G21*Marketshare_Base!$F21*MI!D$7*1000+$G21*Marketshare_Base!$G21*MI!D$8*1000+$G21*Marketshare_Base!$H21*MI!D$9*1000+$G21*Marketshare_Base!$I21*MI!D$10*1000</f>
        <v>647.02400000000034</v>
      </c>
      <c r="M21" s="40">
        <f>$G21*Marketshare_Base!$B21*MI!E$3*1000+$G21*Marketshare_Base!$C21*MI!E$4*1000+$G21*Marketshare_Base!$D21*MI!E$5*1000+$G21*Marketshare_Base!$E21*MI!E$6*1000+$G21*Marketshare_Base!$F21*MI!E$7*1000+$G21*Marketshare_Base!$G21*MI!E$8*1000+$G21*Marketshare_Base!$H21*MI!E$9*1000+$G21*Marketshare_Base!$I21*MI!E$10*1000</f>
        <v>80.878000000000043</v>
      </c>
      <c r="N21" s="40">
        <f>$G21*Marketshare_Base!$B21*MI!F$3*1000+$G21*Marketshare_Base!$C21*MI!F$4*1000+$G21*Marketshare_Base!$D21*MI!F$5*1000+$G21*Marketshare_Base!$E21*MI!F$6*1000+$G21*Marketshare_Base!$F21*MI!F$7*1000+$G21*Marketshare_Base!$G21*MI!F$8*1000+$G21*Marketshare_Base!$H21*MI!F$9*1000+$G21*Marketshare_Base!$I21*MI!F$10*1000</f>
        <v>200.12800000000007</v>
      </c>
      <c r="O21" s="40">
        <f>$G21*Marketshare_Base!$B21*MI!G$3*1000+$G21*Marketshare_Base!$C21*MI!G$4*1000+$G21*Marketshare_Base!$D21*MI!G$5*1000+$G21*Marketshare_Base!$E21*MI!G$6*1000+$G21*Marketshare_Base!$F21*MI!G$7*1000+$G21*Marketshare_Base!$G21*MI!G$8*1000+$G21*Marketshare_Base!$H21*MI!G$9*1000+$G21*Marketshare_Base!$I21*MI!G$10*1000</f>
        <v>6492.6484000000019</v>
      </c>
      <c r="P21" s="40">
        <f>$G21*Marketshare_Base!$B21*MI!H$3*1000+$G21*Marketshare_Base!$C21*MI!H$4*1000+$G21*Marketshare_Base!$D21*MI!H$5*1000+$G21*Marketshare_Base!$E21*MI!H$6*1000+$G21*Marketshare_Base!$F21*MI!H$7*1000+$G21*Marketshare_Base!$G21*MI!H$8*1000+$G21*Marketshare_Base!$H21*MI!H$9*1000+$G21*Marketshare_Base!$I21*MI!H$10*1000</f>
        <v>0</v>
      </c>
      <c r="Q21" s="40">
        <f>$G21*Marketshare_Base!$B21*MI!I$3*1000+$G21*Marketshare_Base!$C21*MI!I$4*1000+$G21*Marketshare_Base!$D21*MI!I$5*1000+$G21*Marketshare_Base!$E21*MI!I$6*1000+$G21*Marketshare_Base!$F21*MI!I$7*1000+$G21*Marketshare_Base!$G21*MI!I$8*1000+$G21*Marketshare_Base!$H21*MI!I$9*1000+$G21*Marketshare_Base!$I21*MI!I$10*1000</f>
        <v>861.96020000000021</v>
      </c>
      <c r="R21" s="40">
        <f>$G21*Marketshare_Base!$B21*MI!J$3*1000+$G21*Marketshare_Base!$C21*MI!J$4*1000+$G21*Marketshare_Base!$D21*MI!J$5*1000+$G21*Marketshare_Base!$E21*MI!J$6*1000+$G21*Marketshare_Base!$F21*MI!J$7*1000+$G21*Marketshare_Base!$G21*MI!J$8*1000+$G21*Marketshare_Base!$H21*MI!J$9*1000+$G21*Marketshare_Base!$I21*MI!J$10*1000</f>
        <v>4.3248000002544007</v>
      </c>
      <c r="S21" s="40">
        <f>$G21*Marketshare_Base!$B21*MI!K$3*1000+$G21*Marketshare_Base!$C21*MI!K$4*1000+$G21*Marketshare_Base!$D21*MI!K$5*1000+$G21*Marketshare_Base!$E21*MI!K$6*1000+$G21*Marketshare_Base!$F21*MI!K$7*1000+$G21*Marketshare_Base!$G21*MI!K$8*1000+$G21*Marketshare_Base!$H21*MI!K$9*1000+$G21*Marketshare_Base!$I21*MI!K$10*1000</f>
        <v>1087.0936000000004</v>
      </c>
      <c r="T21" s="40">
        <f>$G21*Marketshare_Base!$B21*MI!L$3*1000+$G21*Marketshare_Base!$C21*MI!L$4*1000+$G21*Marketshare_Base!$D21*MI!L$5*1000+$G21*Marketshare_Base!$E21*MI!L$6*1000+$G21*Marketshare_Base!$F21*MI!L$7*1000+$G21*Marketshare_Base!$G21*MI!L$8*1000+$G21*Marketshare_Base!$H21*MI!L$9*1000+$G21*Marketshare_Base!$I21*MI!L$10*1000</f>
        <v>921.05520000000035</v>
      </c>
      <c r="U21" s="40">
        <f>$G21*Marketshare_Base!$B21*MI!M$3*1000+$G21*Marketshare_Base!$C21*MI!M$4*1000+$G21*Marketshare_Base!$D21*MI!M$5*1000+$G21*Marketshare_Base!$E21*MI!M$6*1000+$G21*Marketshare_Base!$F21*MI!M$7*1000+$G21*Marketshare_Base!$G21*MI!M$8*1000+$G21*Marketshare_Base!$H21*MI!M$9*1000+$G21*Marketshare_Base!$I21*MI!M$10*1000</f>
        <v>0</v>
      </c>
      <c r="V21" s="40">
        <f>$G21*Marketshare_Base!$B21*MI!N$3*1000+$G21*Marketshare_Base!$C21*MI!N$4*1000+$G21*Marketshare_Base!$D21*MI!N$5*1000+$G21*Marketshare_Base!$E21*MI!N$6*1000+$G21*Marketshare_Base!$F21*MI!N$7*1000+$G21*Marketshare_Base!$G21*MI!N$8*1000+$G21*Marketshare_Base!$H21*MI!N$9*1000+$G21*Marketshare_Base!$I21*MI!N$10*1000</f>
        <v>1.3991999997456002</v>
      </c>
      <c r="W21" s="48">
        <f>$G21*Marketshare_Base!$B21*MI!O$3*1000+$G21*Marketshare_Base!$C21*MI!O$4*1000+$G21*Marketshare_Base!$D21*MI!O$5*1000+$G21*Marketshare_Base!$E21*MI!O$6*1000+$G21*Marketshare_Base!$F21*MI!O$7*1000+$G21*Marketshare_Base!$G21*MI!O$8*1000+$G21*Marketshare_Base!$H21*MI!O$9*1000+$G21*Marketshare_Base!$I21*MI!O$10*1000</f>
        <v>1.3991999997456002</v>
      </c>
      <c r="Y21" s="53">
        <f t="shared" ref="Y21:Y34" si="12">L5</f>
        <v>84.030720000000002</v>
      </c>
      <c r="Z21" s="54">
        <f t="shared" si="10"/>
        <v>12.253440000000001</v>
      </c>
      <c r="AA21" s="54">
        <f t="shared" si="10"/>
        <v>31.77984</v>
      </c>
      <c r="AB21" s="54">
        <f t="shared" si="10"/>
        <v>418.41720000000004</v>
      </c>
      <c r="AC21" s="54">
        <f t="shared" si="10"/>
        <v>0</v>
      </c>
      <c r="AD21" s="54">
        <f t="shared" si="10"/>
        <v>115.47</v>
      </c>
      <c r="AE21" s="54">
        <f t="shared" si="10"/>
        <v>2.6248000001543996</v>
      </c>
      <c r="AF21" s="54">
        <f t="shared" si="10"/>
        <v>89.762640000000005</v>
      </c>
      <c r="AG21" s="54">
        <f t="shared" si="10"/>
        <v>120.27359999999999</v>
      </c>
      <c r="AH21" s="54">
        <f t="shared" si="10"/>
        <v>0</v>
      </c>
      <c r="AI21" s="54">
        <f t="shared" si="10"/>
        <v>0.84919999984559991</v>
      </c>
      <c r="AJ21" s="55">
        <f t="shared" si="10"/>
        <v>0.84919999984559991</v>
      </c>
      <c r="AL21" s="53">
        <f t="shared" si="6"/>
        <v>4792.0428800000009</v>
      </c>
      <c r="AM21" s="54">
        <f t="shared" si="6"/>
        <v>606.00376000000006</v>
      </c>
      <c r="AN21" s="54">
        <f t="shared" si="6"/>
        <v>1505.3593600000002</v>
      </c>
      <c r="AO21" s="54">
        <f t="shared" si="6"/>
        <v>43631.217999999986</v>
      </c>
      <c r="AP21" s="54">
        <f t="shared" si="6"/>
        <v>0</v>
      </c>
      <c r="AQ21" s="54">
        <f t="shared" si="6"/>
        <v>6330.7495999999992</v>
      </c>
      <c r="AR21" s="54">
        <f t="shared" si="6"/>
        <v>59.275600003486794</v>
      </c>
      <c r="AS21" s="54">
        <f t="shared" si="6"/>
        <v>7491.8053600000003</v>
      </c>
      <c r="AT21" s="54">
        <f t="shared" si="6"/>
        <v>6753.3479999999981</v>
      </c>
      <c r="AU21" s="54">
        <f t="shared" si="6"/>
        <v>0</v>
      </c>
      <c r="AV21" s="54">
        <f t="shared" si="6"/>
        <v>19.177399996513195</v>
      </c>
      <c r="AW21" s="55">
        <f t="shared" si="6"/>
        <v>19.177399996513195</v>
      </c>
    </row>
    <row r="22" spans="1:49" x14ac:dyDescent="0.55000000000000004">
      <c r="A22" s="25">
        <f t="shared" si="3"/>
        <v>2038</v>
      </c>
      <c r="B22" s="7">
        <f t="shared" si="7"/>
        <v>167.20000000000002</v>
      </c>
      <c r="C22" s="4">
        <f t="shared" si="8"/>
        <v>127.20000000000002</v>
      </c>
      <c r="D22" s="4">
        <f t="shared" si="9"/>
        <v>87.2</v>
      </c>
      <c r="E22" s="7">
        <f t="shared" si="5"/>
        <v>20.600000000000005</v>
      </c>
      <c r="F22" s="4">
        <f t="shared" si="5"/>
        <v>15.600000000000005</v>
      </c>
      <c r="G22" s="8">
        <f t="shared" si="5"/>
        <v>10.600000000000005</v>
      </c>
      <c r="H22" s="7">
        <f t="shared" ref="H22:H34" si="13">E6</f>
        <v>1.2</v>
      </c>
      <c r="I22" s="4">
        <f t="shared" si="11"/>
        <v>1.2</v>
      </c>
      <c r="J22" s="8">
        <f t="shared" si="11"/>
        <v>1.2</v>
      </c>
      <c r="K22" s="4"/>
      <c r="L22" s="47">
        <f>$G22*Marketshare_Base!$B22*MI!D$3*1000+$G22*Marketshare_Base!$C22*MI!D$4*1000+$G22*Marketshare_Base!$D22*MI!D$5*1000+$G22*Marketshare_Base!$E22*MI!D$6*1000+$G22*Marketshare_Base!$F22*MI!D$7*1000+$G22*Marketshare_Base!$G22*MI!D$8*1000+$G22*Marketshare_Base!$H22*MI!D$9*1000+$G22*Marketshare_Base!$I22*MI!D$10*1000</f>
        <v>647.02400000000034</v>
      </c>
      <c r="M22" s="40">
        <f>$G22*Marketshare_Base!$B22*MI!E$3*1000+$G22*Marketshare_Base!$C22*MI!E$4*1000+$G22*Marketshare_Base!$D22*MI!E$5*1000+$G22*Marketshare_Base!$E22*MI!E$6*1000+$G22*Marketshare_Base!$F22*MI!E$7*1000+$G22*Marketshare_Base!$G22*MI!E$8*1000+$G22*Marketshare_Base!$H22*MI!E$9*1000+$G22*Marketshare_Base!$I22*MI!E$10*1000</f>
        <v>80.878000000000043</v>
      </c>
      <c r="N22" s="40">
        <f>$G22*Marketshare_Base!$B22*MI!F$3*1000+$G22*Marketshare_Base!$C22*MI!F$4*1000+$G22*Marketshare_Base!$D22*MI!F$5*1000+$G22*Marketshare_Base!$E22*MI!F$6*1000+$G22*Marketshare_Base!$F22*MI!F$7*1000+$G22*Marketshare_Base!$G22*MI!F$8*1000+$G22*Marketshare_Base!$H22*MI!F$9*1000+$G22*Marketshare_Base!$I22*MI!F$10*1000</f>
        <v>200.12800000000007</v>
      </c>
      <c r="O22" s="40">
        <f>$G22*Marketshare_Base!$B22*MI!G$3*1000+$G22*Marketshare_Base!$C22*MI!G$4*1000+$G22*Marketshare_Base!$D22*MI!G$5*1000+$G22*Marketshare_Base!$E22*MI!G$6*1000+$G22*Marketshare_Base!$F22*MI!G$7*1000+$G22*Marketshare_Base!$G22*MI!G$8*1000+$G22*Marketshare_Base!$H22*MI!G$9*1000+$G22*Marketshare_Base!$I22*MI!G$10*1000</f>
        <v>6614.6756000000023</v>
      </c>
      <c r="P22" s="40">
        <f>$G22*Marketshare_Base!$B22*MI!H$3*1000+$G22*Marketshare_Base!$C22*MI!H$4*1000+$G22*Marketshare_Base!$D22*MI!H$5*1000+$G22*Marketshare_Base!$E22*MI!H$6*1000+$G22*Marketshare_Base!$F22*MI!H$7*1000+$G22*Marketshare_Base!$G22*MI!H$8*1000+$G22*Marketshare_Base!$H22*MI!H$9*1000+$G22*Marketshare_Base!$I22*MI!H$10*1000</f>
        <v>0</v>
      </c>
      <c r="Q22" s="40">
        <f>$G22*Marketshare_Base!$B22*MI!I$3*1000+$G22*Marketshare_Base!$C22*MI!I$4*1000+$G22*Marketshare_Base!$D22*MI!I$5*1000+$G22*Marketshare_Base!$E22*MI!I$6*1000+$G22*Marketshare_Base!$F22*MI!I$7*1000+$G22*Marketshare_Base!$G22*MI!I$8*1000+$G22*Marketshare_Base!$H22*MI!I$9*1000+$G22*Marketshare_Base!$I22*MI!I$10*1000</f>
        <v>864.93880000000013</v>
      </c>
      <c r="R22" s="40">
        <f>$G22*Marketshare_Base!$B22*MI!J$3*1000+$G22*Marketshare_Base!$C22*MI!J$4*1000+$G22*Marketshare_Base!$D22*MI!J$5*1000+$G22*Marketshare_Base!$E22*MI!J$6*1000+$G22*Marketshare_Base!$F22*MI!J$7*1000+$G22*Marketshare_Base!$G22*MI!J$8*1000+$G22*Marketshare_Base!$H22*MI!J$9*1000+$G22*Marketshare_Base!$I22*MI!J$10*1000</f>
        <v>3.4838666668716005</v>
      </c>
      <c r="S22" s="40">
        <f>$G22*Marketshare_Base!$B22*MI!K$3*1000+$G22*Marketshare_Base!$C22*MI!K$4*1000+$G22*Marketshare_Base!$D22*MI!K$5*1000+$G22*Marketshare_Base!$E22*MI!K$6*1000+$G22*Marketshare_Base!$F22*MI!K$7*1000+$G22*Marketshare_Base!$G22*MI!K$8*1000+$G22*Marketshare_Base!$H22*MI!K$9*1000+$G22*Marketshare_Base!$I22*MI!K$10*1000</f>
        <v>1102.7604000000003</v>
      </c>
      <c r="T22" s="40">
        <f>$G22*Marketshare_Base!$B22*MI!L$3*1000+$G22*Marketshare_Base!$C22*MI!L$4*1000+$G22*Marketshare_Base!$D22*MI!L$5*1000+$G22*Marketshare_Base!$E22*MI!L$6*1000+$G22*Marketshare_Base!$F22*MI!L$7*1000+$G22*Marketshare_Base!$G22*MI!L$8*1000+$G22*Marketshare_Base!$H22*MI!L$9*1000+$G22*Marketshare_Base!$I22*MI!L$10*1000</f>
        <v>924.19280000000026</v>
      </c>
      <c r="U22" s="40">
        <f>$G22*Marketshare_Base!$B22*MI!M$3*1000+$G22*Marketshare_Base!$C22*MI!M$4*1000+$G22*Marketshare_Base!$D22*MI!M$5*1000+$G22*Marketshare_Base!$E22*MI!M$6*1000+$G22*Marketshare_Base!$F22*MI!M$7*1000+$G22*Marketshare_Base!$G22*MI!M$8*1000+$G22*Marketshare_Base!$H22*MI!M$9*1000+$G22*Marketshare_Base!$I22*MI!M$10*1000</f>
        <v>0</v>
      </c>
      <c r="V22" s="40">
        <f>$G22*Marketshare_Base!$B22*MI!N$3*1000+$G22*Marketshare_Base!$C22*MI!N$4*1000+$G22*Marketshare_Base!$D22*MI!N$5*1000+$G22*Marketshare_Base!$E22*MI!N$6*1000+$G22*Marketshare_Base!$F22*MI!N$7*1000+$G22*Marketshare_Base!$G22*MI!N$8*1000+$G22*Marketshare_Base!$H22*MI!N$9*1000+$G22*Marketshare_Base!$I22*MI!N$10*1000</f>
        <v>1.1271333331284001</v>
      </c>
      <c r="W22" s="48">
        <f>$G22*Marketshare_Base!$B22*MI!O$3*1000+$G22*Marketshare_Base!$C22*MI!O$4*1000+$G22*Marketshare_Base!$D22*MI!O$5*1000+$G22*Marketshare_Base!$E22*MI!O$6*1000+$G22*Marketshare_Base!$F22*MI!O$7*1000+$G22*Marketshare_Base!$G22*MI!O$8*1000+$G22*Marketshare_Base!$H22*MI!O$9*1000+$G22*Marketshare_Base!$I22*MI!O$10*1000</f>
        <v>1.1271333331284001</v>
      </c>
      <c r="Y22" s="53">
        <f t="shared" si="12"/>
        <v>82.832640000000012</v>
      </c>
      <c r="Z22" s="54">
        <f t="shared" si="10"/>
        <v>11.909280000000001</v>
      </c>
      <c r="AA22" s="54">
        <f t="shared" si="10"/>
        <v>30.766080000000002</v>
      </c>
      <c r="AB22" s="54">
        <f t="shared" si="10"/>
        <v>442.85039999999992</v>
      </c>
      <c r="AC22" s="54">
        <f t="shared" si="10"/>
        <v>0</v>
      </c>
      <c r="AD22" s="54">
        <f t="shared" si="10"/>
        <v>113.21999999999998</v>
      </c>
      <c r="AE22" s="54">
        <f t="shared" si="10"/>
        <v>2.4616000001448</v>
      </c>
      <c r="AF22" s="54">
        <f t="shared" si="10"/>
        <v>92.083679999999987</v>
      </c>
      <c r="AG22" s="54">
        <f t="shared" si="10"/>
        <v>118.21919999999999</v>
      </c>
      <c r="AH22" s="54">
        <f t="shared" si="10"/>
        <v>0</v>
      </c>
      <c r="AI22" s="54">
        <f t="shared" si="10"/>
        <v>0.79639999985519994</v>
      </c>
      <c r="AJ22" s="55">
        <f t="shared" si="10"/>
        <v>0.79639999985519994</v>
      </c>
      <c r="AL22" s="53">
        <f t="shared" si="6"/>
        <v>5356.2342400000016</v>
      </c>
      <c r="AM22" s="54">
        <f t="shared" si="6"/>
        <v>674.97248000000013</v>
      </c>
      <c r="AN22" s="54">
        <f t="shared" si="6"/>
        <v>1674.7212800000002</v>
      </c>
      <c r="AO22" s="54">
        <f t="shared" si="6"/>
        <v>49803.043199999986</v>
      </c>
      <c r="AP22" s="54">
        <f t="shared" si="6"/>
        <v>0</v>
      </c>
      <c r="AQ22" s="54">
        <f t="shared" si="6"/>
        <v>7082.4683999999988</v>
      </c>
      <c r="AR22" s="54">
        <f t="shared" si="6"/>
        <v>60.297866670213594</v>
      </c>
      <c r="AS22" s="54">
        <f t="shared" si="6"/>
        <v>8502.4820800000016</v>
      </c>
      <c r="AT22" s="54">
        <f t="shared" si="6"/>
        <v>7559.3215999999993</v>
      </c>
      <c r="AU22" s="54">
        <f t="shared" si="6"/>
        <v>0</v>
      </c>
      <c r="AV22" s="54">
        <f t="shared" si="6"/>
        <v>19.508133329786393</v>
      </c>
      <c r="AW22" s="55">
        <f t="shared" si="6"/>
        <v>19.508133329786393</v>
      </c>
    </row>
    <row r="23" spans="1:49" x14ac:dyDescent="0.55000000000000004">
      <c r="A23" s="25">
        <f t="shared" si="3"/>
        <v>2039</v>
      </c>
      <c r="B23" s="7">
        <f t="shared" si="7"/>
        <v>186.60000000000002</v>
      </c>
      <c r="C23" s="4">
        <f t="shared" si="8"/>
        <v>141.60000000000002</v>
      </c>
      <c r="D23" s="4">
        <f t="shared" si="9"/>
        <v>96.600000000000009</v>
      </c>
      <c r="E23" s="7">
        <f t="shared" si="5"/>
        <v>20.600000000000005</v>
      </c>
      <c r="F23" s="4">
        <f t="shared" si="5"/>
        <v>15.600000000000005</v>
      </c>
      <c r="G23" s="8">
        <f t="shared" si="5"/>
        <v>10.600000000000005</v>
      </c>
      <c r="H23" s="7">
        <f t="shared" si="13"/>
        <v>1.1999999999999997</v>
      </c>
      <c r="I23" s="4">
        <f t="shared" si="11"/>
        <v>1.1999999999999997</v>
      </c>
      <c r="J23" s="8">
        <f t="shared" si="11"/>
        <v>1.1999999999999997</v>
      </c>
      <c r="K23" s="4"/>
      <c r="L23" s="47">
        <f>$G23*Marketshare_Base!$B23*MI!D$3*1000+$G23*Marketshare_Base!$C23*MI!D$4*1000+$G23*Marketshare_Base!$D23*MI!D$5*1000+$G23*Marketshare_Base!$E23*MI!D$6*1000+$G23*Marketshare_Base!$F23*MI!D$7*1000+$G23*Marketshare_Base!$G23*MI!D$8*1000+$G23*Marketshare_Base!$H23*MI!D$9*1000+$G23*Marketshare_Base!$I23*MI!D$10*1000</f>
        <v>647.02400000000034</v>
      </c>
      <c r="M23" s="40">
        <f>$G23*Marketshare_Base!$B23*MI!E$3*1000+$G23*Marketshare_Base!$C23*MI!E$4*1000+$G23*Marketshare_Base!$D23*MI!E$5*1000+$G23*Marketshare_Base!$E23*MI!E$6*1000+$G23*Marketshare_Base!$F23*MI!E$7*1000+$G23*Marketshare_Base!$G23*MI!E$8*1000+$G23*Marketshare_Base!$H23*MI!E$9*1000+$G23*Marketshare_Base!$I23*MI!E$10*1000</f>
        <v>80.878000000000043</v>
      </c>
      <c r="N23" s="40">
        <f>$G23*Marketshare_Base!$B23*MI!F$3*1000+$G23*Marketshare_Base!$C23*MI!F$4*1000+$G23*Marketshare_Base!$D23*MI!F$5*1000+$G23*Marketshare_Base!$E23*MI!F$6*1000+$G23*Marketshare_Base!$F23*MI!F$7*1000+$G23*Marketshare_Base!$G23*MI!F$8*1000+$G23*Marketshare_Base!$H23*MI!F$9*1000+$G23*Marketshare_Base!$I23*MI!F$10*1000</f>
        <v>200.12800000000007</v>
      </c>
      <c r="O23" s="40">
        <f>$G23*Marketshare_Base!$B23*MI!G$3*1000+$G23*Marketshare_Base!$C23*MI!G$4*1000+$G23*Marketshare_Base!$D23*MI!G$5*1000+$G23*Marketshare_Base!$E23*MI!G$6*1000+$G23*Marketshare_Base!$F23*MI!G$7*1000+$G23*Marketshare_Base!$G23*MI!G$8*1000+$G23*Marketshare_Base!$H23*MI!G$9*1000+$G23*Marketshare_Base!$I23*MI!G$10*1000</f>
        <v>6736.7028000000028</v>
      </c>
      <c r="P23" s="40">
        <f>$G23*Marketshare_Base!$B23*MI!H$3*1000+$G23*Marketshare_Base!$C23*MI!H$4*1000+$G23*Marketshare_Base!$D23*MI!H$5*1000+$G23*Marketshare_Base!$E23*MI!H$6*1000+$G23*Marketshare_Base!$F23*MI!H$7*1000+$G23*Marketshare_Base!$G23*MI!H$8*1000+$G23*Marketshare_Base!$H23*MI!H$9*1000+$G23*Marketshare_Base!$I23*MI!H$10*1000</f>
        <v>0</v>
      </c>
      <c r="Q23" s="40">
        <f>$G23*Marketshare_Base!$B23*MI!I$3*1000+$G23*Marketshare_Base!$C23*MI!I$4*1000+$G23*Marketshare_Base!$D23*MI!I$5*1000+$G23*Marketshare_Base!$E23*MI!I$6*1000+$G23*Marketshare_Base!$F23*MI!I$7*1000+$G23*Marketshare_Base!$G23*MI!I$8*1000+$G23*Marketshare_Base!$H23*MI!I$9*1000+$G23*Marketshare_Base!$I23*MI!I$10*1000</f>
        <v>867.91740000000038</v>
      </c>
      <c r="R23" s="40">
        <f>$G23*Marketshare_Base!$B23*MI!J$3*1000+$G23*Marketshare_Base!$C23*MI!J$4*1000+$G23*Marketshare_Base!$D23*MI!J$5*1000+$G23*Marketshare_Base!$E23*MI!J$6*1000+$G23*Marketshare_Base!$F23*MI!J$7*1000+$G23*Marketshare_Base!$G23*MI!J$8*1000+$G23*Marketshare_Base!$H23*MI!J$9*1000+$G23*Marketshare_Base!$I23*MI!J$10*1000</f>
        <v>2.6429333334888003</v>
      </c>
      <c r="S23" s="40">
        <f>$G23*Marketshare_Base!$B23*MI!K$3*1000+$G23*Marketshare_Base!$C23*MI!K$4*1000+$G23*Marketshare_Base!$D23*MI!K$5*1000+$G23*Marketshare_Base!$E23*MI!K$6*1000+$G23*Marketshare_Base!$F23*MI!K$7*1000+$G23*Marketshare_Base!$G23*MI!K$8*1000+$G23*Marketshare_Base!$H23*MI!K$9*1000+$G23*Marketshare_Base!$I23*MI!K$10*1000</f>
        <v>1118.4272000000005</v>
      </c>
      <c r="T23" s="40">
        <f>$G23*Marketshare_Base!$B23*MI!L$3*1000+$G23*Marketshare_Base!$C23*MI!L$4*1000+$G23*Marketshare_Base!$D23*MI!L$5*1000+$G23*Marketshare_Base!$E23*MI!L$6*1000+$G23*Marketshare_Base!$F23*MI!L$7*1000+$G23*Marketshare_Base!$G23*MI!L$8*1000+$G23*Marketshare_Base!$H23*MI!L$9*1000+$G23*Marketshare_Base!$I23*MI!L$10*1000</f>
        <v>927.3304000000004</v>
      </c>
      <c r="U23" s="40">
        <f>$G23*Marketshare_Base!$B23*MI!M$3*1000+$G23*Marketshare_Base!$C23*MI!M$4*1000+$G23*Marketshare_Base!$D23*MI!M$5*1000+$G23*Marketshare_Base!$E23*MI!M$6*1000+$G23*Marketshare_Base!$F23*MI!M$7*1000+$G23*Marketshare_Base!$G23*MI!M$8*1000+$G23*Marketshare_Base!$H23*MI!M$9*1000+$G23*Marketshare_Base!$I23*MI!M$10*1000</f>
        <v>0</v>
      </c>
      <c r="V23" s="40">
        <f>$G23*Marketshare_Base!$B23*MI!N$3*1000+$G23*Marketshare_Base!$C23*MI!N$4*1000+$G23*Marketshare_Base!$D23*MI!N$5*1000+$G23*Marketshare_Base!$E23*MI!N$6*1000+$G23*Marketshare_Base!$F23*MI!N$7*1000+$G23*Marketshare_Base!$G23*MI!N$8*1000+$G23*Marketshare_Base!$H23*MI!N$9*1000+$G23*Marketshare_Base!$I23*MI!N$10*1000</f>
        <v>0.8550666665112</v>
      </c>
      <c r="W23" s="48">
        <f>$G23*Marketshare_Base!$B23*MI!O$3*1000+$G23*Marketshare_Base!$C23*MI!O$4*1000+$G23*Marketshare_Base!$D23*MI!O$5*1000+$G23*Marketshare_Base!$E23*MI!O$6*1000+$G23*Marketshare_Base!$F23*MI!O$7*1000+$G23*Marketshare_Base!$G23*MI!O$8*1000+$G23*Marketshare_Base!$H23*MI!O$9*1000+$G23*Marketshare_Base!$I23*MI!O$10*1000</f>
        <v>0.8550666665112</v>
      </c>
      <c r="Y23" s="53">
        <f t="shared" si="12"/>
        <v>81.634559999999993</v>
      </c>
      <c r="Z23" s="54">
        <f t="shared" si="10"/>
        <v>11.565119999999999</v>
      </c>
      <c r="AA23" s="54">
        <f t="shared" si="10"/>
        <v>29.752319999999997</v>
      </c>
      <c r="AB23" s="54">
        <f t="shared" si="10"/>
        <v>467.28359999999986</v>
      </c>
      <c r="AC23" s="54">
        <f t="shared" si="10"/>
        <v>0</v>
      </c>
      <c r="AD23" s="54">
        <f t="shared" si="10"/>
        <v>110.96999999999997</v>
      </c>
      <c r="AE23" s="54">
        <f t="shared" si="10"/>
        <v>2.2984000001351994</v>
      </c>
      <c r="AF23" s="54">
        <f t="shared" si="10"/>
        <v>94.404719999999983</v>
      </c>
      <c r="AG23" s="54">
        <f t="shared" si="10"/>
        <v>116.16479999999997</v>
      </c>
      <c r="AH23" s="54">
        <f t="shared" si="10"/>
        <v>0</v>
      </c>
      <c r="AI23" s="54">
        <f t="shared" si="10"/>
        <v>0.74359999986479974</v>
      </c>
      <c r="AJ23" s="55">
        <f t="shared" si="10"/>
        <v>0.74359999986479974</v>
      </c>
      <c r="AL23" s="53">
        <f t="shared" si="6"/>
        <v>5921.6236800000015</v>
      </c>
      <c r="AM23" s="54">
        <f t="shared" si="6"/>
        <v>744.2853600000002</v>
      </c>
      <c r="AN23" s="54">
        <f t="shared" si="6"/>
        <v>1845.0969600000003</v>
      </c>
      <c r="AO23" s="54">
        <f t="shared" si="6"/>
        <v>56072.462399999982</v>
      </c>
      <c r="AP23" s="54">
        <f t="shared" si="6"/>
        <v>0</v>
      </c>
      <c r="AQ23" s="54">
        <f t="shared" si="6"/>
        <v>7839.4157999999989</v>
      </c>
      <c r="AR23" s="54">
        <f t="shared" si="6"/>
        <v>60.64240000356719</v>
      </c>
      <c r="AS23" s="54">
        <f t="shared" si="6"/>
        <v>9526.5045600000012</v>
      </c>
      <c r="AT23" s="54">
        <f t="shared" si="6"/>
        <v>8370.4871999999996</v>
      </c>
      <c r="AU23" s="54">
        <f t="shared" si="6"/>
        <v>0</v>
      </c>
      <c r="AV23" s="54">
        <f t="shared" si="6"/>
        <v>19.619599996432793</v>
      </c>
      <c r="AW23" s="55">
        <f t="shared" si="6"/>
        <v>19.619599996432793</v>
      </c>
    </row>
    <row r="24" spans="1:49" x14ac:dyDescent="0.55000000000000004">
      <c r="A24" s="25">
        <f t="shared" si="3"/>
        <v>2040</v>
      </c>
      <c r="B24" s="7">
        <f t="shared" si="7"/>
        <v>206.00000000000003</v>
      </c>
      <c r="C24" s="4">
        <f t="shared" si="8"/>
        <v>156.00000000000003</v>
      </c>
      <c r="D24" s="4">
        <f t="shared" si="9"/>
        <v>106.00000000000001</v>
      </c>
      <c r="E24" s="7">
        <f t="shared" si="5"/>
        <v>20.600000000000005</v>
      </c>
      <c r="F24" s="4">
        <f t="shared" si="5"/>
        <v>15.600000000000005</v>
      </c>
      <c r="G24" s="8">
        <f t="shared" si="5"/>
        <v>10.600000000000005</v>
      </c>
      <c r="H24" s="7">
        <f t="shared" si="13"/>
        <v>1.2000000000000002</v>
      </c>
      <c r="I24" s="4">
        <f t="shared" si="11"/>
        <v>1.2000000000000002</v>
      </c>
      <c r="J24" s="8">
        <f t="shared" si="11"/>
        <v>1.2000000000000002</v>
      </c>
      <c r="K24" s="4"/>
      <c r="L24" s="47">
        <f>$G24*Marketshare_Base!$B24*MI!D$3*1000+$G24*Marketshare_Base!$C24*MI!D$4*1000+$G24*Marketshare_Base!$D24*MI!D$5*1000+$G24*Marketshare_Base!$E24*MI!D$6*1000+$G24*Marketshare_Base!$F24*MI!D$7*1000+$G24*Marketshare_Base!$G24*MI!D$8*1000+$G24*Marketshare_Base!$H24*MI!D$9*1000+$G24*Marketshare_Base!$I24*MI!D$10*1000</f>
        <v>647.02400000000034</v>
      </c>
      <c r="M24" s="40">
        <f>$G24*Marketshare_Base!$B24*MI!E$3*1000+$G24*Marketshare_Base!$C24*MI!E$4*1000+$G24*Marketshare_Base!$D24*MI!E$5*1000+$G24*Marketshare_Base!$E24*MI!E$6*1000+$G24*Marketshare_Base!$F24*MI!E$7*1000+$G24*Marketshare_Base!$G24*MI!E$8*1000+$G24*Marketshare_Base!$H24*MI!E$9*1000+$G24*Marketshare_Base!$I24*MI!E$10*1000</f>
        <v>80.878000000000043</v>
      </c>
      <c r="N24" s="40">
        <f>$G24*Marketshare_Base!$B24*MI!F$3*1000+$G24*Marketshare_Base!$C24*MI!F$4*1000+$G24*Marketshare_Base!$D24*MI!F$5*1000+$G24*Marketshare_Base!$E24*MI!F$6*1000+$G24*Marketshare_Base!$F24*MI!F$7*1000+$G24*Marketshare_Base!$G24*MI!F$8*1000+$G24*Marketshare_Base!$H24*MI!F$9*1000+$G24*Marketshare_Base!$I24*MI!F$10*1000</f>
        <v>200.12800000000007</v>
      </c>
      <c r="O24" s="40">
        <f>$G24*Marketshare_Base!$B24*MI!G$3*1000+$G24*Marketshare_Base!$C24*MI!G$4*1000+$G24*Marketshare_Base!$D24*MI!G$5*1000+$G24*Marketshare_Base!$E24*MI!G$6*1000+$G24*Marketshare_Base!$F24*MI!G$7*1000+$G24*Marketshare_Base!$G24*MI!G$8*1000+$G24*Marketshare_Base!$H24*MI!G$9*1000+$G24*Marketshare_Base!$I24*MI!G$10*1000</f>
        <v>6858.7300000000032</v>
      </c>
      <c r="P24" s="40">
        <f>$G24*Marketshare_Base!$B24*MI!H$3*1000+$G24*Marketshare_Base!$C24*MI!H$4*1000+$G24*Marketshare_Base!$D24*MI!H$5*1000+$G24*Marketshare_Base!$E24*MI!H$6*1000+$G24*Marketshare_Base!$F24*MI!H$7*1000+$G24*Marketshare_Base!$G24*MI!H$8*1000+$G24*Marketshare_Base!$H24*MI!H$9*1000+$G24*Marketshare_Base!$I24*MI!H$10*1000</f>
        <v>0</v>
      </c>
      <c r="Q24" s="40">
        <f>$G24*Marketshare_Base!$B24*MI!I$3*1000+$G24*Marketshare_Base!$C24*MI!I$4*1000+$G24*Marketshare_Base!$D24*MI!I$5*1000+$G24*Marketshare_Base!$E24*MI!I$6*1000+$G24*Marketshare_Base!$F24*MI!I$7*1000+$G24*Marketshare_Base!$G24*MI!I$8*1000+$G24*Marketshare_Base!$H24*MI!I$9*1000+$G24*Marketshare_Base!$I24*MI!I$10*1000</f>
        <v>870.89600000000041</v>
      </c>
      <c r="R24" s="40">
        <f>$G24*Marketshare_Base!$B24*MI!J$3*1000+$G24*Marketshare_Base!$C24*MI!J$4*1000+$G24*Marketshare_Base!$D24*MI!J$5*1000+$G24*Marketshare_Base!$E24*MI!J$6*1000+$G24*Marketshare_Base!$F24*MI!J$7*1000+$G24*Marketshare_Base!$G24*MI!J$8*1000+$G24*Marketshare_Base!$H24*MI!J$9*1000+$G24*Marketshare_Base!$I24*MI!J$10*1000</f>
        <v>1.8020000001060008</v>
      </c>
      <c r="S24" s="40">
        <f>$G24*Marketshare_Base!$B24*MI!K$3*1000+$G24*Marketshare_Base!$C24*MI!K$4*1000+$G24*Marketshare_Base!$D24*MI!K$5*1000+$G24*Marketshare_Base!$E24*MI!K$6*1000+$G24*Marketshare_Base!$F24*MI!K$7*1000+$G24*Marketshare_Base!$G24*MI!K$8*1000+$G24*Marketshare_Base!$H24*MI!K$9*1000+$G24*Marketshare_Base!$I24*MI!K$10*1000</f>
        <v>1134.0940000000007</v>
      </c>
      <c r="T24" s="40">
        <f>$G24*Marketshare_Base!$B24*MI!L$3*1000+$G24*Marketshare_Base!$C24*MI!L$4*1000+$G24*Marketshare_Base!$D24*MI!L$5*1000+$G24*Marketshare_Base!$E24*MI!L$6*1000+$G24*Marketshare_Base!$F24*MI!L$7*1000+$G24*Marketshare_Base!$G24*MI!L$8*1000+$G24*Marketshare_Base!$H24*MI!L$9*1000+$G24*Marketshare_Base!$I24*MI!L$10*1000</f>
        <v>930.46800000000053</v>
      </c>
      <c r="U24" s="40">
        <f>$G24*Marketshare_Base!$B24*MI!M$3*1000+$G24*Marketshare_Base!$C24*MI!M$4*1000+$G24*Marketshare_Base!$D24*MI!M$5*1000+$G24*Marketshare_Base!$E24*MI!M$6*1000+$G24*Marketshare_Base!$F24*MI!M$7*1000+$G24*Marketshare_Base!$G24*MI!M$8*1000+$G24*Marketshare_Base!$H24*MI!M$9*1000+$G24*Marketshare_Base!$I24*MI!M$10*1000</f>
        <v>0</v>
      </c>
      <c r="V24" s="40">
        <f>$G24*Marketshare_Base!$B24*MI!N$3*1000+$G24*Marketshare_Base!$C24*MI!N$4*1000+$G24*Marketshare_Base!$D24*MI!N$5*1000+$G24*Marketshare_Base!$E24*MI!N$6*1000+$G24*Marketshare_Base!$F24*MI!N$7*1000+$G24*Marketshare_Base!$G24*MI!N$8*1000+$G24*Marketshare_Base!$H24*MI!N$9*1000+$G24*Marketshare_Base!$I24*MI!N$10*1000</f>
        <v>0.5829999998940002</v>
      </c>
      <c r="W24" s="48">
        <f>$G24*Marketshare_Base!$B24*MI!O$3*1000+$G24*Marketshare_Base!$C24*MI!O$4*1000+$G24*Marketshare_Base!$D24*MI!O$5*1000+$G24*Marketshare_Base!$E24*MI!O$6*1000+$G24*Marketshare_Base!$F24*MI!O$7*1000+$G24*Marketshare_Base!$G24*MI!O$8*1000+$G24*Marketshare_Base!$H24*MI!O$9*1000+$G24*Marketshare_Base!$I24*MI!O$10*1000</f>
        <v>0.5829999998940002</v>
      </c>
      <c r="Y24" s="53">
        <f t="shared" si="12"/>
        <v>80.436480000000032</v>
      </c>
      <c r="Z24" s="54">
        <f t="shared" si="10"/>
        <v>11.220960000000003</v>
      </c>
      <c r="AA24" s="54">
        <f t="shared" si="10"/>
        <v>28.738560000000007</v>
      </c>
      <c r="AB24" s="54">
        <f t="shared" si="10"/>
        <v>491.71680000000015</v>
      </c>
      <c r="AC24" s="54">
        <f t="shared" si="10"/>
        <v>0</v>
      </c>
      <c r="AD24" s="54">
        <f t="shared" si="10"/>
        <v>108.72000000000003</v>
      </c>
      <c r="AE24" s="54">
        <f t="shared" si="10"/>
        <v>2.1352000001256002</v>
      </c>
      <c r="AF24" s="54">
        <f t="shared" si="10"/>
        <v>96.725760000000008</v>
      </c>
      <c r="AG24" s="54">
        <f t="shared" si="10"/>
        <v>114.11040000000001</v>
      </c>
      <c r="AH24" s="54">
        <f t="shared" si="10"/>
        <v>0</v>
      </c>
      <c r="AI24" s="54">
        <f t="shared" si="10"/>
        <v>0.69079999987439988</v>
      </c>
      <c r="AJ24" s="55">
        <f t="shared" si="10"/>
        <v>0.69079999987439988</v>
      </c>
      <c r="AL24" s="53">
        <f t="shared" si="6"/>
        <v>6488.2112000000016</v>
      </c>
      <c r="AM24" s="54">
        <f t="shared" si="6"/>
        <v>813.94240000000025</v>
      </c>
      <c r="AN24" s="54">
        <f t="shared" si="6"/>
        <v>2016.4864000000005</v>
      </c>
      <c r="AO24" s="54">
        <f t="shared" si="6"/>
        <v>62439.475599999983</v>
      </c>
      <c r="AP24" s="54">
        <f t="shared" si="6"/>
        <v>0</v>
      </c>
      <c r="AQ24" s="54">
        <f t="shared" si="6"/>
        <v>8601.5918000000001</v>
      </c>
      <c r="AR24" s="54">
        <f t="shared" si="6"/>
        <v>60.309200003547588</v>
      </c>
      <c r="AS24" s="54">
        <f t="shared" si="6"/>
        <v>10563.872800000003</v>
      </c>
      <c r="AT24" s="54">
        <f t="shared" si="6"/>
        <v>9186.8448000000008</v>
      </c>
      <c r="AU24" s="54">
        <f t="shared" si="6"/>
        <v>0</v>
      </c>
      <c r="AV24" s="54">
        <f t="shared" si="6"/>
        <v>19.511799996452392</v>
      </c>
      <c r="AW24" s="55">
        <f t="shared" si="6"/>
        <v>19.511799996452392</v>
      </c>
    </row>
    <row r="25" spans="1:49" x14ac:dyDescent="0.55000000000000004">
      <c r="A25" s="25">
        <f t="shared" si="3"/>
        <v>2041</v>
      </c>
      <c r="B25" s="7">
        <f t="shared" si="7"/>
        <v>225.40000000000003</v>
      </c>
      <c r="C25" s="4">
        <f t="shared" si="8"/>
        <v>170.40000000000003</v>
      </c>
      <c r="D25" s="4">
        <f t="shared" si="9"/>
        <v>115.40000000000002</v>
      </c>
      <c r="E25" s="7">
        <f t="shared" si="5"/>
        <v>20.600000000000005</v>
      </c>
      <c r="F25" s="4">
        <f t="shared" si="5"/>
        <v>15.600000000000005</v>
      </c>
      <c r="G25" s="8">
        <f t="shared" si="5"/>
        <v>10.600000000000005</v>
      </c>
      <c r="H25" s="7">
        <f t="shared" si="13"/>
        <v>1.2000000000000002</v>
      </c>
      <c r="I25" s="4">
        <f t="shared" si="11"/>
        <v>1.2000000000000002</v>
      </c>
      <c r="J25" s="8">
        <f t="shared" si="11"/>
        <v>1.2000000000000002</v>
      </c>
      <c r="K25" s="4"/>
      <c r="L25" s="47">
        <f>$G25*Marketshare_Base!$B25*MI!D$3*1000+$G25*Marketshare_Base!$C25*MI!D$4*1000+$G25*Marketshare_Base!$D25*MI!D$5*1000+$G25*Marketshare_Base!$E25*MI!D$6*1000+$G25*Marketshare_Base!$F25*MI!D$7*1000+$G25*Marketshare_Base!$G25*MI!D$8*1000+$G25*Marketshare_Base!$H25*MI!D$9*1000+$G25*Marketshare_Base!$I25*MI!D$10*1000</f>
        <v>647.02400000000034</v>
      </c>
      <c r="M25" s="40">
        <f>$G25*Marketshare_Base!$B25*MI!E$3*1000+$G25*Marketshare_Base!$C25*MI!E$4*1000+$G25*Marketshare_Base!$D25*MI!E$5*1000+$G25*Marketshare_Base!$E25*MI!E$6*1000+$G25*Marketshare_Base!$F25*MI!E$7*1000+$G25*Marketshare_Base!$G25*MI!E$8*1000+$G25*Marketshare_Base!$H25*MI!E$9*1000+$G25*Marketshare_Base!$I25*MI!E$10*1000</f>
        <v>80.878000000000043</v>
      </c>
      <c r="N25" s="40">
        <f>$G25*Marketshare_Base!$B25*MI!F$3*1000+$G25*Marketshare_Base!$C25*MI!F$4*1000+$G25*Marketshare_Base!$D25*MI!F$5*1000+$G25*Marketshare_Base!$E25*MI!F$6*1000+$G25*Marketshare_Base!$F25*MI!F$7*1000+$G25*Marketshare_Base!$G25*MI!F$8*1000+$G25*Marketshare_Base!$H25*MI!F$9*1000+$G25*Marketshare_Base!$I25*MI!F$10*1000</f>
        <v>200.12800000000007</v>
      </c>
      <c r="O25" s="40">
        <f>$G25*Marketshare_Base!$B25*MI!G$3*1000+$G25*Marketshare_Base!$C25*MI!G$4*1000+$G25*Marketshare_Base!$D25*MI!G$5*1000+$G25*Marketshare_Base!$E25*MI!G$6*1000+$G25*Marketshare_Base!$F25*MI!G$7*1000+$G25*Marketshare_Base!$G25*MI!G$8*1000+$G25*Marketshare_Base!$H25*MI!G$9*1000+$G25*Marketshare_Base!$I25*MI!G$10*1000</f>
        <v>6858.7300000000041</v>
      </c>
      <c r="P25" s="40">
        <f>$G25*Marketshare_Base!$B25*MI!H$3*1000+$G25*Marketshare_Base!$C25*MI!H$4*1000+$G25*Marketshare_Base!$D25*MI!H$5*1000+$G25*Marketshare_Base!$E25*MI!H$6*1000+$G25*Marketshare_Base!$F25*MI!H$7*1000+$G25*Marketshare_Base!$G25*MI!H$8*1000+$G25*Marketshare_Base!$H25*MI!H$9*1000+$G25*Marketshare_Base!$I25*MI!H$10*1000</f>
        <v>0</v>
      </c>
      <c r="Q25" s="40">
        <f>$G25*Marketshare_Base!$B25*MI!I$3*1000+$G25*Marketshare_Base!$C25*MI!I$4*1000+$G25*Marketshare_Base!$D25*MI!I$5*1000+$G25*Marketshare_Base!$E25*MI!I$6*1000+$G25*Marketshare_Base!$F25*MI!I$7*1000+$G25*Marketshare_Base!$G25*MI!I$8*1000+$G25*Marketshare_Base!$H25*MI!I$9*1000+$G25*Marketshare_Base!$I25*MI!I$10*1000</f>
        <v>870.89600000000041</v>
      </c>
      <c r="R25" s="40">
        <f>$G25*Marketshare_Base!$B25*MI!J$3*1000+$G25*Marketshare_Base!$C25*MI!J$4*1000+$G25*Marketshare_Base!$D25*MI!J$5*1000+$G25*Marketshare_Base!$E25*MI!J$6*1000+$G25*Marketshare_Base!$F25*MI!J$7*1000+$G25*Marketshare_Base!$G25*MI!J$8*1000+$G25*Marketshare_Base!$H25*MI!J$9*1000+$G25*Marketshare_Base!$I25*MI!J$10*1000</f>
        <v>1.8020000001060008</v>
      </c>
      <c r="S25" s="40">
        <f>$G25*Marketshare_Base!$B25*MI!K$3*1000+$G25*Marketshare_Base!$C25*MI!K$4*1000+$G25*Marketshare_Base!$D25*MI!K$5*1000+$G25*Marketshare_Base!$E25*MI!K$6*1000+$G25*Marketshare_Base!$F25*MI!K$7*1000+$G25*Marketshare_Base!$G25*MI!K$8*1000+$G25*Marketshare_Base!$H25*MI!K$9*1000+$G25*Marketshare_Base!$I25*MI!K$10*1000</f>
        <v>1134.0940000000005</v>
      </c>
      <c r="T25" s="40">
        <f>$G25*Marketshare_Base!$B25*MI!L$3*1000+$G25*Marketshare_Base!$C25*MI!L$4*1000+$G25*Marketshare_Base!$D25*MI!L$5*1000+$G25*Marketshare_Base!$E25*MI!L$6*1000+$G25*Marketshare_Base!$F25*MI!L$7*1000+$G25*Marketshare_Base!$G25*MI!L$8*1000+$G25*Marketshare_Base!$H25*MI!L$9*1000+$G25*Marketshare_Base!$I25*MI!L$10*1000</f>
        <v>930.46800000000053</v>
      </c>
      <c r="U25" s="40">
        <f>$G25*Marketshare_Base!$B25*MI!M$3*1000+$G25*Marketshare_Base!$C25*MI!M$4*1000+$G25*Marketshare_Base!$D25*MI!M$5*1000+$G25*Marketshare_Base!$E25*MI!M$6*1000+$G25*Marketshare_Base!$F25*MI!M$7*1000+$G25*Marketshare_Base!$G25*MI!M$8*1000+$G25*Marketshare_Base!$H25*MI!M$9*1000+$G25*Marketshare_Base!$I25*MI!M$10*1000</f>
        <v>0</v>
      </c>
      <c r="V25" s="40">
        <f>$G25*Marketshare_Base!$B25*MI!N$3*1000+$G25*Marketshare_Base!$C25*MI!N$4*1000+$G25*Marketshare_Base!$D25*MI!N$5*1000+$G25*Marketshare_Base!$E25*MI!N$6*1000+$G25*Marketshare_Base!$F25*MI!N$7*1000+$G25*Marketshare_Base!$G25*MI!N$8*1000+$G25*Marketshare_Base!$H25*MI!N$9*1000+$G25*Marketshare_Base!$I25*MI!N$10*1000</f>
        <v>0.5829999998940002</v>
      </c>
      <c r="W25" s="48">
        <f>$G25*Marketshare_Base!$B25*MI!O$3*1000+$G25*Marketshare_Base!$C25*MI!O$4*1000+$G25*Marketshare_Base!$D25*MI!O$5*1000+$G25*Marketshare_Base!$E25*MI!O$6*1000+$G25*Marketshare_Base!$F25*MI!O$7*1000+$G25*Marketshare_Base!$G25*MI!O$8*1000+$G25*Marketshare_Base!$H25*MI!O$9*1000+$G25*Marketshare_Base!$I25*MI!O$10*1000</f>
        <v>0.5829999998940002</v>
      </c>
      <c r="Y25" s="53">
        <f t="shared" si="12"/>
        <v>79.238400000000013</v>
      </c>
      <c r="Z25" s="54">
        <f t="shared" si="10"/>
        <v>10.876800000000003</v>
      </c>
      <c r="AA25" s="54">
        <f t="shared" si="10"/>
        <v>27.724800000000009</v>
      </c>
      <c r="AB25" s="54">
        <f t="shared" si="10"/>
        <v>516.15000000000009</v>
      </c>
      <c r="AC25" s="54">
        <f t="shared" si="10"/>
        <v>0</v>
      </c>
      <c r="AD25" s="54">
        <f t="shared" si="10"/>
        <v>106.47000000000001</v>
      </c>
      <c r="AE25" s="54">
        <f t="shared" si="10"/>
        <v>1.9720000001160001</v>
      </c>
      <c r="AF25" s="54">
        <f t="shared" si="10"/>
        <v>99.046800000000005</v>
      </c>
      <c r="AG25" s="54">
        <f t="shared" si="10"/>
        <v>112.05600000000001</v>
      </c>
      <c r="AH25" s="54">
        <f t="shared" si="10"/>
        <v>0</v>
      </c>
      <c r="AI25" s="54">
        <f t="shared" si="10"/>
        <v>0.63799999988399991</v>
      </c>
      <c r="AJ25" s="55">
        <f t="shared" si="10"/>
        <v>0.63799999988399991</v>
      </c>
      <c r="AL25" s="53">
        <f t="shared" si="6"/>
        <v>7055.9968000000017</v>
      </c>
      <c r="AM25" s="54">
        <f t="shared" si="6"/>
        <v>883.94360000000029</v>
      </c>
      <c r="AN25" s="54">
        <f t="shared" si="6"/>
        <v>2188.8896000000004</v>
      </c>
      <c r="AO25" s="54">
        <f t="shared" si="6"/>
        <v>68782.055599999992</v>
      </c>
      <c r="AP25" s="54">
        <f t="shared" si="6"/>
        <v>0</v>
      </c>
      <c r="AQ25" s="54">
        <f t="shared" si="6"/>
        <v>9366.0178000000014</v>
      </c>
      <c r="AR25" s="54">
        <f t="shared" si="6"/>
        <v>60.139200003537589</v>
      </c>
      <c r="AS25" s="54">
        <f t="shared" si="6"/>
        <v>11598.920000000004</v>
      </c>
      <c r="AT25" s="54">
        <f t="shared" si="6"/>
        <v>10005.256800000001</v>
      </c>
      <c r="AU25" s="54">
        <f t="shared" si="6"/>
        <v>0</v>
      </c>
      <c r="AV25" s="54">
        <f t="shared" si="6"/>
        <v>19.456799996462394</v>
      </c>
      <c r="AW25" s="55">
        <f t="shared" si="6"/>
        <v>19.456799996462394</v>
      </c>
    </row>
    <row r="26" spans="1:49" x14ac:dyDescent="0.55000000000000004">
      <c r="A26" s="25">
        <f t="shared" si="3"/>
        <v>2042</v>
      </c>
      <c r="B26" s="7">
        <f t="shared" si="7"/>
        <v>244.80000000000004</v>
      </c>
      <c r="C26" s="4">
        <f t="shared" si="8"/>
        <v>184.80000000000004</v>
      </c>
      <c r="D26" s="4">
        <f t="shared" si="9"/>
        <v>124.80000000000003</v>
      </c>
      <c r="E26" s="7">
        <f t="shared" si="5"/>
        <v>20.600000000000005</v>
      </c>
      <c r="F26" s="4">
        <f t="shared" si="5"/>
        <v>15.600000000000005</v>
      </c>
      <c r="G26" s="8">
        <f t="shared" si="5"/>
        <v>10.600000000000005</v>
      </c>
      <c r="H26" s="7">
        <f t="shared" si="13"/>
        <v>1.2000000000000002</v>
      </c>
      <c r="I26" s="4">
        <f t="shared" si="11"/>
        <v>1.2000000000000002</v>
      </c>
      <c r="J26" s="8">
        <f t="shared" si="11"/>
        <v>1.2000000000000002</v>
      </c>
      <c r="K26" s="4"/>
      <c r="L26" s="47">
        <f>$G26*Marketshare_Base!$B26*MI!D$3*1000+$G26*Marketshare_Base!$C26*MI!D$4*1000+$G26*Marketshare_Base!$D26*MI!D$5*1000+$G26*Marketshare_Base!$E26*MI!D$6*1000+$G26*Marketshare_Base!$F26*MI!D$7*1000+$G26*Marketshare_Base!$G26*MI!D$8*1000+$G26*Marketshare_Base!$H26*MI!D$9*1000+$G26*Marketshare_Base!$I26*MI!D$10*1000</f>
        <v>647.02400000000034</v>
      </c>
      <c r="M26" s="40">
        <f>$G26*Marketshare_Base!$B26*MI!E$3*1000+$G26*Marketshare_Base!$C26*MI!E$4*1000+$G26*Marketshare_Base!$D26*MI!E$5*1000+$G26*Marketshare_Base!$E26*MI!E$6*1000+$G26*Marketshare_Base!$F26*MI!E$7*1000+$G26*Marketshare_Base!$G26*MI!E$8*1000+$G26*Marketshare_Base!$H26*MI!E$9*1000+$G26*Marketshare_Base!$I26*MI!E$10*1000</f>
        <v>80.878000000000043</v>
      </c>
      <c r="N26" s="40">
        <f>$G26*Marketshare_Base!$B26*MI!F$3*1000+$G26*Marketshare_Base!$C26*MI!F$4*1000+$G26*Marketshare_Base!$D26*MI!F$5*1000+$G26*Marketshare_Base!$E26*MI!F$6*1000+$G26*Marketshare_Base!$F26*MI!F$7*1000+$G26*Marketshare_Base!$G26*MI!F$8*1000+$G26*Marketshare_Base!$H26*MI!F$9*1000+$G26*Marketshare_Base!$I26*MI!F$10*1000</f>
        <v>200.12800000000007</v>
      </c>
      <c r="O26" s="40">
        <f>$G26*Marketshare_Base!$B26*MI!G$3*1000+$G26*Marketshare_Base!$C26*MI!G$4*1000+$G26*Marketshare_Base!$D26*MI!G$5*1000+$G26*Marketshare_Base!$E26*MI!G$6*1000+$G26*Marketshare_Base!$F26*MI!G$7*1000+$G26*Marketshare_Base!$G26*MI!G$8*1000+$G26*Marketshare_Base!$H26*MI!G$9*1000+$G26*Marketshare_Base!$I26*MI!G$10*1000</f>
        <v>6858.7300000000041</v>
      </c>
      <c r="P26" s="40">
        <f>$G26*Marketshare_Base!$B26*MI!H$3*1000+$G26*Marketshare_Base!$C26*MI!H$4*1000+$G26*Marketshare_Base!$D26*MI!H$5*1000+$G26*Marketshare_Base!$E26*MI!H$6*1000+$G26*Marketshare_Base!$F26*MI!H$7*1000+$G26*Marketshare_Base!$G26*MI!H$8*1000+$G26*Marketshare_Base!$H26*MI!H$9*1000+$G26*Marketshare_Base!$I26*MI!H$10*1000</f>
        <v>0</v>
      </c>
      <c r="Q26" s="40">
        <f>$G26*Marketshare_Base!$B26*MI!I$3*1000+$G26*Marketshare_Base!$C26*MI!I$4*1000+$G26*Marketshare_Base!$D26*MI!I$5*1000+$G26*Marketshare_Base!$E26*MI!I$6*1000+$G26*Marketshare_Base!$F26*MI!I$7*1000+$G26*Marketshare_Base!$G26*MI!I$8*1000+$G26*Marketshare_Base!$H26*MI!I$9*1000+$G26*Marketshare_Base!$I26*MI!I$10*1000</f>
        <v>870.89600000000041</v>
      </c>
      <c r="R26" s="40">
        <f>$G26*Marketshare_Base!$B26*MI!J$3*1000+$G26*Marketshare_Base!$C26*MI!J$4*1000+$G26*Marketshare_Base!$D26*MI!J$5*1000+$G26*Marketshare_Base!$E26*MI!J$6*1000+$G26*Marketshare_Base!$F26*MI!J$7*1000+$G26*Marketshare_Base!$G26*MI!J$8*1000+$G26*Marketshare_Base!$H26*MI!J$9*1000+$G26*Marketshare_Base!$I26*MI!J$10*1000</f>
        <v>1.8020000001060008</v>
      </c>
      <c r="S26" s="40">
        <f>$G26*Marketshare_Base!$B26*MI!K$3*1000+$G26*Marketshare_Base!$C26*MI!K$4*1000+$G26*Marketshare_Base!$D26*MI!K$5*1000+$G26*Marketshare_Base!$E26*MI!K$6*1000+$G26*Marketshare_Base!$F26*MI!K$7*1000+$G26*Marketshare_Base!$G26*MI!K$8*1000+$G26*Marketshare_Base!$H26*MI!K$9*1000+$G26*Marketshare_Base!$I26*MI!K$10*1000</f>
        <v>1134.0940000000005</v>
      </c>
      <c r="T26" s="40">
        <f>$G26*Marketshare_Base!$B26*MI!L$3*1000+$G26*Marketshare_Base!$C26*MI!L$4*1000+$G26*Marketshare_Base!$D26*MI!L$5*1000+$G26*Marketshare_Base!$E26*MI!L$6*1000+$G26*Marketshare_Base!$F26*MI!L$7*1000+$G26*Marketshare_Base!$G26*MI!L$8*1000+$G26*Marketshare_Base!$H26*MI!L$9*1000+$G26*Marketshare_Base!$I26*MI!L$10*1000</f>
        <v>930.46800000000053</v>
      </c>
      <c r="U26" s="40">
        <f>$G26*Marketshare_Base!$B26*MI!M$3*1000+$G26*Marketshare_Base!$C26*MI!M$4*1000+$G26*Marketshare_Base!$D26*MI!M$5*1000+$G26*Marketshare_Base!$E26*MI!M$6*1000+$G26*Marketshare_Base!$F26*MI!M$7*1000+$G26*Marketshare_Base!$G26*MI!M$8*1000+$G26*Marketshare_Base!$H26*MI!M$9*1000+$G26*Marketshare_Base!$I26*MI!M$10*1000</f>
        <v>0</v>
      </c>
      <c r="V26" s="40">
        <f>$G26*Marketshare_Base!$B26*MI!N$3*1000+$G26*Marketshare_Base!$C26*MI!N$4*1000+$G26*Marketshare_Base!$D26*MI!N$5*1000+$G26*Marketshare_Base!$E26*MI!N$6*1000+$G26*Marketshare_Base!$F26*MI!N$7*1000+$G26*Marketshare_Base!$G26*MI!N$8*1000+$G26*Marketshare_Base!$H26*MI!N$9*1000+$G26*Marketshare_Base!$I26*MI!N$10*1000</f>
        <v>0.5829999998940002</v>
      </c>
      <c r="W26" s="48">
        <f>$G26*Marketshare_Base!$B26*MI!O$3*1000+$G26*Marketshare_Base!$C26*MI!O$4*1000+$G26*Marketshare_Base!$D26*MI!O$5*1000+$G26*Marketshare_Base!$E26*MI!O$6*1000+$G26*Marketshare_Base!$F26*MI!O$7*1000+$G26*Marketshare_Base!$G26*MI!O$8*1000+$G26*Marketshare_Base!$H26*MI!O$9*1000+$G26*Marketshare_Base!$I26*MI!O$10*1000</f>
        <v>0.5829999998940002</v>
      </c>
      <c r="Y26" s="53">
        <f t="shared" si="12"/>
        <v>78.040320000000037</v>
      </c>
      <c r="Z26" s="54">
        <f t="shared" si="10"/>
        <v>10.532640000000004</v>
      </c>
      <c r="AA26" s="54">
        <f t="shared" si="10"/>
        <v>26.711040000000004</v>
      </c>
      <c r="AB26" s="54">
        <f t="shared" si="10"/>
        <v>540.58319999999992</v>
      </c>
      <c r="AC26" s="54">
        <f t="shared" si="10"/>
        <v>0</v>
      </c>
      <c r="AD26" s="54">
        <f t="shared" si="10"/>
        <v>104.22000000000001</v>
      </c>
      <c r="AE26" s="54">
        <f t="shared" si="10"/>
        <v>1.8088000001063995</v>
      </c>
      <c r="AF26" s="54">
        <f t="shared" si="10"/>
        <v>101.36784000000002</v>
      </c>
      <c r="AG26" s="54">
        <f t="shared" si="10"/>
        <v>110.00160000000002</v>
      </c>
      <c r="AH26" s="54">
        <f t="shared" si="10"/>
        <v>0</v>
      </c>
      <c r="AI26" s="54">
        <f t="shared" si="10"/>
        <v>0.58519999989359994</v>
      </c>
      <c r="AJ26" s="55">
        <f t="shared" si="10"/>
        <v>0.58519999989359994</v>
      </c>
      <c r="AL26" s="53">
        <f t="shared" si="6"/>
        <v>7624.980480000002</v>
      </c>
      <c r="AM26" s="54">
        <f t="shared" si="6"/>
        <v>954.28896000000032</v>
      </c>
      <c r="AN26" s="54">
        <f t="shared" si="6"/>
        <v>2362.3065600000004</v>
      </c>
      <c r="AO26" s="54">
        <f t="shared" si="6"/>
        <v>75100.202400000009</v>
      </c>
      <c r="AP26" s="54">
        <f t="shared" si="6"/>
        <v>0</v>
      </c>
      <c r="AQ26" s="54">
        <f t="shared" si="6"/>
        <v>10132.693800000003</v>
      </c>
      <c r="AR26" s="54">
        <f t="shared" si="6"/>
        <v>60.132400003537185</v>
      </c>
      <c r="AS26" s="54">
        <f t="shared" si="6"/>
        <v>12631.646160000004</v>
      </c>
      <c r="AT26" s="54">
        <f t="shared" si="6"/>
        <v>10825.723200000002</v>
      </c>
      <c r="AU26" s="54">
        <f t="shared" si="6"/>
        <v>0</v>
      </c>
      <c r="AV26" s="54">
        <f t="shared" si="6"/>
        <v>19.454599996462793</v>
      </c>
      <c r="AW26" s="55">
        <f t="shared" si="6"/>
        <v>19.454599996462793</v>
      </c>
    </row>
    <row r="27" spans="1:49" x14ac:dyDescent="0.55000000000000004">
      <c r="A27" s="25">
        <f t="shared" si="3"/>
        <v>2043</v>
      </c>
      <c r="B27" s="7">
        <f t="shared" si="7"/>
        <v>264.20000000000005</v>
      </c>
      <c r="C27" s="4">
        <f t="shared" si="8"/>
        <v>199.20000000000005</v>
      </c>
      <c r="D27" s="4">
        <f t="shared" si="9"/>
        <v>134.20000000000002</v>
      </c>
      <c r="E27" s="7">
        <f t="shared" si="5"/>
        <v>20.600000000000005</v>
      </c>
      <c r="F27" s="4">
        <f t="shared" si="5"/>
        <v>15.600000000000005</v>
      </c>
      <c r="G27" s="8">
        <f t="shared" si="5"/>
        <v>10.599999999999991</v>
      </c>
      <c r="H27" s="7">
        <f t="shared" si="13"/>
        <v>1.2000000000000002</v>
      </c>
      <c r="I27" s="4">
        <f t="shared" si="11"/>
        <v>1.2000000000000002</v>
      </c>
      <c r="J27" s="8">
        <f t="shared" si="11"/>
        <v>1.2000000000000002</v>
      </c>
      <c r="K27" s="4"/>
      <c r="L27" s="47">
        <f>$G27*Marketshare_Base!$B27*MI!D$3*1000+$G27*Marketshare_Base!$C27*MI!D$4*1000+$G27*Marketshare_Base!$D27*MI!D$5*1000+$G27*Marketshare_Base!$E27*MI!D$6*1000+$G27*Marketshare_Base!$F27*MI!D$7*1000+$G27*Marketshare_Base!$G27*MI!D$8*1000+$G27*Marketshare_Base!$H27*MI!D$9*1000+$G27*Marketshare_Base!$I27*MI!D$10*1000</f>
        <v>647.02399999999955</v>
      </c>
      <c r="M27" s="40">
        <f>$G27*Marketshare_Base!$B27*MI!E$3*1000+$G27*Marketshare_Base!$C27*MI!E$4*1000+$G27*Marketshare_Base!$D27*MI!E$5*1000+$G27*Marketshare_Base!$E27*MI!E$6*1000+$G27*Marketshare_Base!$F27*MI!E$7*1000+$G27*Marketshare_Base!$G27*MI!E$8*1000+$G27*Marketshare_Base!$H27*MI!E$9*1000+$G27*Marketshare_Base!$I27*MI!E$10*1000</f>
        <v>80.877999999999943</v>
      </c>
      <c r="N27" s="40">
        <f>$G27*Marketshare_Base!$B27*MI!F$3*1000+$G27*Marketshare_Base!$C27*MI!F$4*1000+$G27*Marketshare_Base!$D27*MI!F$5*1000+$G27*Marketshare_Base!$E27*MI!F$6*1000+$G27*Marketshare_Base!$F27*MI!F$7*1000+$G27*Marketshare_Base!$G27*MI!F$8*1000+$G27*Marketshare_Base!$H27*MI!F$9*1000+$G27*Marketshare_Base!$I27*MI!F$10*1000</f>
        <v>200.12799999999984</v>
      </c>
      <c r="O27" s="40">
        <f>$G27*Marketshare_Base!$B27*MI!G$3*1000+$G27*Marketshare_Base!$C27*MI!G$4*1000+$G27*Marketshare_Base!$D27*MI!G$5*1000+$G27*Marketshare_Base!$E27*MI!G$6*1000+$G27*Marketshare_Base!$F27*MI!G$7*1000+$G27*Marketshare_Base!$G27*MI!G$8*1000+$G27*Marketshare_Base!$H27*MI!G$9*1000+$G27*Marketshare_Base!$I27*MI!G$10*1000</f>
        <v>6858.7299999999941</v>
      </c>
      <c r="P27" s="40">
        <f>$G27*Marketshare_Base!$B27*MI!H$3*1000+$G27*Marketshare_Base!$C27*MI!H$4*1000+$G27*Marketshare_Base!$D27*MI!H$5*1000+$G27*Marketshare_Base!$E27*MI!H$6*1000+$G27*Marketshare_Base!$F27*MI!H$7*1000+$G27*Marketshare_Base!$G27*MI!H$8*1000+$G27*Marketshare_Base!$H27*MI!H$9*1000+$G27*Marketshare_Base!$I27*MI!H$10*1000</f>
        <v>0</v>
      </c>
      <c r="Q27" s="40">
        <f>$G27*Marketshare_Base!$B27*MI!I$3*1000+$G27*Marketshare_Base!$C27*MI!I$4*1000+$G27*Marketshare_Base!$D27*MI!I$5*1000+$G27*Marketshare_Base!$E27*MI!I$6*1000+$G27*Marketshare_Base!$F27*MI!I$7*1000+$G27*Marketshare_Base!$G27*MI!I$8*1000+$G27*Marketshare_Base!$H27*MI!I$9*1000+$G27*Marketshare_Base!$I27*MI!I$10*1000</f>
        <v>870.89599999999916</v>
      </c>
      <c r="R27" s="40">
        <f>$G27*Marketshare_Base!$B27*MI!J$3*1000+$G27*Marketshare_Base!$C27*MI!J$4*1000+$G27*Marketshare_Base!$D27*MI!J$5*1000+$G27*Marketshare_Base!$E27*MI!J$6*1000+$G27*Marketshare_Base!$F27*MI!J$7*1000+$G27*Marketshare_Base!$G27*MI!J$8*1000+$G27*Marketshare_Base!$H27*MI!J$9*1000+$G27*Marketshare_Base!$I27*MI!J$10*1000</f>
        <v>1.8020000001059986</v>
      </c>
      <c r="S27" s="40">
        <f>$G27*Marketshare_Base!$B27*MI!K$3*1000+$G27*Marketshare_Base!$C27*MI!K$4*1000+$G27*Marketshare_Base!$D27*MI!K$5*1000+$G27*Marketshare_Base!$E27*MI!K$6*1000+$G27*Marketshare_Base!$F27*MI!K$7*1000+$G27*Marketshare_Base!$G27*MI!K$8*1000+$G27*Marketshare_Base!$H27*MI!K$9*1000+$G27*Marketshare_Base!$I27*MI!K$10*1000</f>
        <v>1134.0939999999989</v>
      </c>
      <c r="T27" s="40">
        <f>$G27*Marketshare_Base!$B27*MI!L$3*1000+$G27*Marketshare_Base!$C27*MI!L$4*1000+$G27*Marketshare_Base!$D27*MI!L$5*1000+$G27*Marketshare_Base!$E27*MI!L$6*1000+$G27*Marketshare_Base!$F27*MI!L$7*1000+$G27*Marketshare_Base!$G27*MI!L$8*1000+$G27*Marketshare_Base!$H27*MI!L$9*1000+$G27*Marketshare_Base!$I27*MI!L$10*1000</f>
        <v>930.46799999999928</v>
      </c>
      <c r="U27" s="40">
        <f>$G27*Marketshare_Base!$B27*MI!M$3*1000+$G27*Marketshare_Base!$C27*MI!M$4*1000+$G27*Marketshare_Base!$D27*MI!M$5*1000+$G27*Marketshare_Base!$E27*MI!M$6*1000+$G27*Marketshare_Base!$F27*MI!M$7*1000+$G27*Marketshare_Base!$G27*MI!M$8*1000+$G27*Marketshare_Base!$H27*MI!M$9*1000+$G27*Marketshare_Base!$I27*MI!M$10*1000</f>
        <v>0</v>
      </c>
      <c r="V27" s="40">
        <f>$G27*Marketshare_Base!$B27*MI!N$3*1000+$G27*Marketshare_Base!$C27*MI!N$4*1000+$G27*Marketshare_Base!$D27*MI!N$5*1000+$G27*Marketshare_Base!$E27*MI!N$6*1000+$G27*Marketshare_Base!$F27*MI!N$7*1000+$G27*Marketshare_Base!$G27*MI!N$8*1000+$G27*Marketshare_Base!$H27*MI!N$9*1000+$G27*Marketshare_Base!$I27*MI!N$10*1000</f>
        <v>0.58299999989399942</v>
      </c>
      <c r="W27" s="48">
        <f>$G27*Marketshare_Base!$B27*MI!O$3*1000+$G27*Marketshare_Base!$C27*MI!O$4*1000+$G27*Marketshare_Base!$D27*MI!O$5*1000+$G27*Marketshare_Base!$E27*MI!O$6*1000+$G27*Marketshare_Base!$F27*MI!O$7*1000+$G27*Marketshare_Base!$G27*MI!O$8*1000+$G27*Marketshare_Base!$H27*MI!O$9*1000+$G27*Marketshare_Base!$I27*MI!O$10*1000</f>
        <v>0.58299999989399942</v>
      </c>
      <c r="Y27" s="53">
        <f t="shared" si="12"/>
        <v>76.842240000000032</v>
      </c>
      <c r="Z27" s="54">
        <f t="shared" si="10"/>
        <v>10.188480000000004</v>
      </c>
      <c r="AA27" s="54">
        <f t="shared" si="10"/>
        <v>25.69728000000001</v>
      </c>
      <c r="AB27" s="54">
        <f t="shared" si="10"/>
        <v>565.01639999999998</v>
      </c>
      <c r="AC27" s="54">
        <f t="shared" si="10"/>
        <v>0</v>
      </c>
      <c r="AD27" s="54">
        <f t="shared" si="10"/>
        <v>101.97000000000001</v>
      </c>
      <c r="AE27" s="54">
        <f t="shared" si="10"/>
        <v>1.6456000000967999</v>
      </c>
      <c r="AF27" s="54">
        <f t="shared" si="10"/>
        <v>103.68888000000003</v>
      </c>
      <c r="AG27" s="54">
        <f t="shared" si="10"/>
        <v>107.94720000000001</v>
      </c>
      <c r="AH27" s="54">
        <f t="shared" si="10"/>
        <v>0</v>
      </c>
      <c r="AI27" s="54">
        <f t="shared" si="10"/>
        <v>0.53239999990319986</v>
      </c>
      <c r="AJ27" s="55">
        <f t="shared" si="10"/>
        <v>0.53239999990319986</v>
      </c>
      <c r="AL27" s="53">
        <f t="shared" si="6"/>
        <v>8195.1622400000015</v>
      </c>
      <c r="AM27" s="54">
        <f t="shared" si="6"/>
        <v>1024.9784800000002</v>
      </c>
      <c r="AN27" s="54">
        <f t="shared" si="6"/>
        <v>2536.7372800000003</v>
      </c>
      <c r="AO27" s="54">
        <f t="shared" si="6"/>
        <v>81393.916000000012</v>
      </c>
      <c r="AP27" s="54">
        <f t="shared" si="6"/>
        <v>0</v>
      </c>
      <c r="AQ27" s="54">
        <f t="shared" si="6"/>
        <v>10901.619800000002</v>
      </c>
      <c r="AR27" s="54">
        <f t="shared" si="6"/>
        <v>60.288800003546385</v>
      </c>
      <c r="AS27" s="54">
        <f t="shared" si="6"/>
        <v>13662.051280000003</v>
      </c>
      <c r="AT27" s="54">
        <f t="shared" si="6"/>
        <v>11648.244000000001</v>
      </c>
      <c r="AU27" s="54">
        <f t="shared" si="6"/>
        <v>0</v>
      </c>
      <c r="AV27" s="54">
        <f t="shared" si="6"/>
        <v>19.505199996453594</v>
      </c>
      <c r="AW27" s="55">
        <f t="shared" si="6"/>
        <v>19.505199996453594</v>
      </c>
    </row>
    <row r="28" spans="1:49" x14ac:dyDescent="0.55000000000000004">
      <c r="A28" s="25">
        <f t="shared" si="3"/>
        <v>2044</v>
      </c>
      <c r="B28" s="7">
        <f t="shared" si="7"/>
        <v>283.60000000000002</v>
      </c>
      <c r="C28" s="4">
        <f t="shared" si="8"/>
        <v>213.60000000000005</v>
      </c>
      <c r="D28" s="4">
        <f t="shared" si="9"/>
        <v>143.60000000000002</v>
      </c>
      <c r="E28" s="7">
        <f t="shared" si="5"/>
        <v>20.599999999999977</v>
      </c>
      <c r="F28" s="4">
        <f t="shared" si="5"/>
        <v>15.600000000000005</v>
      </c>
      <c r="G28" s="8">
        <f t="shared" si="5"/>
        <v>10.600000000000005</v>
      </c>
      <c r="H28" s="7">
        <f t="shared" si="13"/>
        <v>1.1999999999999993</v>
      </c>
      <c r="I28" s="4">
        <f t="shared" si="11"/>
        <v>1.1999999999999993</v>
      </c>
      <c r="J28" s="8">
        <f t="shared" si="11"/>
        <v>1.1999999999999993</v>
      </c>
      <c r="K28" s="4"/>
      <c r="L28" s="47">
        <f>$G28*Marketshare_Base!$B28*MI!D$3*1000+$G28*Marketshare_Base!$C28*MI!D$4*1000+$G28*Marketshare_Base!$D28*MI!D$5*1000+$G28*Marketshare_Base!$E28*MI!D$6*1000+$G28*Marketshare_Base!$F28*MI!D$7*1000+$G28*Marketshare_Base!$G28*MI!D$8*1000+$G28*Marketshare_Base!$H28*MI!D$9*1000+$G28*Marketshare_Base!$I28*MI!D$10*1000</f>
        <v>647.02400000000034</v>
      </c>
      <c r="M28" s="40">
        <f>$G28*Marketshare_Base!$B28*MI!E$3*1000+$G28*Marketshare_Base!$C28*MI!E$4*1000+$G28*Marketshare_Base!$D28*MI!E$5*1000+$G28*Marketshare_Base!$E28*MI!E$6*1000+$G28*Marketshare_Base!$F28*MI!E$7*1000+$G28*Marketshare_Base!$G28*MI!E$8*1000+$G28*Marketshare_Base!$H28*MI!E$9*1000+$G28*Marketshare_Base!$I28*MI!E$10*1000</f>
        <v>80.878000000000043</v>
      </c>
      <c r="N28" s="40">
        <f>$G28*Marketshare_Base!$B28*MI!F$3*1000+$G28*Marketshare_Base!$C28*MI!F$4*1000+$G28*Marketshare_Base!$D28*MI!F$5*1000+$G28*Marketshare_Base!$E28*MI!F$6*1000+$G28*Marketshare_Base!$F28*MI!F$7*1000+$G28*Marketshare_Base!$G28*MI!F$8*1000+$G28*Marketshare_Base!$H28*MI!F$9*1000+$G28*Marketshare_Base!$I28*MI!F$10*1000</f>
        <v>200.12800000000007</v>
      </c>
      <c r="O28" s="40">
        <f>$G28*Marketshare_Base!$B28*MI!G$3*1000+$G28*Marketshare_Base!$C28*MI!G$4*1000+$G28*Marketshare_Base!$D28*MI!G$5*1000+$G28*Marketshare_Base!$E28*MI!G$6*1000+$G28*Marketshare_Base!$F28*MI!G$7*1000+$G28*Marketshare_Base!$G28*MI!G$8*1000+$G28*Marketshare_Base!$H28*MI!G$9*1000+$G28*Marketshare_Base!$I28*MI!G$10*1000</f>
        <v>6858.7300000000032</v>
      </c>
      <c r="P28" s="40">
        <f>$G28*Marketshare_Base!$B28*MI!H$3*1000+$G28*Marketshare_Base!$C28*MI!H$4*1000+$G28*Marketshare_Base!$D28*MI!H$5*1000+$G28*Marketshare_Base!$E28*MI!H$6*1000+$G28*Marketshare_Base!$F28*MI!H$7*1000+$G28*Marketshare_Base!$G28*MI!H$8*1000+$G28*Marketshare_Base!$H28*MI!H$9*1000+$G28*Marketshare_Base!$I28*MI!H$10*1000</f>
        <v>0</v>
      </c>
      <c r="Q28" s="40">
        <f>$G28*Marketshare_Base!$B28*MI!I$3*1000+$G28*Marketshare_Base!$C28*MI!I$4*1000+$G28*Marketshare_Base!$D28*MI!I$5*1000+$G28*Marketshare_Base!$E28*MI!I$6*1000+$G28*Marketshare_Base!$F28*MI!I$7*1000+$G28*Marketshare_Base!$G28*MI!I$8*1000+$G28*Marketshare_Base!$H28*MI!I$9*1000+$G28*Marketshare_Base!$I28*MI!I$10*1000</f>
        <v>870.89600000000041</v>
      </c>
      <c r="R28" s="40">
        <f>$G28*Marketshare_Base!$B28*MI!J$3*1000+$G28*Marketshare_Base!$C28*MI!J$4*1000+$G28*Marketshare_Base!$D28*MI!J$5*1000+$G28*Marketshare_Base!$E28*MI!J$6*1000+$G28*Marketshare_Base!$F28*MI!J$7*1000+$G28*Marketshare_Base!$G28*MI!J$8*1000+$G28*Marketshare_Base!$H28*MI!J$9*1000+$G28*Marketshare_Base!$I28*MI!J$10*1000</f>
        <v>1.8020000001060008</v>
      </c>
      <c r="S28" s="40">
        <f>$G28*Marketshare_Base!$B28*MI!K$3*1000+$G28*Marketshare_Base!$C28*MI!K$4*1000+$G28*Marketshare_Base!$D28*MI!K$5*1000+$G28*Marketshare_Base!$E28*MI!K$6*1000+$G28*Marketshare_Base!$F28*MI!K$7*1000+$G28*Marketshare_Base!$G28*MI!K$8*1000+$G28*Marketshare_Base!$H28*MI!K$9*1000+$G28*Marketshare_Base!$I28*MI!K$10*1000</f>
        <v>1134.0940000000003</v>
      </c>
      <c r="T28" s="40">
        <f>$G28*Marketshare_Base!$B28*MI!L$3*1000+$G28*Marketshare_Base!$C28*MI!L$4*1000+$G28*Marketshare_Base!$D28*MI!L$5*1000+$G28*Marketshare_Base!$E28*MI!L$6*1000+$G28*Marketshare_Base!$F28*MI!L$7*1000+$G28*Marketshare_Base!$G28*MI!L$8*1000+$G28*Marketshare_Base!$H28*MI!L$9*1000+$G28*Marketshare_Base!$I28*MI!L$10*1000</f>
        <v>930.46800000000042</v>
      </c>
      <c r="U28" s="40">
        <f>$G28*Marketshare_Base!$B28*MI!M$3*1000+$G28*Marketshare_Base!$C28*MI!M$4*1000+$G28*Marketshare_Base!$D28*MI!M$5*1000+$G28*Marketshare_Base!$E28*MI!M$6*1000+$G28*Marketshare_Base!$F28*MI!M$7*1000+$G28*Marketshare_Base!$G28*MI!M$8*1000+$G28*Marketshare_Base!$H28*MI!M$9*1000+$G28*Marketshare_Base!$I28*MI!M$10*1000</f>
        <v>0</v>
      </c>
      <c r="V28" s="40">
        <f>$G28*Marketshare_Base!$B28*MI!N$3*1000+$G28*Marketshare_Base!$C28*MI!N$4*1000+$G28*Marketshare_Base!$D28*MI!N$5*1000+$G28*Marketshare_Base!$E28*MI!N$6*1000+$G28*Marketshare_Base!$F28*MI!N$7*1000+$G28*Marketshare_Base!$G28*MI!N$8*1000+$G28*Marketshare_Base!$H28*MI!N$9*1000+$G28*Marketshare_Base!$I28*MI!N$10*1000</f>
        <v>0.5829999998940002</v>
      </c>
      <c r="W28" s="48">
        <f>$G28*Marketshare_Base!$B28*MI!O$3*1000+$G28*Marketshare_Base!$C28*MI!O$4*1000+$G28*Marketshare_Base!$D28*MI!O$5*1000+$G28*Marketshare_Base!$E28*MI!O$6*1000+$G28*Marketshare_Base!$F28*MI!O$7*1000+$G28*Marketshare_Base!$G28*MI!O$8*1000+$G28*Marketshare_Base!$H28*MI!O$9*1000+$G28*Marketshare_Base!$I28*MI!O$10*1000</f>
        <v>0.5829999998940002</v>
      </c>
      <c r="Y28" s="53">
        <f t="shared" si="12"/>
        <v>75.644159999999985</v>
      </c>
      <c r="Z28" s="54">
        <f t="shared" si="10"/>
        <v>9.8443199999999962</v>
      </c>
      <c r="AA28" s="54">
        <f t="shared" si="10"/>
        <v>24.683519999999994</v>
      </c>
      <c r="AB28" s="54">
        <f t="shared" si="10"/>
        <v>589.44959999999958</v>
      </c>
      <c r="AC28" s="54">
        <f t="shared" si="10"/>
        <v>0</v>
      </c>
      <c r="AD28" s="54">
        <f t="shared" si="10"/>
        <v>99.719999999999956</v>
      </c>
      <c r="AE28" s="54">
        <f t="shared" si="10"/>
        <v>1.4824000000871984</v>
      </c>
      <c r="AF28" s="54">
        <f t="shared" si="10"/>
        <v>106.00991999999994</v>
      </c>
      <c r="AG28" s="54">
        <f t="shared" si="10"/>
        <v>105.89279999999995</v>
      </c>
      <c r="AH28" s="54">
        <f t="shared" si="10"/>
        <v>0</v>
      </c>
      <c r="AI28" s="54">
        <f t="shared" si="10"/>
        <v>0.4795999999127995</v>
      </c>
      <c r="AJ28" s="55">
        <f t="shared" si="10"/>
        <v>0.4795999999127995</v>
      </c>
      <c r="AL28" s="53">
        <f t="shared" si="6"/>
        <v>8766.5420800000029</v>
      </c>
      <c r="AM28" s="54">
        <f t="shared" si="6"/>
        <v>1096.0121600000004</v>
      </c>
      <c r="AN28" s="54">
        <f t="shared" si="6"/>
        <v>2712.1817600000004</v>
      </c>
      <c r="AO28" s="54">
        <f t="shared" si="6"/>
        <v>87663.196400000015</v>
      </c>
      <c r="AP28" s="54">
        <f t="shared" si="6"/>
        <v>0</v>
      </c>
      <c r="AQ28" s="54">
        <f t="shared" si="6"/>
        <v>11672.795800000004</v>
      </c>
      <c r="AR28" s="54">
        <f t="shared" si="6"/>
        <v>60.608400003565187</v>
      </c>
      <c r="AS28" s="54">
        <f t="shared" si="6"/>
        <v>14690.135360000004</v>
      </c>
      <c r="AT28" s="54">
        <f t="shared" si="6"/>
        <v>12472.819200000002</v>
      </c>
      <c r="AU28" s="54">
        <f t="shared" si="6"/>
        <v>0</v>
      </c>
      <c r="AV28" s="54">
        <f t="shared" si="6"/>
        <v>19.608599996434794</v>
      </c>
      <c r="AW28" s="55">
        <f t="shared" si="6"/>
        <v>19.608599996434794</v>
      </c>
    </row>
    <row r="29" spans="1:49" x14ac:dyDescent="0.55000000000000004">
      <c r="A29" s="25">
        <f t="shared" si="3"/>
        <v>2045</v>
      </c>
      <c r="B29" s="7">
        <f t="shared" si="7"/>
        <v>303</v>
      </c>
      <c r="C29" s="4">
        <f t="shared" si="8"/>
        <v>228.00000000000006</v>
      </c>
      <c r="D29" s="4">
        <f t="shared" si="9"/>
        <v>153.00000000000003</v>
      </c>
      <c r="E29" s="7">
        <f t="shared" si="5"/>
        <v>20.599999999999977</v>
      </c>
      <c r="F29" s="4">
        <f t="shared" si="5"/>
        <v>15.600000000000005</v>
      </c>
      <c r="G29" s="8">
        <f t="shared" si="5"/>
        <v>10.600000000000005</v>
      </c>
      <c r="H29" s="7">
        <f t="shared" si="13"/>
        <v>1.1999999999999993</v>
      </c>
      <c r="I29" s="4">
        <f t="shared" si="11"/>
        <v>1.1999999999999993</v>
      </c>
      <c r="J29" s="8">
        <f t="shared" si="11"/>
        <v>1.1999999999999993</v>
      </c>
      <c r="K29" s="4"/>
      <c r="L29" s="47">
        <f>$G29*Marketshare_Base!$B29*MI!D$3*1000+$G29*Marketshare_Base!$C29*MI!D$4*1000+$G29*Marketshare_Base!$D29*MI!D$5*1000+$G29*Marketshare_Base!$E29*MI!D$6*1000+$G29*Marketshare_Base!$F29*MI!D$7*1000+$G29*Marketshare_Base!$G29*MI!D$8*1000+$G29*Marketshare_Base!$H29*MI!D$9*1000+$G29*Marketshare_Base!$I29*MI!D$10*1000</f>
        <v>647.02400000000034</v>
      </c>
      <c r="M29" s="40">
        <f>$G29*Marketshare_Base!$B29*MI!E$3*1000+$G29*Marketshare_Base!$C29*MI!E$4*1000+$G29*Marketshare_Base!$D29*MI!E$5*1000+$G29*Marketshare_Base!$E29*MI!E$6*1000+$G29*Marketshare_Base!$F29*MI!E$7*1000+$G29*Marketshare_Base!$G29*MI!E$8*1000+$G29*Marketshare_Base!$H29*MI!E$9*1000+$G29*Marketshare_Base!$I29*MI!E$10*1000</f>
        <v>80.878000000000043</v>
      </c>
      <c r="N29" s="40">
        <f>$G29*Marketshare_Base!$B29*MI!F$3*1000+$G29*Marketshare_Base!$C29*MI!F$4*1000+$G29*Marketshare_Base!$D29*MI!F$5*1000+$G29*Marketshare_Base!$E29*MI!F$6*1000+$G29*Marketshare_Base!$F29*MI!F$7*1000+$G29*Marketshare_Base!$G29*MI!F$8*1000+$G29*Marketshare_Base!$H29*MI!F$9*1000+$G29*Marketshare_Base!$I29*MI!F$10*1000</f>
        <v>200.12800000000007</v>
      </c>
      <c r="O29" s="40">
        <f>$G29*Marketshare_Base!$B29*MI!G$3*1000+$G29*Marketshare_Base!$C29*MI!G$4*1000+$G29*Marketshare_Base!$D29*MI!G$5*1000+$G29*Marketshare_Base!$E29*MI!G$6*1000+$G29*Marketshare_Base!$F29*MI!G$7*1000+$G29*Marketshare_Base!$G29*MI!G$8*1000+$G29*Marketshare_Base!$H29*MI!G$9*1000+$G29*Marketshare_Base!$I29*MI!G$10*1000</f>
        <v>6858.7300000000041</v>
      </c>
      <c r="P29" s="40">
        <f>$G29*Marketshare_Base!$B29*MI!H$3*1000+$G29*Marketshare_Base!$C29*MI!H$4*1000+$G29*Marketshare_Base!$D29*MI!H$5*1000+$G29*Marketshare_Base!$E29*MI!H$6*1000+$G29*Marketshare_Base!$F29*MI!H$7*1000+$G29*Marketshare_Base!$G29*MI!H$8*1000+$G29*Marketshare_Base!$H29*MI!H$9*1000+$G29*Marketshare_Base!$I29*MI!H$10*1000</f>
        <v>0</v>
      </c>
      <c r="Q29" s="40">
        <f>$G29*Marketshare_Base!$B29*MI!I$3*1000+$G29*Marketshare_Base!$C29*MI!I$4*1000+$G29*Marketshare_Base!$D29*MI!I$5*1000+$G29*Marketshare_Base!$E29*MI!I$6*1000+$G29*Marketshare_Base!$F29*MI!I$7*1000+$G29*Marketshare_Base!$G29*MI!I$8*1000+$G29*Marketshare_Base!$H29*MI!I$9*1000+$G29*Marketshare_Base!$I29*MI!I$10*1000</f>
        <v>870.89600000000041</v>
      </c>
      <c r="R29" s="40">
        <f>$G29*Marketshare_Base!$B29*MI!J$3*1000+$G29*Marketshare_Base!$C29*MI!J$4*1000+$G29*Marketshare_Base!$D29*MI!J$5*1000+$G29*Marketshare_Base!$E29*MI!J$6*1000+$G29*Marketshare_Base!$F29*MI!J$7*1000+$G29*Marketshare_Base!$G29*MI!J$8*1000+$G29*Marketshare_Base!$H29*MI!J$9*1000+$G29*Marketshare_Base!$I29*MI!J$10*1000</f>
        <v>1.8020000001060008</v>
      </c>
      <c r="S29" s="40">
        <f>$G29*Marketshare_Base!$B29*MI!K$3*1000+$G29*Marketshare_Base!$C29*MI!K$4*1000+$G29*Marketshare_Base!$D29*MI!K$5*1000+$G29*Marketshare_Base!$E29*MI!K$6*1000+$G29*Marketshare_Base!$F29*MI!K$7*1000+$G29*Marketshare_Base!$G29*MI!K$8*1000+$G29*Marketshare_Base!$H29*MI!K$9*1000+$G29*Marketshare_Base!$I29*MI!K$10*1000</f>
        <v>1134.0940000000005</v>
      </c>
      <c r="T29" s="40">
        <f>$G29*Marketshare_Base!$B29*MI!L$3*1000+$G29*Marketshare_Base!$C29*MI!L$4*1000+$G29*Marketshare_Base!$D29*MI!L$5*1000+$G29*Marketshare_Base!$E29*MI!L$6*1000+$G29*Marketshare_Base!$F29*MI!L$7*1000+$G29*Marketshare_Base!$G29*MI!L$8*1000+$G29*Marketshare_Base!$H29*MI!L$9*1000+$G29*Marketshare_Base!$I29*MI!L$10*1000</f>
        <v>930.46800000000042</v>
      </c>
      <c r="U29" s="40">
        <f>$G29*Marketshare_Base!$B29*MI!M$3*1000+$G29*Marketshare_Base!$C29*MI!M$4*1000+$G29*Marketshare_Base!$D29*MI!M$5*1000+$G29*Marketshare_Base!$E29*MI!M$6*1000+$G29*Marketshare_Base!$F29*MI!M$7*1000+$G29*Marketshare_Base!$G29*MI!M$8*1000+$G29*Marketshare_Base!$H29*MI!M$9*1000+$G29*Marketshare_Base!$I29*MI!M$10*1000</f>
        <v>0</v>
      </c>
      <c r="V29" s="40">
        <f>$G29*Marketshare_Base!$B29*MI!N$3*1000+$G29*Marketshare_Base!$C29*MI!N$4*1000+$G29*Marketshare_Base!$D29*MI!N$5*1000+$G29*Marketshare_Base!$E29*MI!N$6*1000+$G29*Marketshare_Base!$F29*MI!N$7*1000+$G29*Marketshare_Base!$G29*MI!N$8*1000+$G29*Marketshare_Base!$H29*MI!N$9*1000+$G29*Marketshare_Base!$I29*MI!N$10*1000</f>
        <v>0.5829999998940002</v>
      </c>
      <c r="W29" s="48">
        <f>$G29*Marketshare_Base!$B29*MI!O$3*1000+$G29*Marketshare_Base!$C29*MI!O$4*1000+$G29*Marketshare_Base!$D29*MI!O$5*1000+$G29*Marketshare_Base!$E29*MI!O$6*1000+$G29*Marketshare_Base!$F29*MI!O$7*1000+$G29*Marketshare_Base!$G29*MI!O$8*1000+$G29*Marketshare_Base!$H29*MI!O$9*1000+$G29*Marketshare_Base!$I29*MI!O$10*1000</f>
        <v>0.5829999998940002</v>
      </c>
      <c r="Y29" s="53">
        <f t="shared" si="12"/>
        <v>74.446079999999995</v>
      </c>
      <c r="Z29" s="54">
        <f t="shared" si="10"/>
        <v>9.5001599999999993</v>
      </c>
      <c r="AA29" s="54">
        <f t="shared" si="10"/>
        <v>23.669759999999989</v>
      </c>
      <c r="AB29" s="54">
        <f t="shared" si="10"/>
        <v>613.88279999999963</v>
      </c>
      <c r="AC29" s="54">
        <f t="shared" si="10"/>
        <v>0</v>
      </c>
      <c r="AD29" s="54">
        <f t="shared" si="10"/>
        <v>97.469999999999956</v>
      </c>
      <c r="AE29" s="54">
        <f t="shared" si="10"/>
        <v>1.3192000000775985</v>
      </c>
      <c r="AF29" s="54">
        <f t="shared" si="10"/>
        <v>108.33095999999993</v>
      </c>
      <c r="AG29" s="54">
        <f t="shared" si="10"/>
        <v>103.83839999999995</v>
      </c>
      <c r="AH29" s="54">
        <f t="shared" si="10"/>
        <v>0</v>
      </c>
      <c r="AI29" s="54">
        <f t="shared" si="10"/>
        <v>0.42679999992239948</v>
      </c>
      <c r="AJ29" s="55">
        <f t="shared" si="10"/>
        <v>0.42679999992239948</v>
      </c>
      <c r="AL29" s="53">
        <f t="shared" si="6"/>
        <v>9339.1200000000044</v>
      </c>
      <c r="AM29" s="54">
        <f t="shared" si="6"/>
        <v>1167.3900000000003</v>
      </c>
      <c r="AN29" s="54">
        <f t="shared" si="6"/>
        <v>2888.6400000000008</v>
      </c>
      <c r="AO29" s="54">
        <f t="shared" si="6"/>
        <v>93908.043600000019</v>
      </c>
      <c r="AP29" s="54">
        <f t="shared" si="6"/>
        <v>0</v>
      </c>
      <c r="AQ29" s="54">
        <f t="shared" si="6"/>
        <v>12446.221800000005</v>
      </c>
      <c r="AR29" s="54">
        <f t="shared" si="6"/>
        <v>61.091200003593585</v>
      </c>
      <c r="AS29" s="54">
        <f t="shared" si="6"/>
        <v>15715.898400000005</v>
      </c>
      <c r="AT29" s="54">
        <f t="shared" si="6"/>
        <v>13299.448800000002</v>
      </c>
      <c r="AU29" s="54">
        <f t="shared" si="6"/>
        <v>0</v>
      </c>
      <c r="AV29" s="54">
        <f t="shared" si="6"/>
        <v>19.764799996406396</v>
      </c>
      <c r="AW29" s="55">
        <f t="shared" si="6"/>
        <v>19.764799996406396</v>
      </c>
    </row>
    <row r="30" spans="1:49" x14ac:dyDescent="0.55000000000000004">
      <c r="A30" s="25">
        <f t="shared" si="3"/>
        <v>2046</v>
      </c>
      <c r="B30" s="7">
        <f t="shared" si="7"/>
        <v>322.39999999999998</v>
      </c>
      <c r="C30" s="4">
        <f t="shared" si="8"/>
        <v>242.40000000000006</v>
      </c>
      <c r="D30" s="4">
        <f t="shared" si="9"/>
        <v>162.40000000000003</v>
      </c>
      <c r="E30" s="7">
        <f t="shared" si="5"/>
        <v>20.59999999999998</v>
      </c>
      <c r="F30" s="4">
        <f t="shared" si="5"/>
        <v>15.600000000000007</v>
      </c>
      <c r="G30" s="8">
        <f t="shared" si="5"/>
        <v>10.600000000000007</v>
      </c>
      <c r="H30" s="7">
        <f t="shared" si="13"/>
        <v>1.2000000000000011</v>
      </c>
      <c r="I30" s="4">
        <f t="shared" si="11"/>
        <v>1.2000000000000011</v>
      </c>
      <c r="J30" s="8">
        <f t="shared" si="11"/>
        <v>1.2000000000000011</v>
      </c>
      <c r="K30" s="4"/>
      <c r="L30" s="47">
        <f>$G30*Marketshare_Base!$B30*MI!D$3*1000+$G30*Marketshare_Base!$C30*MI!D$4*1000+$G30*Marketshare_Base!$D30*MI!D$5*1000+$G30*Marketshare_Base!$E30*MI!D$6*1000+$G30*Marketshare_Base!$F30*MI!D$7*1000+$G30*Marketshare_Base!$G30*MI!D$8*1000+$G30*Marketshare_Base!$H30*MI!D$9*1000+$G30*Marketshare_Base!$I30*MI!D$10*1000</f>
        <v>647.02400000000046</v>
      </c>
      <c r="M30" s="40">
        <f>$G30*Marketshare_Base!$B30*MI!E$3*1000+$G30*Marketshare_Base!$C30*MI!E$4*1000+$G30*Marketshare_Base!$D30*MI!E$5*1000+$G30*Marketshare_Base!$E30*MI!E$6*1000+$G30*Marketshare_Base!$F30*MI!E$7*1000+$G30*Marketshare_Base!$G30*MI!E$8*1000+$G30*Marketshare_Base!$H30*MI!E$9*1000+$G30*Marketshare_Base!$I30*MI!E$10*1000</f>
        <v>80.878000000000057</v>
      </c>
      <c r="N30" s="40">
        <f>$G30*Marketshare_Base!$B30*MI!F$3*1000+$G30*Marketshare_Base!$C30*MI!F$4*1000+$G30*Marketshare_Base!$D30*MI!F$5*1000+$G30*Marketshare_Base!$E30*MI!F$6*1000+$G30*Marketshare_Base!$F30*MI!F$7*1000+$G30*Marketshare_Base!$G30*MI!F$8*1000+$G30*Marketshare_Base!$H30*MI!F$9*1000+$G30*Marketshare_Base!$I30*MI!F$10*1000</f>
        <v>200.12800000000013</v>
      </c>
      <c r="O30" s="40">
        <f>$G30*Marketshare_Base!$B30*MI!G$3*1000+$G30*Marketshare_Base!$C30*MI!G$4*1000+$G30*Marketshare_Base!$D30*MI!G$5*1000+$G30*Marketshare_Base!$E30*MI!G$6*1000+$G30*Marketshare_Base!$F30*MI!G$7*1000+$G30*Marketshare_Base!$G30*MI!G$8*1000+$G30*Marketshare_Base!$H30*MI!G$9*1000+$G30*Marketshare_Base!$I30*MI!G$10*1000</f>
        <v>6858.7300000000041</v>
      </c>
      <c r="P30" s="40">
        <f>$G30*Marketshare_Base!$B30*MI!H$3*1000+$G30*Marketshare_Base!$C30*MI!H$4*1000+$G30*Marketshare_Base!$D30*MI!H$5*1000+$G30*Marketshare_Base!$E30*MI!H$6*1000+$G30*Marketshare_Base!$F30*MI!H$7*1000+$G30*Marketshare_Base!$G30*MI!H$8*1000+$G30*Marketshare_Base!$H30*MI!H$9*1000+$G30*Marketshare_Base!$I30*MI!H$10*1000</f>
        <v>0</v>
      </c>
      <c r="Q30" s="40">
        <f>$G30*Marketshare_Base!$B30*MI!I$3*1000+$G30*Marketshare_Base!$C30*MI!I$4*1000+$G30*Marketshare_Base!$D30*MI!I$5*1000+$G30*Marketshare_Base!$E30*MI!I$6*1000+$G30*Marketshare_Base!$F30*MI!I$7*1000+$G30*Marketshare_Base!$G30*MI!I$8*1000+$G30*Marketshare_Base!$H30*MI!I$9*1000+$G30*Marketshare_Base!$I30*MI!I$10*1000</f>
        <v>870.89600000000053</v>
      </c>
      <c r="R30" s="40">
        <f>$G30*Marketshare_Base!$B30*MI!J$3*1000+$G30*Marketshare_Base!$C30*MI!J$4*1000+$G30*Marketshare_Base!$D30*MI!J$5*1000+$G30*Marketshare_Base!$E30*MI!J$6*1000+$G30*Marketshare_Base!$F30*MI!J$7*1000+$G30*Marketshare_Base!$G30*MI!J$8*1000+$G30*Marketshare_Base!$H30*MI!J$9*1000+$G30*Marketshare_Base!$I30*MI!J$10*1000</f>
        <v>1.8020000001060013</v>
      </c>
      <c r="S30" s="40">
        <f>$G30*Marketshare_Base!$B30*MI!K$3*1000+$G30*Marketshare_Base!$C30*MI!K$4*1000+$G30*Marketshare_Base!$D30*MI!K$5*1000+$G30*Marketshare_Base!$E30*MI!K$6*1000+$G30*Marketshare_Base!$F30*MI!K$7*1000+$G30*Marketshare_Base!$G30*MI!K$8*1000+$G30*Marketshare_Base!$H30*MI!K$9*1000+$G30*Marketshare_Base!$I30*MI!K$10*1000</f>
        <v>1134.0940000000007</v>
      </c>
      <c r="T30" s="40">
        <f>$G30*Marketshare_Base!$B30*MI!L$3*1000+$G30*Marketshare_Base!$C30*MI!L$4*1000+$G30*Marketshare_Base!$D30*MI!L$5*1000+$G30*Marketshare_Base!$E30*MI!L$6*1000+$G30*Marketshare_Base!$F30*MI!L$7*1000+$G30*Marketshare_Base!$G30*MI!L$8*1000+$G30*Marketshare_Base!$H30*MI!L$9*1000+$G30*Marketshare_Base!$I30*MI!L$10*1000</f>
        <v>930.46800000000053</v>
      </c>
      <c r="U30" s="40">
        <f>$G30*Marketshare_Base!$B30*MI!M$3*1000+$G30*Marketshare_Base!$C30*MI!M$4*1000+$G30*Marketshare_Base!$D30*MI!M$5*1000+$G30*Marketshare_Base!$E30*MI!M$6*1000+$G30*Marketshare_Base!$F30*MI!M$7*1000+$G30*Marketshare_Base!$G30*MI!M$8*1000+$G30*Marketshare_Base!$H30*MI!M$9*1000+$G30*Marketshare_Base!$I30*MI!M$10*1000</f>
        <v>0</v>
      </c>
      <c r="V30" s="40">
        <f>$G30*Marketshare_Base!$B30*MI!N$3*1000+$G30*Marketshare_Base!$C30*MI!N$4*1000+$G30*Marketshare_Base!$D30*MI!N$5*1000+$G30*Marketshare_Base!$E30*MI!N$6*1000+$G30*Marketshare_Base!$F30*MI!N$7*1000+$G30*Marketshare_Base!$G30*MI!N$8*1000+$G30*Marketshare_Base!$H30*MI!N$9*1000+$G30*Marketshare_Base!$I30*MI!N$10*1000</f>
        <v>0.5829999998940002</v>
      </c>
      <c r="W30" s="48">
        <f>$G30*Marketshare_Base!$B30*MI!O$3*1000+$G30*Marketshare_Base!$C30*MI!O$4*1000+$G30*Marketshare_Base!$D30*MI!O$5*1000+$G30*Marketshare_Base!$E30*MI!O$6*1000+$G30*Marketshare_Base!$F30*MI!O$7*1000+$G30*Marketshare_Base!$G30*MI!O$8*1000+$G30*Marketshare_Base!$H30*MI!O$9*1000+$G30*Marketshare_Base!$I30*MI!O$10*1000</f>
        <v>0.5829999998940002</v>
      </c>
      <c r="Y30" s="53">
        <f t="shared" si="12"/>
        <v>73.248000000000076</v>
      </c>
      <c r="Z30" s="54">
        <f t="shared" si="10"/>
        <v>9.1560000000000095</v>
      </c>
      <c r="AA30" s="54">
        <f t="shared" si="10"/>
        <v>22.65600000000002</v>
      </c>
      <c r="AB30" s="54">
        <f t="shared" si="10"/>
        <v>638.31600000000049</v>
      </c>
      <c r="AC30" s="54">
        <f t="shared" si="10"/>
        <v>0</v>
      </c>
      <c r="AD30" s="54">
        <f t="shared" si="10"/>
        <v>95.220000000000084</v>
      </c>
      <c r="AE30" s="54">
        <f t="shared" si="10"/>
        <v>1.1560000000680011</v>
      </c>
      <c r="AF30" s="54">
        <f t="shared" si="10"/>
        <v>110.6520000000001</v>
      </c>
      <c r="AG30" s="54">
        <f t="shared" si="10"/>
        <v>101.78400000000009</v>
      </c>
      <c r="AH30" s="54">
        <f t="shared" si="10"/>
        <v>0</v>
      </c>
      <c r="AI30" s="54">
        <f t="shared" si="10"/>
        <v>0.37399999993200034</v>
      </c>
      <c r="AJ30" s="55">
        <f t="shared" si="10"/>
        <v>0.37399999993200034</v>
      </c>
      <c r="AL30" s="53">
        <f t="shared" si="6"/>
        <v>9912.8960000000061</v>
      </c>
      <c r="AM30" s="54">
        <f t="shared" si="6"/>
        <v>1239.1120000000005</v>
      </c>
      <c r="AN30" s="54">
        <f t="shared" si="6"/>
        <v>3066.112000000001</v>
      </c>
      <c r="AO30" s="54">
        <f t="shared" si="6"/>
        <v>100128.45760000002</v>
      </c>
      <c r="AP30" s="54">
        <f t="shared" si="6"/>
        <v>0</v>
      </c>
      <c r="AQ30" s="54">
        <f t="shared" si="6"/>
        <v>13221.897800000006</v>
      </c>
      <c r="AR30" s="54">
        <f t="shared" si="6"/>
        <v>61.737200003631585</v>
      </c>
      <c r="AS30" s="54">
        <f t="shared" si="6"/>
        <v>16739.340400000005</v>
      </c>
      <c r="AT30" s="54">
        <f t="shared" si="6"/>
        <v>14128.132800000003</v>
      </c>
      <c r="AU30" s="54">
        <f t="shared" si="6"/>
        <v>0</v>
      </c>
      <c r="AV30" s="54">
        <f t="shared" si="6"/>
        <v>19.973799996368395</v>
      </c>
      <c r="AW30" s="55">
        <f t="shared" si="6"/>
        <v>19.973799996368395</v>
      </c>
    </row>
    <row r="31" spans="1:49" x14ac:dyDescent="0.55000000000000004">
      <c r="A31" s="25">
        <f t="shared" si="3"/>
        <v>2047</v>
      </c>
      <c r="B31" s="7">
        <f t="shared" si="7"/>
        <v>341.79999999999995</v>
      </c>
      <c r="C31" s="4">
        <f t="shared" si="8"/>
        <v>256.80000000000007</v>
      </c>
      <c r="D31" s="4">
        <f t="shared" si="9"/>
        <v>171.80000000000004</v>
      </c>
      <c r="E31" s="7">
        <f t="shared" si="5"/>
        <v>38.799999999999976</v>
      </c>
      <c r="F31" s="4">
        <f t="shared" si="5"/>
        <v>28.800000000000004</v>
      </c>
      <c r="G31" s="8">
        <f t="shared" si="5"/>
        <v>18.800000000000004</v>
      </c>
      <c r="H31" s="7">
        <f t="shared" si="13"/>
        <v>19.399999999999999</v>
      </c>
      <c r="I31" s="4">
        <f t="shared" si="11"/>
        <v>14.399999999999999</v>
      </c>
      <c r="J31" s="8">
        <f t="shared" si="11"/>
        <v>9.3999999999999986</v>
      </c>
      <c r="K31" s="4"/>
      <c r="L31" s="47">
        <f>$G31*Marketshare_Base!$B31*MI!D$3*1000+$G31*Marketshare_Base!$C31*MI!D$4*1000+$G31*Marketshare_Base!$D31*MI!D$5*1000+$G31*Marketshare_Base!$E31*MI!D$6*1000+$G31*Marketshare_Base!$F31*MI!D$7*1000+$G31*Marketshare_Base!$G31*MI!D$8*1000+$G31*Marketshare_Base!$H31*MI!D$9*1000+$G31*Marketshare_Base!$I31*MI!D$10*1000</f>
        <v>1147.5520000000004</v>
      </c>
      <c r="M31" s="40">
        <f>$G31*Marketshare_Base!$B31*MI!E$3*1000+$G31*Marketshare_Base!$C31*MI!E$4*1000+$G31*Marketshare_Base!$D31*MI!E$5*1000+$G31*Marketshare_Base!$E31*MI!E$6*1000+$G31*Marketshare_Base!$F31*MI!E$7*1000+$G31*Marketshare_Base!$G31*MI!E$8*1000+$G31*Marketshare_Base!$H31*MI!E$9*1000+$G31*Marketshare_Base!$I31*MI!E$10*1000</f>
        <v>143.44400000000005</v>
      </c>
      <c r="N31" s="40">
        <f>$G31*Marketshare_Base!$B31*MI!F$3*1000+$G31*Marketshare_Base!$C31*MI!F$4*1000+$G31*Marketshare_Base!$D31*MI!F$5*1000+$G31*Marketshare_Base!$E31*MI!F$6*1000+$G31*Marketshare_Base!$F31*MI!F$7*1000+$G31*Marketshare_Base!$G31*MI!F$8*1000+$G31*Marketshare_Base!$H31*MI!F$9*1000+$G31*Marketshare_Base!$I31*MI!F$10*1000</f>
        <v>354.94400000000007</v>
      </c>
      <c r="O31" s="40">
        <f>$G31*Marketshare_Base!$B31*MI!G$3*1000+$G31*Marketshare_Base!$C31*MI!G$4*1000+$G31*Marketshare_Base!$D31*MI!G$5*1000+$G31*Marketshare_Base!$E31*MI!G$6*1000+$G31*Marketshare_Base!$F31*MI!G$7*1000+$G31*Marketshare_Base!$G31*MI!G$8*1000+$G31*Marketshare_Base!$H31*MI!G$9*1000+$G31*Marketshare_Base!$I31*MI!G$10*1000</f>
        <v>12164.540000000005</v>
      </c>
      <c r="P31" s="40">
        <f>$G31*Marketshare_Base!$B31*MI!H$3*1000+$G31*Marketshare_Base!$C31*MI!H$4*1000+$G31*Marketshare_Base!$D31*MI!H$5*1000+$G31*Marketshare_Base!$E31*MI!H$6*1000+$G31*Marketshare_Base!$F31*MI!H$7*1000+$G31*Marketshare_Base!$G31*MI!H$8*1000+$G31*Marketshare_Base!$H31*MI!H$9*1000+$G31*Marketshare_Base!$I31*MI!H$10*1000</f>
        <v>0</v>
      </c>
      <c r="Q31" s="40">
        <f>$G31*Marketshare_Base!$B31*MI!I$3*1000+$G31*Marketshare_Base!$C31*MI!I$4*1000+$G31*Marketshare_Base!$D31*MI!I$5*1000+$G31*Marketshare_Base!$E31*MI!I$6*1000+$G31*Marketshare_Base!$F31*MI!I$7*1000+$G31*Marketshare_Base!$G31*MI!I$8*1000+$G31*Marketshare_Base!$H31*MI!I$9*1000+$G31*Marketshare_Base!$I31*MI!I$10*1000</f>
        <v>1544.6080000000002</v>
      </c>
      <c r="R31" s="40">
        <f>$G31*Marketshare_Base!$B31*MI!J$3*1000+$G31*Marketshare_Base!$C31*MI!J$4*1000+$G31*Marketshare_Base!$D31*MI!J$5*1000+$G31*Marketshare_Base!$E31*MI!J$6*1000+$G31*Marketshare_Base!$F31*MI!J$7*1000+$G31*Marketshare_Base!$G31*MI!J$8*1000+$G31*Marketshare_Base!$H31*MI!J$9*1000+$G31*Marketshare_Base!$I31*MI!J$10*1000</f>
        <v>3.1960000001880005</v>
      </c>
      <c r="S31" s="40">
        <f>$G31*Marketshare_Base!$B31*MI!K$3*1000+$G31*Marketshare_Base!$C31*MI!K$4*1000+$G31*Marketshare_Base!$D31*MI!K$5*1000+$G31*Marketshare_Base!$E31*MI!K$6*1000+$G31*Marketshare_Base!$F31*MI!K$7*1000+$G31*Marketshare_Base!$G31*MI!K$8*1000+$G31*Marketshare_Base!$H31*MI!K$9*1000+$G31*Marketshare_Base!$I31*MI!K$10*1000</f>
        <v>2011.4120000000005</v>
      </c>
      <c r="T31" s="40">
        <f>$G31*Marketshare_Base!$B31*MI!L$3*1000+$G31*Marketshare_Base!$C31*MI!L$4*1000+$G31*Marketshare_Base!$D31*MI!L$5*1000+$G31*Marketshare_Base!$E31*MI!L$6*1000+$G31*Marketshare_Base!$F31*MI!L$7*1000+$G31*Marketshare_Base!$G31*MI!L$8*1000+$G31*Marketshare_Base!$H31*MI!L$9*1000+$G31*Marketshare_Base!$I31*MI!L$10*1000</f>
        <v>1650.2640000000004</v>
      </c>
      <c r="U31" s="40">
        <f>$G31*Marketshare_Base!$B31*MI!M$3*1000+$G31*Marketshare_Base!$C31*MI!M$4*1000+$G31*Marketshare_Base!$D31*MI!M$5*1000+$G31*Marketshare_Base!$E31*MI!M$6*1000+$G31*Marketshare_Base!$F31*MI!M$7*1000+$G31*Marketshare_Base!$G31*MI!M$8*1000+$G31*Marketshare_Base!$H31*MI!M$9*1000+$G31*Marketshare_Base!$I31*MI!M$10*1000</f>
        <v>0</v>
      </c>
      <c r="V31" s="40">
        <f>$G31*Marketshare_Base!$B31*MI!N$3*1000+$G31*Marketshare_Base!$C31*MI!N$4*1000+$G31*Marketshare_Base!$D31*MI!N$5*1000+$G31*Marketshare_Base!$E31*MI!N$6*1000+$G31*Marketshare_Base!$F31*MI!N$7*1000+$G31*Marketshare_Base!$G31*MI!N$8*1000+$G31*Marketshare_Base!$H31*MI!N$9*1000+$G31*Marketshare_Base!$I31*MI!N$10*1000</f>
        <v>1.033999999812</v>
      </c>
      <c r="W31" s="48">
        <f>$G31*Marketshare_Base!$B31*MI!O$3*1000+$G31*Marketshare_Base!$C31*MI!O$4*1000+$G31*Marketshare_Base!$D31*MI!O$5*1000+$G31*Marketshare_Base!$E31*MI!O$6*1000+$G31*Marketshare_Base!$F31*MI!O$7*1000+$G31*Marketshare_Base!$G31*MI!O$8*1000+$G31*Marketshare_Base!$H31*MI!O$9*1000+$G31*Marketshare_Base!$I31*MI!O$10*1000</f>
        <v>1.033999999812</v>
      </c>
      <c r="Y31" s="53">
        <f t="shared" si="12"/>
        <v>573.77600000000007</v>
      </c>
      <c r="Z31" s="54">
        <f t="shared" si="10"/>
        <v>71.722000000000008</v>
      </c>
      <c r="AA31" s="54">
        <f t="shared" si="10"/>
        <v>177.47199999999998</v>
      </c>
      <c r="AB31" s="54">
        <f t="shared" si="10"/>
        <v>5108.3547999999992</v>
      </c>
      <c r="AC31" s="54">
        <f t="shared" si="10"/>
        <v>0</v>
      </c>
      <c r="AD31" s="54">
        <f t="shared" si="10"/>
        <v>748.53139999999985</v>
      </c>
      <c r="AE31" s="54">
        <f t="shared" si="10"/>
        <v>8.3096000004887998</v>
      </c>
      <c r="AF31" s="54">
        <f t="shared" si="10"/>
        <v>880.66719999999987</v>
      </c>
      <c r="AG31" s="54">
        <f t="shared" si="10"/>
        <v>800.0903999999997</v>
      </c>
      <c r="AH31" s="54">
        <f t="shared" si="10"/>
        <v>0</v>
      </c>
      <c r="AI31" s="54">
        <f t="shared" si="10"/>
        <v>2.6883999995111996</v>
      </c>
      <c r="AJ31" s="55">
        <f t="shared" si="10"/>
        <v>2.6883999995111996</v>
      </c>
      <c r="AL31" s="53">
        <f t="shared" si="6"/>
        <v>10486.672000000006</v>
      </c>
      <c r="AM31" s="54">
        <f t="shared" si="6"/>
        <v>1310.8340000000005</v>
      </c>
      <c r="AN31" s="54">
        <f t="shared" si="6"/>
        <v>3243.5840000000007</v>
      </c>
      <c r="AO31" s="54">
        <f t="shared" si="6"/>
        <v>107184.64280000003</v>
      </c>
      <c r="AP31" s="54">
        <f t="shared" si="6"/>
        <v>0</v>
      </c>
      <c r="AQ31" s="54">
        <f t="shared" si="6"/>
        <v>14017.974400000006</v>
      </c>
      <c r="AR31" s="54">
        <f t="shared" si="6"/>
        <v>56.623600003330793</v>
      </c>
      <c r="AS31" s="54">
        <f t="shared" si="6"/>
        <v>17870.085200000005</v>
      </c>
      <c r="AT31" s="54">
        <f t="shared" si="6"/>
        <v>14978.306400000005</v>
      </c>
      <c r="AU31" s="54">
        <f t="shared" si="6"/>
        <v>0</v>
      </c>
      <c r="AV31" s="54">
        <f t="shared" si="6"/>
        <v>18.319399996669198</v>
      </c>
      <c r="AW31" s="55">
        <f t="shared" si="6"/>
        <v>18.319399996669198</v>
      </c>
    </row>
    <row r="32" spans="1:49" x14ac:dyDescent="0.55000000000000004">
      <c r="A32" s="25">
        <f t="shared" si="3"/>
        <v>2048</v>
      </c>
      <c r="B32" s="7">
        <f t="shared" si="7"/>
        <v>361.19999999999993</v>
      </c>
      <c r="C32" s="4">
        <f t="shared" si="8"/>
        <v>271.20000000000005</v>
      </c>
      <c r="D32" s="4">
        <f t="shared" si="9"/>
        <v>181.20000000000005</v>
      </c>
      <c r="E32" s="7">
        <f t="shared" si="5"/>
        <v>38.799999999999976</v>
      </c>
      <c r="F32" s="4">
        <f t="shared" si="5"/>
        <v>28.799999999999976</v>
      </c>
      <c r="G32" s="8">
        <f t="shared" si="5"/>
        <v>18.800000000000004</v>
      </c>
      <c r="H32" s="7">
        <f t="shared" si="13"/>
        <v>19.399999999999999</v>
      </c>
      <c r="I32" s="4">
        <f t="shared" si="11"/>
        <v>14.399999999999999</v>
      </c>
      <c r="J32" s="8">
        <f t="shared" si="11"/>
        <v>9.3999999999999986</v>
      </c>
      <c r="K32" s="4"/>
      <c r="L32" s="47">
        <f>$G32*Marketshare_Base!$B32*MI!D$3*1000+$G32*Marketshare_Base!$C32*MI!D$4*1000+$G32*Marketshare_Base!$D32*MI!D$5*1000+$G32*Marketshare_Base!$E32*MI!D$6*1000+$G32*Marketshare_Base!$F32*MI!D$7*1000+$G32*Marketshare_Base!$G32*MI!D$8*1000+$G32*Marketshare_Base!$H32*MI!D$9*1000+$G32*Marketshare_Base!$I32*MI!D$10*1000</f>
        <v>1147.5520000000004</v>
      </c>
      <c r="M32" s="40">
        <f>$G32*Marketshare_Base!$B32*MI!E$3*1000+$G32*Marketshare_Base!$C32*MI!E$4*1000+$G32*Marketshare_Base!$D32*MI!E$5*1000+$G32*Marketshare_Base!$E32*MI!E$6*1000+$G32*Marketshare_Base!$F32*MI!E$7*1000+$G32*Marketshare_Base!$G32*MI!E$8*1000+$G32*Marketshare_Base!$H32*MI!E$9*1000+$G32*Marketshare_Base!$I32*MI!E$10*1000</f>
        <v>143.44400000000005</v>
      </c>
      <c r="N32" s="40">
        <f>$G32*Marketshare_Base!$B32*MI!F$3*1000+$G32*Marketshare_Base!$C32*MI!F$4*1000+$G32*Marketshare_Base!$D32*MI!F$5*1000+$G32*Marketshare_Base!$E32*MI!F$6*1000+$G32*Marketshare_Base!$F32*MI!F$7*1000+$G32*Marketshare_Base!$G32*MI!F$8*1000+$G32*Marketshare_Base!$H32*MI!F$9*1000+$G32*Marketshare_Base!$I32*MI!F$10*1000</f>
        <v>354.94400000000007</v>
      </c>
      <c r="O32" s="40">
        <f>$G32*Marketshare_Base!$B32*MI!G$3*1000+$G32*Marketshare_Base!$C32*MI!G$4*1000+$G32*Marketshare_Base!$D32*MI!G$5*1000+$G32*Marketshare_Base!$E32*MI!G$6*1000+$G32*Marketshare_Base!$F32*MI!G$7*1000+$G32*Marketshare_Base!$G32*MI!G$8*1000+$G32*Marketshare_Base!$H32*MI!G$9*1000+$G32*Marketshare_Base!$I32*MI!G$10*1000</f>
        <v>12164.540000000005</v>
      </c>
      <c r="P32" s="40">
        <f>$G32*Marketshare_Base!$B32*MI!H$3*1000+$G32*Marketshare_Base!$C32*MI!H$4*1000+$G32*Marketshare_Base!$D32*MI!H$5*1000+$G32*Marketshare_Base!$E32*MI!H$6*1000+$G32*Marketshare_Base!$F32*MI!H$7*1000+$G32*Marketshare_Base!$G32*MI!H$8*1000+$G32*Marketshare_Base!$H32*MI!H$9*1000+$G32*Marketshare_Base!$I32*MI!H$10*1000</f>
        <v>0</v>
      </c>
      <c r="Q32" s="40">
        <f>$G32*Marketshare_Base!$B32*MI!I$3*1000+$G32*Marketshare_Base!$C32*MI!I$4*1000+$G32*Marketshare_Base!$D32*MI!I$5*1000+$G32*Marketshare_Base!$E32*MI!I$6*1000+$G32*Marketshare_Base!$F32*MI!I$7*1000+$G32*Marketshare_Base!$G32*MI!I$8*1000+$G32*Marketshare_Base!$H32*MI!I$9*1000+$G32*Marketshare_Base!$I32*MI!I$10*1000</f>
        <v>1544.6080000000002</v>
      </c>
      <c r="R32" s="40">
        <f>$G32*Marketshare_Base!$B32*MI!J$3*1000+$G32*Marketshare_Base!$C32*MI!J$4*1000+$G32*Marketshare_Base!$D32*MI!J$5*1000+$G32*Marketshare_Base!$E32*MI!J$6*1000+$G32*Marketshare_Base!$F32*MI!J$7*1000+$G32*Marketshare_Base!$G32*MI!J$8*1000+$G32*Marketshare_Base!$H32*MI!J$9*1000+$G32*Marketshare_Base!$I32*MI!J$10*1000</f>
        <v>3.1960000001880005</v>
      </c>
      <c r="S32" s="40">
        <f>$G32*Marketshare_Base!$B32*MI!K$3*1000+$G32*Marketshare_Base!$C32*MI!K$4*1000+$G32*Marketshare_Base!$D32*MI!K$5*1000+$G32*Marketshare_Base!$E32*MI!K$6*1000+$G32*Marketshare_Base!$F32*MI!K$7*1000+$G32*Marketshare_Base!$G32*MI!K$8*1000+$G32*Marketshare_Base!$H32*MI!K$9*1000+$G32*Marketshare_Base!$I32*MI!K$10*1000</f>
        <v>2011.4120000000005</v>
      </c>
      <c r="T32" s="40">
        <f>$G32*Marketshare_Base!$B32*MI!L$3*1000+$G32*Marketshare_Base!$C32*MI!L$4*1000+$G32*Marketshare_Base!$D32*MI!L$5*1000+$G32*Marketshare_Base!$E32*MI!L$6*1000+$G32*Marketshare_Base!$F32*MI!L$7*1000+$G32*Marketshare_Base!$G32*MI!L$8*1000+$G32*Marketshare_Base!$H32*MI!L$9*1000+$G32*Marketshare_Base!$I32*MI!L$10*1000</f>
        <v>1650.2640000000004</v>
      </c>
      <c r="U32" s="40">
        <f>$G32*Marketshare_Base!$B32*MI!M$3*1000+$G32*Marketshare_Base!$C32*MI!M$4*1000+$G32*Marketshare_Base!$D32*MI!M$5*1000+$G32*Marketshare_Base!$E32*MI!M$6*1000+$G32*Marketshare_Base!$F32*MI!M$7*1000+$G32*Marketshare_Base!$G32*MI!M$8*1000+$G32*Marketshare_Base!$H32*MI!M$9*1000+$G32*Marketshare_Base!$I32*MI!M$10*1000</f>
        <v>0</v>
      </c>
      <c r="V32" s="40">
        <f>$G32*Marketshare_Base!$B32*MI!N$3*1000+$G32*Marketshare_Base!$C32*MI!N$4*1000+$G32*Marketshare_Base!$D32*MI!N$5*1000+$G32*Marketshare_Base!$E32*MI!N$6*1000+$G32*Marketshare_Base!$F32*MI!N$7*1000+$G32*Marketshare_Base!$G32*MI!N$8*1000+$G32*Marketshare_Base!$H32*MI!N$9*1000+$G32*Marketshare_Base!$I32*MI!N$10*1000</f>
        <v>1.033999999812</v>
      </c>
      <c r="W32" s="48">
        <f>$G32*Marketshare_Base!$B32*MI!O$3*1000+$G32*Marketshare_Base!$C32*MI!O$4*1000+$G32*Marketshare_Base!$D32*MI!O$5*1000+$G32*Marketshare_Base!$E32*MI!O$6*1000+$G32*Marketshare_Base!$F32*MI!O$7*1000+$G32*Marketshare_Base!$G32*MI!O$8*1000+$G32*Marketshare_Base!$H32*MI!O$9*1000+$G32*Marketshare_Base!$I32*MI!O$10*1000</f>
        <v>1.033999999812</v>
      </c>
      <c r="Y32" s="53">
        <f t="shared" si="12"/>
        <v>573.77600000000007</v>
      </c>
      <c r="Z32" s="54">
        <f t="shared" si="10"/>
        <v>71.722000000000008</v>
      </c>
      <c r="AA32" s="54">
        <f t="shared" si="10"/>
        <v>177.47199999999998</v>
      </c>
      <c r="AB32" s="54">
        <f t="shared" si="10"/>
        <v>5216.5675999999985</v>
      </c>
      <c r="AC32" s="54">
        <f t="shared" si="10"/>
        <v>0</v>
      </c>
      <c r="AD32" s="54">
        <f t="shared" si="10"/>
        <v>751.17279999999971</v>
      </c>
      <c r="AE32" s="54">
        <f t="shared" si="10"/>
        <v>7.5638666671115988</v>
      </c>
      <c r="AF32" s="54">
        <f t="shared" si="10"/>
        <v>894.56039999999985</v>
      </c>
      <c r="AG32" s="54">
        <f t="shared" si="10"/>
        <v>802.87279999999964</v>
      </c>
      <c r="AH32" s="54">
        <f t="shared" si="10"/>
        <v>0</v>
      </c>
      <c r="AI32" s="54">
        <f t="shared" si="10"/>
        <v>2.4471333328883995</v>
      </c>
      <c r="AJ32" s="55">
        <f t="shared" si="10"/>
        <v>2.4471333328883995</v>
      </c>
      <c r="AL32" s="53">
        <f t="shared" si="6"/>
        <v>11060.448000000006</v>
      </c>
      <c r="AM32" s="54">
        <f t="shared" si="6"/>
        <v>1382.5560000000005</v>
      </c>
      <c r="AN32" s="54">
        <f t="shared" si="6"/>
        <v>3421.0560000000005</v>
      </c>
      <c r="AO32" s="54">
        <f t="shared" si="6"/>
        <v>114132.61520000004</v>
      </c>
      <c r="AP32" s="54">
        <f t="shared" si="6"/>
        <v>0</v>
      </c>
      <c r="AQ32" s="54">
        <f t="shared" si="6"/>
        <v>14811.409600000006</v>
      </c>
      <c r="AR32" s="54">
        <f t="shared" si="6"/>
        <v>52.255733336407197</v>
      </c>
      <c r="AS32" s="54">
        <f t="shared" si="6"/>
        <v>18986.936800000007</v>
      </c>
      <c r="AT32" s="54">
        <f t="shared" si="6"/>
        <v>15825.697600000005</v>
      </c>
      <c r="AU32" s="54">
        <f t="shared" si="6"/>
        <v>0</v>
      </c>
      <c r="AV32" s="54">
        <f t="shared" si="6"/>
        <v>16.906266663592799</v>
      </c>
      <c r="AW32" s="55">
        <f t="shared" si="6"/>
        <v>16.906266663592799</v>
      </c>
    </row>
    <row r="33" spans="1:49" x14ac:dyDescent="0.55000000000000004">
      <c r="A33" s="25">
        <f t="shared" si="3"/>
        <v>2049</v>
      </c>
      <c r="B33" s="7">
        <f t="shared" si="7"/>
        <v>380.59999999999991</v>
      </c>
      <c r="C33" s="4">
        <f t="shared" si="8"/>
        <v>285.60000000000002</v>
      </c>
      <c r="D33" s="4">
        <f t="shared" si="9"/>
        <v>190.60000000000005</v>
      </c>
      <c r="E33" s="7">
        <f t="shared" si="5"/>
        <v>38.799999999999969</v>
      </c>
      <c r="F33" s="4">
        <f t="shared" si="5"/>
        <v>28.799999999999976</v>
      </c>
      <c r="G33" s="8">
        <f t="shared" si="5"/>
        <v>18.800000000000004</v>
      </c>
      <c r="H33" s="7">
        <f t="shared" si="13"/>
        <v>19.399999999999991</v>
      </c>
      <c r="I33" s="4">
        <f t="shared" si="11"/>
        <v>14.399999999999999</v>
      </c>
      <c r="J33" s="8">
        <f t="shared" si="11"/>
        <v>9.3999999999999986</v>
      </c>
      <c r="K33" s="4"/>
      <c r="L33" s="47">
        <f>$G33*Marketshare_Base!$B33*MI!D$3*1000+$G33*Marketshare_Base!$C33*MI!D$4*1000+$G33*Marketshare_Base!$D33*MI!D$5*1000+$G33*Marketshare_Base!$E33*MI!D$6*1000+$G33*Marketshare_Base!$F33*MI!D$7*1000+$G33*Marketshare_Base!$G33*MI!D$8*1000+$G33*Marketshare_Base!$H33*MI!D$9*1000+$G33*Marketshare_Base!$I33*MI!D$10*1000</f>
        <v>1147.5520000000004</v>
      </c>
      <c r="M33" s="40">
        <f>$G33*Marketshare_Base!$B33*MI!E$3*1000+$G33*Marketshare_Base!$C33*MI!E$4*1000+$G33*Marketshare_Base!$D33*MI!E$5*1000+$G33*Marketshare_Base!$E33*MI!E$6*1000+$G33*Marketshare_Base!$F33*MI!E$7*1000+$G33*Marketshare_Base!$G33*MI!E$8*1000+$G33*Marketshare_Base!$H33*MI!E$9*1000+$G33*Marketshare_Base!$I33*MI!E$10*1000</f>
        <v>143.44400000000005</v>
      </c>
      <c r="N33" s="40">
        <f>$G33*Marketshare_Base!$B33*MI!F$3*1000+$G33*Marketshare_Base!$C33*MI!F$4*1000+$G33*Marketshare_Base!$D33*MI!F$5*1000+$G33*Marketshare_Base!$E33*MI!F$6*1000+$G33*Marketshare_Base!$F33*MI!F$7*1000+$G33*Marketshare_Base!$G33*MI!F$8*1000+$G33*Marketshare_Base!$H33*MI!F$9*1000+$G33*Marketshare_Base!$I33*MI!F$10*1000</f>
        <v>354.94400000000007</v>
      </c>
      <c r="O33" s="40">
        <f>$G33*Marketshare_Base!$B33*MI!G$3*1000+$G33*Marketshare_Base!$C33*MI!G$4*1000+$G33*Marketshare_Base!$D33*MI!G$5*1000+$G33*Marketshare_Base!$E33*MI!G$6*1000+$G33*Marketshare_Base!$F33*MI!G$7*1000+$G33*Marketshare_Base!$G33*MI!G$8*1000+$G33*Marketshare_Base!$H33*MI!G$9*1000+$G33*Marketshare_Base!$I33*MI!G$10*1000</f>
        <v>12164.540000000005</v>
      </c>
      <c r="P33" s="40">
        <f>$G33*Marketshare_Base!$B33*MI!H$3*1000+$G33*Marketshare_Base!$C33*MI!H$4*1000+$G33*Marketshare_Base!$D33*MI!H$5*1000+$G33*Marketshare_Base!$E33*MI!H$6*1000+$G33*Marketshare_Base!$F33*MI!H$7*1000+$G33*Marketshare_Base!$G33*MI!H$8*1000+$G33*Marketshare_Base!$H33*MI!H$9*1000+$G33*Marketshare_Base!$I33*MI!H$10*1000</f>
        <v>0</v>
      </c>
      <c r="Q33" s="40">
        <f>$G33*Marketshare_Base!$B33*MI!I$3*1000+$G33*Marketshare_Base!$C33*MI!I$4*1000+$G33*Marketshare_Base!$D33*MI!I$5*1000+$G33*Marketshare_Base!$E33*MI!I$6*1000+$G33*Marketshare_Base!$F33*MI!I$7*1000+$G33*Marketshare_Base!$G33*MI!I$8*1000+$G33*Marketshare_Base!$H33*MI!I$9*1000+$G33*Marketshare_Base!$I33*MI!I$10*1000</f>
        <v>1544.6080000000002</v>
      </c>
      <c r="R33" s="40">
        <f>$G33*Marketshare_Base!$B33*MI!J$3*1000+$G33*Marketshare_Base!$C33*MI!J$4*1000+$G33*Marketshare_Base!$D33*MI!J$5*1000+$G33*Marketshare_Base!$E33*MI!J$6*1000+$G33*Marketshare_Base!$F33*MI!J$7*1000+$G33*Marketshare_Base!$G33*MI!J$8*1000+$G33*Marketshare_Base!$H33*MI!J$9*1000+$G33*Marketshare_Base!$I33*MI!J$10*1000</f>
        <v>3.1960000001880005</v>
      </c>
      <c r="S33" s="40">
        <f>$G33*Marketshare_Base!$B33*MI!K$3*1000+$G33*Marketshare_Base!$C33*MI!K$4*1000+$G33*Marketshare_Base!$D33*MI!K$5*1000+$G33*Marketshare_Base!$E33*MI!K$6*1000+$G33*Marketshare_Base!$F33*MI!K$7*1000+$G33*Marketshare_Base!$G33*MI!K$8*1000+$G33*Marketshare_Base!$H33*MI!K$9*1000+$G33*Marketshare_Base!$I33*MI!K$10*1000</f>
        <v>2011.4120000000007</v>
      </c>
      <c r="T33" s="40">
        <f>$G33*Marketshare_Base!$B33*MI!L$3*1000+$G33*Marketshare_Base!$C33*MI!L$4*1000+$G33*Marketshare_Base!$D33*MI!L$5*1000+$G33*Marketshare_Base!$E33*MI!L$6*1000+$G33*Marketshare_Base!$F33*MI!L$7*1000+$G33*Marketshare_Base!$G33*MI!L$8*1000+$G33*Marketshare_Base!$H33*MI!L$9*1000+$G33*Marketshare_Base!$I33*MI!L$10*1000</f>
        <v>1650.2640000000004</v>
      </c>
      <c r="U33" s="40">
        <f>$G33*Marketshare_Base!$B33*MI!M$3*1000+$G33*Marketshare_Base!$C33*MI!M$4*1000+$G33*Marketshare_Base!$D33*MI!M$5*1000+$G33*Marketshare_Base!$E33*MI!M$6*1000+$G33*Marketshare_Base!$F33*MI!M$7*1000+$G33*Marketshare_Base!$G33*MI!M$8*1000+$G33*Marketshare_Base!$H33*MI!M$9*1000+$G33*Marketshare_Base!$I33*MI!M$10*1000</f>
        <v>0</v>
      </c>
      <c r="V33" s="40">
        <f>$G33*Marketshare_Base!$B33*MI!N$3*1000+$G33*Marketshare_Base!$C33*MI!N$4*1000+$G33*Marketshare_Base!$D33*MI!N$5*1000+$G33*Marketshare_Base!$E33*MI!N$6*1000+$G33*Marketshare_Base!$F33*MI!N$7*1000+$G33*Marketshare_Base!$G33*MI!N$8*1000+$G33*Marketshare_Base!$H33*MI!N$9*1000+$G33*Marketshare_Base!$I33*MI!N$10*1000</f>
        <v>1.033999999812</v>
      </c>
      <c r="W33" s="48">
        <f>$G33*Marketshare_Base!$B33*MI!O$3*1000+$G33*Marketshare_Base!$C33*MI!O$4*1000+$G33*Marketshare_Base!$D33*MI!O$5*1000+$G33*Marketshare_Base!$E33*MI!O$6*1000+$G33*Marketshare_Base!$F33*MI!O$7*1000+$G33*Marketshare_Base!$G33*MI!O$8*1000+$G33*Marketshare_Base!$H33*MI!O$9*1000+$G33*Marketshare_Base!$I33*MI!O$10*1000</f>
        <v>1.033999999812</v>
      </c>
      <c r="Y33" s="53">
        <f t="shared" si="12"/>
        <v>573.77600000000007</v>
      </c>
      <c r="Z33" s="54">
        <f t="shared" si="10"/>
        <v>71.722000000000008</v>
      </c>
      <c r="AA33" s="54">
        <f t="shared" si="10"/>
        <v>177.47199999999998</v>
      </c>
      <c r="AB33" s="54">
        <f t="shared" si="10"/>
        <v>5324.7803999999987</v>
      </c>
      <c r="AC33" s="54">
        <f t="shared" si="10"/>
        <v>0</v>
      </c>
      <c r="AD33" s="54">
        <f t="shared" si="10"/>
        <v>753.8141999999998</v>
      </c>
      <c r="AE33" s="54">
        <f t="shared" si="10"/>
        <v>6.8181333337343997</v>
      </c>
      <c r="AF33" s="54">
        <f t="shared" si="10"/>
        <v>908.45359999999994</v>
      </c>
      <c r="AG33" s="54">
        <f t="shared" si="10"/>
        <v>805.65519999999981</v>
      </c>
      <c r="AH33" s="54">
        <f t="shared" si="10"/>
        <v>0</v>
      </c>
      <c r="AI33" s="54">
        <f t="shared" si="10"/>
        <v>2.2058666662655995</v>
      </c>
      <c r="AJ33" s="55">
        <f t="shared" si="10"/>
        <v>2.2058666662655995</v>
      </c>
      <c r="AL33" s="53">
        <f t="shared" si="6"/>
        <v>11634.224000000006</v>
      </c>
      <c r="AM33" s="54">
        <f t="shared" si="6"/>
        <v>1454.2780000000005</v>
      </c>
      <c r="AN33" s="54">
        <f t="shared" si="6"/>
        <v>3598.5280000000002</v>
      </c>
      <c r="AO33" s="54">
        <f t="shared" si="6"/>
        <v>120972.37480000005</v>
      </c>
      <c r="AP33" s="54">
        <f t="shared" si="6"/>
        <v>0</v>
      </c>
      <c r="AQ33" s="54">
        <f t="shared" si="6"/>
        <v>15602.203400000006</v>
      </c>
      <c r="AR33" s="54">
        <f t="shared" si="6"/>
        <v>48.633600002860796</v>
      </c>
      <c r="AS33" s="54">
        <f t="shared" si="6"/>
        <v>20089.895200000006</v>
      </c>
      <c r="AT33" s="54">
        <f t="shared" si="6"/>
        <v>16670.306400000005</v>
      </c>
      <c r="AU33" s="54">
        <f t="shared" si="6"/>
        <v>0</v>
      </c>
      <c r="AV33" s="54">
        <f t="shared" si="6"/>
        <v>15.734399997139199</v>
      </c>
      <c r="AW33" s="55">
        <f t="shared" si="6"/>
        <v>15.734399997139199</v>
      </c>
    </row>
    <row r="34" spans="1:49" ht="14.7" thickBot="1" x14ac:dyDescent="0.6">
      <c r="A34" s="26">
        <f>A33+1</f>
        <v>2050</v>
      </c>
      <c r="B34" s="78">
        <f t="shared" si="7"/>
        <v>399.99999999999989</v>
      </c>
      <c r="C34" s="79">
        <f t="shared" si="8"/>
        <v>300</v>
      </c>
      <c r="D34" s="79">
        <f t="shared" si="9"/>
        <v>200.00000000000006</v>
      </c>
      <c r="E34" s="32">
        <f t="shared" si="5"/>
        <v>38.799999999999983</v>
      </c>
      <c r="F34" s="33">
        <f t="shared" si="5"/>
        <v>28.799999999999976</v>
      </c>
      <c r="G34" s="34">
        <f t="shared" si="5"/>
        <v>18.800000000000004</v>
      </c>
      <c r="H34" s="32">
        <f t="shared" si="13"/>
        <v>19.400000000000006</v>
      </c>
      <c r="I34" s="33">
        <f t="shared" si="11"/>
        <v>14.399999999999999</v>
      </c>
      <c r="J34" s="34">
        <f t="shared" si="11"/>
        <v>9.3999999999999986</v>
      </c>
      <c r="K34" s="4"/>
      <c r="L34" s="49">
        <f>$G34*Marketshare_Base!$B34*MI!D$3*1000+$G34*Marketshare_Base!$C34*MI!D$4*1000+$G34*Marketshare_Base!$D34*MI!D$5*1000+$G34*Marketshare_Base!$E34*MI!D$6*1000+$G34*Marketshare_Base!$F34*MI!D$7*1000+$G34*Marketshare_Base!$G34*MI!D$8*1000+$G34*Marketshare_Base!$H34*MI!D$9*1000+$G34*Marketshare_Base!$I34*MI!D$10*1000</f>
        <v>1147.5520000000004</v>
      </c>
      <c r="M34" s="50">
        <f>$G34*Marketshare_Base!$B34*MI!E$3*1000+$G34*Marketshare_Base!$C34*MI!E$4*1000+$G34*Marketshare_Base!$D34*MI!E$5*1000+$G34*Marketshare_Base!$E34*MI!E$6*1000+$G34*Marketshare_Base!$F34*MI!E$7*1000+$G34*Marketshare_Base!$G34*MI!E$8*1000+$G34*Marketshare_Base!$H34*MI!E$9*1000+$G34*Marketshare_Base!$I34*MI!E$10*1000</f>
        <v>143.44400000000005</v>
      </c>
      <c r="N34" s="50">
        <f>$G34*Marketshare_Base!$B34*MI!F$3*1000+$G34*Marketshare_Base!$C34*MI!F$4*1000+$G34*Marketshare_Base!$D34*MI!F$5*1000+$G34*Marketshare_Base!$E34*MI!F$6*1000+$G34*Marketshare_Base!$F34*MI!F$7*1000+$G34*Marketshare_Base!$G34*MI!F$8*1000+$G34*Marketshare_Base!$H34*MI!F$9*1000+$G34*Marketshare_Base!$I34*MI!F$10*1000</f>
        <v>354.94400000000007</v>
      </c>
      <c r="O34" s="50">
        <f>$G34*Marketshare_Base!$B34*MI!G$3*1000+$G34*Marketshare_Base!$C34*MI!G$4*1000+$G34*Marketshare_Base!$D34*MI!G$5*1000+$G34*Marketshare_Base!$E34*MI!G$6*1000+$G34*Marketshare_Base!$F34*MI!G$7*1000+$G34*Marketshare_Base!$G34*MI!G$8*1000+$G34*Marketshare_Base!$H34*MI!G$9*1000+$G34*Marketshare_Base!$I34*MI!G$10*1000</f>
        <v>12164.540000000005</v>
      </c>
      <c r="P34" s="50">
        <f>$G34*Marketshare_Base!$B34*MI!H$3*1000+$G34*Marketshare_Base!$C34*MI!H$4*1000+$G34*Marketshare_Base!$D34*MI!H$5*1000+$G34*Marketshare_Base!$E34*MI!H$6*1000+$G34*Marketshare_Base!$F34*MI!H$7*1000+$G34*Marketshare_Base!$G34*MI!H$8*1000+$G34*Marketshare_Base!$H34*MI!H$9*1000+$G34*Marketshare_Base!$I34*MI!H$10*1000</f>
        <v>0</v>
      </c>
      <c r="Q34" s="50">
        <f>$G34*Marketshare_Base!$B34*MI!I$3*1000+$G34*Marketshare_Base!$C34*MI!I$4*1000+$G34*Marketshare_Base!$D34*MI!I$5*1000+$G34*Marketshare_Base!$E34*MI!I$6*1000+$G34*Marketshare_Base!$F34*MI!I$7*1000+$G34*Marketshare_Base!$G34*MI!I$8*1000+$G34*Marketshare_Base!$H34*MI!I$9*1000+$G34*Marketshare_Base!$I34*MI!I$10*1000</f>
        <v>1544.6080000000002</v>
      </c>
      <c r="R34" s="50">
        <f>$G34*Marketshare_Base!$B34*MI!J$3*1000+$G34*Marketshare_Base!$C34*MI!J$4*1000+$G34*Marketshare_Base!$D34*MI!J$5*1000+$G34*Marketshare_Base!$E34*MI!J$6*1000+$G34*Marketshare_Base!$F34*MI!J$7*1000+$G34*Marketshare_Base!$G34*MI!J$8*1000+$G34*Marketshare_Base!$H34*MI!J$9*1000+$G34*Marketshare_Base!$I34*MI!J$10*1000</f>
        <v>3.1960000001880005</v>
      </c>
      <c r="S34" s="50">
        <f>$G34*Marketshare_Base!$B34*MI!K$3*1000+$G34*Marketshare_Base!$C34*MI!K$4*1000+$G34*Marketshare_Base!$D34*MI!K$5*1000+$G34*Marketshare_Base!$E34*MI!K$6*1000+$G34*Marketshare_Base!$F34*MI!K$7*1000+$G34*Marketshare_Base!$G34*MI!K$8*1000+$G34*Marketshare_Base!$H34*MI!K$9*1000+$G34*Marketshare_Base!$I34*MI!K$10*1000</f>
        <v>2011.4120000000005</v>
      </c>
      <c r="T34" s="50">
        <f>$G34*Marketshare_Base!$B34*MI!L$3*1000+$G34*Marketshare_Base!$C34*MI!L$4*1000+$G34*Marketshare_Base!$D34*MI!L$5*1000+$G34*Marketshare_Base!$E34*MI!L$6*1000+$G34*Marketshare_Base!$F34*MI!L$7*1000+$G34*Marketshare_Base!$G34*MI!L$8*1000+$G34*Marketshare_Base!$H34*MI!L$9*1000+$G34*Marketshare_Base!$I34*MI!L$10*1000</f>
        <v>1650.2640000000004</v>
      </c>
      <c r="U34" s="50">
        <f>$G34*Marketshare_Base!$B34*MI!M$3*1000+$G34*Marketshare_Base!$C34*MI!M$4*1000+$G34*Marketshare_Base!$D34*MI!M$5*1000+$G34*Marketshare_Base!$E34*MI!M$6*1000+$G34*Marketshare_Base!$F34*MI!M$7*1000+$G34*Marketshare_Base!$G34*MI!M$8*1000+$G34*Marketshare_Base!$H34*MI!M$9*1000+$G34*Marketshare_Base!$I34*MI!M$10*1000</f>
        <v>0</v>
      </c>
      <c r="V34" s="50">
        <f>$G34*Marketshare_Base!$B34*MI!N$3*1000+$G34*Marketshare_Base!$C34*MI!N$4*1000+$G34*Marketshare_Base!$D34*MI!N$5*1000+$G34*Marketshare_Base!$E34*MI!N$6*1000+$G34*Marketshare_Base!$F34*MI!N$7*1000+$G34*Marketshare_Base!$G34*MI!N$8*1000+$G34*Marketshare_Base!$H34*MI!N$9*1000+$G34*Marketshare_Base!$I34*MI!N$10*1000</f>
        <v>1.033999999812</v>
      </c>
      <c r="W34" s="51">
        <f>$G34*Marketshare_Base!$B34*MI!O$3*1000+$G34*Marketshare_Base!$C34*MI!O$4*1000+$G34*Marketshare_Base!$D34*MI!O$5*1000+$G34*Marketshare_Base!$E34*MI!O$6*1000+$G34*Marketshare_Base!$F34*MI!O$7*1000+$G34*Marketshare_Base!$G34*MI!O$8*1000+$G34*Marketshare_Base!$H34*MI!O$9*1000+$G34*Marketshare_Base!$I34*MI!O$10*1000</f>
        <v>1.033999999812</v>
      </c>
      <c r="Y34" s="56">
        <f t="shared" si="12"/>
        <v>573.77600000000007</v>
      </c>
      <c r="Z34" s="57">
        <f t="shared" si="10"/>
        <v>71.722000000000008</v>
      </c>
      <c r="AA34" s="57">
        <f t="shared" si="10"/>
        <v>177.47199999999998</v>
      </c>
      <c r="AB34" s="57">
        <f t="shared" si="10"/>
        <v>5432.9931999999999</v>
      </c>
      <c r="AC34" s="57">
        <f t="shared" si="10"/>
        <v>0</v>
      </c>
      <c r="AD34" s="57">
        <f t="shared" si="10"/>
        <v>756.45559999999978</v>
      </c>
      <c r="AE34" s="57">
        <f t="shared" si="10"/>
        <v>6.0724000003571987</v>
      </c>
      <c r="AF34" s="57">
        <f t="shared" si="10"/>
        <v>922.34679999999992</v>
      </c>
      <c r="AG34" s="57">
        <f t="shared" si="10"/>
        <v>808.43759999999986</v>
      </c>
      <c r="AH34" s="57">
        <f t="shared" si="10"/>
        <v>0</v>
      </c>
      <c r="AI34" s="57">
        <f t="shared" si="10"/>
        <v>1.9645999996427994</v>
      </c>
      <c r="AJ34" s="58">
        <f t="shared" si="10"/>
        <v>1.9645999996427994</v>
      </c>
      <c r="AL34" s="56">
        <f t="shared" si="6"/>
        <v>12208.000000000005</v>
      </c>
      <c r="AM34" s="57">
        <f t="shared" si="6"/>
        <v>1526.0000000000005</v>
      </c>
      <c r="AN34" s="57">
        <f t="shared" si="6"/>
        <v>3776</v>
      </c>
      <c r="AO34" s="57">
        <f t="shared" si="6"/>
        <v>127703.92160000006</v>
      </c>
      <c r="AP34" s="57">
        <f t="shared" si="6"/>
        <v>0</v>
      </c>
      <c r="AQ34" s="57">
        <f t="shared" si="6"/>
        <v>16390.355800000005</v>
      </c>
      <c r="AR34" s="57">
        <f t="shared" si="6"/>
        <v>45.757200002691597</v>
      </c>
      <c r="AS34" s="57">
        <f t="shared" si="6"/>
        <v>21178.960400000007</v>
      </c>
      <c r="AT34" s="57">
        <f t="shared" si="6"/>
        <v>17512.132800000003</v>
      </c>
      <c r="AU34" s="57">
        <f t="shared" si="6"/>
        <v>0</v>
      </c>
      <c r="AV34" s="57">
        <f t="shared" si="6"/>
        <v>14.803799997308399</v>
      </c>
      <c r="AW34" s="58">
        <f t="shared" si="6"/>
        <v>14.803799997308399</v>
      </c>
    </row>
    <row r="35" spans="1:49" x14ac:dyDescent="0.55000000000000004">
      <c r="C35" s="4"/>
    </row>
    <row r="36" spans="1:49" x14ac:dyDescent="0.55000000000000004">
      <c r="C36" s="4"/>
    </row>
    <row r="37" spans="1:49" x14ac:dyDescent="0.55000000000000004">
      <c r="C37" s="4"/>
    </row>
    <row r="38" spans="1:49" x14ac:dyDescent="0.55000000000000004">
      <c r="C38" s="4"/>
    </row>
    <row r="39" spans="1:49" x14ac:dyDescent="0.55000000000000004">
      <c r="C39" s="4"/>
    </row>
    <row r="40" spans="1:49" x14ac:dyDescent="0.55000000000000004">
      <c r="C40" s="4"/>
    </row>
  </sheetData>
  <mergeCells count="7">
    <mergeCell ref="AL1:AW1"/>
    <mergeCell ref="A1:A3"/>
    <mergeCell ref="B1:D1"/>
    <mergeCell ref="E1:G1"/>
    <mergeCell ref="H1:J1"/>
    <mergeCell ref="L1:W1"/>
    <mergeCell ref="Y1:AJ1"/>
  </mergeCells>
  <conditionalFormatting sqref="L3:W3">
    <cfRule type="cellIs" dxfId="47" priority="5" operator="equal">
      <formula>0</formula>
    </cfRule>
  </conditionalFormatting>
  <conditionalFormatting sqref="L2:W2">
    <cfRule type="cellIs" dxfId="46" priority="6" operator="equal">
      <formula>0</formula>
    </cfRule>
  </conditionalFormatting>
  <conditionalFormatting sqref="AL3:AW3">
    <cfRule type="cellIs" dxfId="45" priority="1" operator="equal">
      <formula>0</formula>
    </cfRule>
  </conditionalFormatting>
  <conditionalFormatting sqref="AL2:AW2">
    <cfRule type="cellIs" dxfId="44" priority="2" operator="equal">
      <formula>0</formula>
    </cfRule>
  </conditionalFormatting>
  <conditionalFormatting sqref="Y3:AJ3">
    <cfRule type="cellIs" dxfId="43" priority="3" operator="equal">
      <formula>0</formula>
    </cfRule>
  </conditionalFormatting>
  <conditionalFormatting sqref="Y2:AJ2">
    <cfRule type="cellIs" dxfId="42" priority="4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5997-211D-424A-9A5F-6D121EBE044A}">
  <sheetPr>
    <tabColor theme="5" tint="0.59999389629810485"/>
  </sheetPr>
  <dimension ref="A1:AW40"/>
  <sheetViews>
    <sheetView zoomScale="79" zoomScaleNormal="55" workbookViewId="0">
      <selection sqref="A1:A3"/>
    </sheetView>
  </sheetViews>
  <sheetFormatPr defaultRowHeight="14.4" x14ac:dyDescent="0.55000000000000004"/>
  <cols>
    <col min="2" max="2" width="8.83984375" style="5"/>
    <col min="3" max="4" width="8.83984375" style="3"/>
    <col min="5" max="5" width="8.83984375" style="5"/>
    <col min="6" max="6" width="8.83984375" style="3"/>
    <col min="7" max="7" width="8.83984375" style="6"/>
    <col min="8" max="8" width="8.83984375" style="5"/>
    <col min="9" max="9" width="8.83984375" style="3"/>
    <col min="10" max="10" width="8.83984375" style="6"/>
    <col min="11" max="11" width="8.83984375" style="3"/>
    <col min="12" max="12" width="9.15625" style="3" bestFit="1" customWidth="1"/>
    <col min="13" max="14" width="8.89453125" style="3" bestFit="1" customWidth="1"/>
    <col min="15" max="15" width="10.15625" bestFit="1" customWidth="1"/>
    <col min="16" max="16" width="8.89453125" bestFit="1" customWidth="1"/>
    <col min="17" max="17" width="9.15625" bestFit="1" customWidth="1"/>
    <col min="18" max="18" width="8.89453125" bestFit="1" customWidth="1"/>
    <col min="19" max="20" width="9.15625" bestFit="1" customWidth="1"/>
    <col min="21" max="23" width="8.89453125" bestFit="1" customWidth="1"/>
  </cols>
  <sheetData>
    <row r="1" spans="1:49" ht="14.7" thickBot="1" x14ac:dyDescent="0.6">
      <c r="A1" s="128" t="s">
        <v>43</v>
      </c>
      <c r="B1" s="131" t="s">
        <v>37</v>
      </c>
      <c r="C1" s="132"/>
      <c r="D1" s="133"/>
      <c r="E1" s="131" t="s">
        <v>38</v>
      </c>
      <c r="F1" s="132"/>
      <c r="G1" s="133"/>
      <c r="H1" s="131" t="s">
        <v>47</v>
      </c>
      <c r="I1" s="132"/>
      <c r="J1" s="133"/>
      <c r="K1" s="24"/>
      <c r="L1" s="131" t="s">
        <v>38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Y1" s="131" t="s">
        <v>47</v>
      </c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3"/>
      <c r="AL1" s="131" t="s">
        <v>37</v>
      </c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3"/>
    </row>
    <row r="2" spans="1:49" x14ac:dyDescent="0.55000000000000004">
      <c r="A2" s="129"/>
      <c r="B2" s="27" t="s">
        <v>1</v>
      </c>
      <c r="C2" s="28" t="s">
        <v>2</v>
      </c>
      <c r="D2" s="28" t="s">
        <v>36</v>
      </c>
      <c r="E2" s="27" t="s">
        <v>1</v>
      </c>
      <c r="F2" s="28" t="s">
        <v>2</v>
      </c>
      <c r="G2" s="29" t="s">
        <v>36</v>
      </c>
      <c r="H2" s="27" t="s">
        <v>1</v>
      </c>
      <c r="I2" s="28" t="s">
        <v>2</v>
      </c>
      <c r="J2" s="29" t="s">
        <v>36</v>
      </c>
      <c r="K2" s="30"/>
      <c r="L2" s="42" t="s">
        <v>40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T2" s="16" t="s">
        <v>22</v>
      </c>
      <c r="U2" s="16" t="s">
        <v>23</v>
      </c>
      <c r="V2" s="16" t="s">
        <v>41</v>
      </c>
      <c r="W2" s="17" t="s">
        <v>42</v>
      </c>
      <c r="X2" s="31"/>
      <c r="Y2" s="42" t="s">
        <v>40</v>
      </c>
      <c r="Z2" s="16" t="s">
        <v>15</v>
      </c>
      <c r="AA2" s="16" t="s">
        <v>16</v>
      </c>
      <c r="AB2" s="16" t="s">
        <v>17</v>
      </c>
      <c r="AC2" s="16" t="s">
        <v>18</v>
      </c>
      <c r="AD2" s="16" t="s">
        <v>19</v>
      </c>
      <c r="AE2" s="16" t="s">
        <v>20</v>
      </c>
      <c r="AF2" s="16" t="s">
        <v>21</v>
      </c>
      <c r="AG2" s="16" t="s">
        <v>22</v>
      </c>
      <c r="AH2" s="16" t="s">
        <v>23</v>
      </c>
      <c r="AI2" s="16" t="s">
        <v>41</v>
      </c>
      <c r="AJ2" s="17" t="s">
        <v>42</v>
      </c>
      <c r="AL2" s="42" t="s">
        <v>40</v>
      </c>
      <c r="AM2" s="16" t="s">
        <v>15</v>
      </c>
      <c r="AN2" s="16" t="s">
        <v>16</v>
      </c>
      <c r="AO2" s="16" t="s">
        <v>17</v>
      </c>
      <c r="AP2" s="16" t="s">
        <v>18</v>
      </c>
      <c r="AQ2" s="16" t="s">
        <v>19</v>
      </c>
      <c r="AR2" s="16" t="s">
        <v>20</v>
      </c>
      <c r="AS2" s="16" t="s">
        <v>21</v>
      </c>
      <c r="AT2" s="16" t="s">
        <v>22</v>
      </c>
      <c r="AU2" s="16" t="s">
        <v>23</v>
      </c>
      <c r="AV2" s="16" t="s">
        <v>41</v>
      </c>
      <c r="AW2" s="17" t="s">
        <v>42</v>
      </c>
    </row>
    <row r="3" spans="1:49" ht="14.7" thickBot="1" x14ac:dyDescent="0.6">
      <c r="A3" s="130"/>
      <c r="B3" s="66" t="s">
        <v>3</v>
      </c>
      <c r="C3" s="9" t="s">
        <v>3</v>
      </c>
      <c r="D3" s="9" t="s">
        <v>3</v>
      </c>
      <c r="E3" s="18" t="s">
        <v>3</v>
      </c>
      <c r="F3" s="9" t="s">
        <v>3</v>
      </c>
      <c r="G3" s="10" t="s">
        <v>3</v>
      </c>
      <c r="H3" s="18" t="s">
        <v>3</v>
      </c>
      <c r="I3" s="9" t="s">
        <v>3</v>
      </c>
      <c r="J3" s="10" t="s">
        <v>3</v>
      </c>
      <c r="K3" s="30"/>
      <c r="L3" s="62" t="s">
        <v>48</v>
      </c>
      <c r="M3" s="63" t="s">
        <v>48</v>
      </c>
      <c r="N3" s="63" t="s">
        <v>48</v>
      </c>
      <c r="O3" s="63" t="s">
        <v>48</v>
      </c>
      <c r="P3" s="63" t="s">
        <v>48</v>
      </c>
      <c r="Q3" s="63" t="s">
        <v>48</v>
      </c>
      <c r="R3" s="63" t="s">
        <v>48</v>
      </c>
      <c r="S3" s="63" t="s">
        <v>48</v>
      </c>
      <c r="T3" s="63" t="s">
        <v>48</v>
      </c>
      <c r="U3" s="63" t="s">
        <v>48</v>
      </c>
      <c r="V3" s="63" t="s">
        <v>48</v>
      </c>
      <c r="W3" s="64" t="s">
        <v>48</v>
      </c>
      <c r="X3" s="31"/>
      <c r="Y3" s="43" t="s">
        <v>48</v>
      </c>
      <c r="Z3" s="21" t="s">
        <v>48</v>
      </c>
      <c r="AA3" s="21" t="s">
        <v>48</v>
      </c>
      <c r="AB3" s="21" t="s">
        <v>48</v>
      </c>
      <c r="AC3" s="21" t="s">
        <v>48</v>
      </c>
      <c r="AD3" s="21" t="s">
        <v>48</v>
      </c>
      <c r="AE3" s="21" t="s">
        <v>48</v>
      </c>
      <c r="AF3" s="21" t="s">
        <v>48</v>
      </c>
      <c r="AG3" s="21" t="s">
        <v>48</v>
      </c>
      <c r="AH3" s="21" t="s">
        <v>48</v>
      </c>
      <c r="AI3" s="21" t="s">
        <v>48</v>
      </c>
      <c r="AJ3" s="22" t="s">
        <v>48</v>
      </c>
      <c r="AL3" s="43" t="s">
        <v>48</v>
      </c>
      <c r="AM3" s="21" t="s">
        <v>48</v>
      </c>
      <c r="AN3" s="21" t="s">
        <v>48</v>
      </c>
      <c r="AO3" s="21" t="s">
        <v>48</v>
      </c>
      <c r="AP3" s="21" t="s">
        <v>48</v>
      </c>
      <c r="AQ3" s="21" t="s">
        <v>48</v>
      </c>
      <c r="AR3" s="21" t="s">
        <v>48</v>
      </c>
      <c r="AS3" s="21" t="s">
        <v>48</v>
      </c>
      <c r="AT3" s="21" t="s">
        <v>48</v>
      </c>
      <c r="AU3" s="21" t="s">
        <v>48</v>
      </c>
      <c r="AV3" s="21" t="s">
        <v>48</v>
      </c>
      <c r="AW3" s="22" t="s">
        <v>48</v>
      </c>
    </row>
    <row r="4" spans="1:49" x14ac:dyDescent="0.55000000000000004">
      <c r="A4" s="25">
        <v>2020</v>
      </c>
      <c r="B4" s="5">
        <v>0</v>
      </c>
      <c r="C4" s="3">
        <v>0</v>
      </c>
      <c r="D4" s="3">
        <v>0</v>
      </c>
      <c r="E4" s="5">
        <f>0</f>
        <v>0</v>
      </c>
      <c r="F4" s="3">
        <f>0</f>
        <v>0</v>
      </c>
      <c r="G4" s="6">
        <f>0</f>
        <v>0</v>
      </c>
      <c r="H4" s="5">
        <f>0</f>
        <v>0</v>
      </c>
      <c r="I4" s="2">
        <f>0</f>
        <v>0</v>
      </c>
      <c r="J4" s="23">
        <f>0</f>
        <v>0</v>
      </c>
      <c r="K4" s="2"/>
      <c r="L4" s="44">
        <f>$G4*Marketshare_SSB!$B4*MI!D$3*1000+$G4*Marketshare_SSB!$C4*MI!D$4*1000+$G4*Marketshare_SSB!$D4*MI!D$5*1000+$G4*Marketshare_SSB!$E4*MI!D$6*1000+$G4*Marketshare_SSB!$F4*MI!D$7*1000+$G4*Marketshare_SSB!$G4*MI!D$8*1000+$G4*Marketshare_SSB!$H4*MI!D$9*1000+$G4*Marketshare_SSB!$I4*MI!D$10*1000</f>
        <v>0</v>
      </c>
      <c r="M4" s="45">
        <f>$G4*Marketshare_SSB!$B4*MI!E$3*1000+$G4*Marketshare_SSB!$C4*MI!E$4*1000+$G4*Marketshare_SSB!$D4*MI!E$5*1000+$G4*Marketshare_SSB!$E4*MI!E$6*1000+$G4*Marketshare_SSB!$F4*MI!E$7*1000+$G4*Marketshare_SSB!$G4*MI!E$8*1000+$G4*Marketshare_SSB!$H4*MI!E$9*1000+$G4*Marketshare_SSB!$I4*MI!E$10*1000</f>
        <v>0</v>
      </c>
      <c r="N4" s="45">
        <f>$G4*Marketshare_SSB!$B4*MI!F$3*1000+$G4*Marketshare_SSB!$C4*MI!F$4*1000+$G4*Marketshare_SSB!$D4*MI!F$5*1000+$G4*Marketshare_SSB!$E4*MI!F$6*1000+$G4*Marketshare_SSB!$F4*MI!F$7*1000+$G4*Marketshare_SSB!$G4*MI!F$8*1000+$G4*Marketshare_SSB!$H4*MI!F$9*1000+$G4*Marketshare_SSB!$I4*MI!F$10*1000</f>
        <v>0</v>
      </c>
      <c r="O4" s="45">
        <f>$G4*Marketshare_SSB!$B4*MI!G$3*1000+$G4*Marketshare_SSB!$C4*MI!G$4*1000+$G4*Marketshare_SSB!$D4*MI!G$5*1000+$G4*Marketshare_SSB!$E4*MI!G$6*1000+$G4*Marketshare_SSB!$F4*MI!G$7*1000+$G4*Marketshare_SSB!$G4*MI!G$8*1000+$G4*Marketshare_SSB!$H4*MI!G$9*1000+$G4*Marketshare_SSB!$I4*MI!G$10*1000</f>
        <v>0</v>
      </c>
      <c r="P4" s="45">
        <f>$G4*Marketshare_SSB!$B4*MI!H$3*1000+$G4*Marketshare_SSB!$C4*MI!H$4*1000+$G4*Marketshare_SSB!$D4*MI!H$5*1000+$G4*Marketshare_SSB!$E4*MI!H$6*1000+$G4*Marketshare_SSB!$F4*MI!H$7*1000+$G4*Marketshare_SSB!$G4*MI!H$8*1000+$G4*Marketshare_SSB!$H4*MI!H$9*1000+$G4*Marketshare_SSB!$I4*MI!H$10*1000</f>
        <v>0</v>
      </c>
      <c r="Q4" s="45">
        <f>$G4*Marketshare_SSB!$B4*MI!I$3*1000+$G4*Marketshare_SSB!$C4*MI!I$4*1000+$G4*Marketshare_SSB!$D4*MI!I$5*1000+$G4*Marketshare_SSB!$E4*MI!I$6*1000+$G4*Marketshare_SSB!$F4*MI!I$7*1000+$G4*Marketshare_SSB!$G4*MI!I$8*1000+$G4*Marketshare_SSB!$H4*MI!I$9*1000+$G4*Marketshare_SSB!$I4*MI!I$10*1000</f>
        <v>0</v>
      </c>
      <c r="R4" s="45">
        <f>$G4*Marketshare_SSB!$B4*MI!J$3*1000+$G4*Marketshare_SSB!$C4*MI!J$4*1000+$G4*Marketshare_SSB!$D4*MI!J$5*1000+$G4*Marketshare_SSB!$E4*MI!J$6*1000+$G4*Marketshare_SSB!$F4*MI!J$7*1000+$G4*Marketshare_SSB!$G4*MI!J$8*1000+$G4*Marketshare_SSB!$H4*MI!J$9*1000+$G4*Marketshare_SSB!$I4*MI!J$10*1000</f>
        <v>0</v>
      </c>
      <c r="S4" s="45">
        <f>$G4*Marketshare_SSB!$B4*MI!K$3*1000+$G4*Marketshare_SSB!$C4*MI!K$4*1000+$G4*Marketshare_SSB!$D4*MI!K$5*1000+$G4*Marketshare_SSB!$E4*MI!K$6*1000+$G4*Marketshare_SSB!$F4*MI!K$7*1000+$G4*Marketshare_SSB!$G4*MI!K$8*1000+$G4*Marketshare_SSB!$H4*MI!K$9*1000+$G4*Marketshare_SSB!$I4*MI!K$10*1000</f>
        <v>0</v>
      </c>
      <c r="T4" s="45">
        <f>$G4*Marketshare_SSB!$B4*MI!L$3*1000+$G4*Marketshare_SSB!$C4*MI!L$4*1000+$G4*Marketshare_SSB!$D4*MI!L$5*1000+$G4*Marketshare_SSB!$E4*MI!L$6*1000+$G4*Marketshare_SSB!$F4*MI!L$7*1000+$G4*Marketshare_SSB!$G4*MI!L$8*1000+$G4*Marketshare_SSB!$H4*MI!L$9*1000+$G4*Marketshare_SSB!$I4*MI!L$10*1000</f>
        <v>0</v>
      </c>
      <c r="U4" s="45">
        <f>$G4*Marketshare_SSB!$B4*MI!M$3*1000+$G4*Marketshare_SSB!$C4*MI!M$4*1000+$G4*Marketshare_SSB!$D4*MI!M$5*1000+$G4*Marketshare_SSB!$E4*MI!M$6*1000+$G4*Marketshare_SSB!$F4*MI!M$7*1000+$G4*Marketshare_SSB!$G4*MI!M$8*1000+$G4*Marketshare_SSB!$H4*MI!M$9*1000+$G4*Marketshare_SSB!$I4*MI!M$10*1000</f>
        <v>0</v>
      </c>
      <c r="V4" s="45">
        <f>$G4*Marketshare_SSB!$B4*MI!N$3*1000+$G4*Marketshare_SSB!$C4*MI!N$4*1000+$G4*Marketshare_SSB!$D4*MI!N$5*1000+$G4*Marketshare_SSB!$E4*MI!N$6*1000+$G4*Marketshare_SSB!$F4*MI!N$7*1000+$G4*Marketshare_SSB!$G4*MI!N$8*1000+$G4*Marketshare_SSB!$H4*MI!N$9*1000+$G4*Marketshare_SSB!$I4*MI!N$10*1000</f>
        <v>0</v>
      </c>
      <c r="W4" s="46">
        <f>$G4*Marketshare_SSB!$B4*MI!O$3*1000+$G4*Marketshare_SSB!$C4*MI!O$4*1000+$G4*Marketshare_SSB!$D4*MI!O$5*1000+$G4*Marketshare_SSB!$E4*MI!O$6*1000+$G4*Marketshare_SSB!$F4*MI!O$7*1000+$G4*Marketshare_SSB!$G4*MI!O$8*1000+$G4*Marketshare_SSB!$H4*MI!O$9*1000+$G4*Marketshare_SSB!$I4*MI!O$10*1000</f>
        <v>0</v>
      </c>
      <c r="Y4" s="52">
        <f>0</f>
        <v>0</v>
      </c>
      <c r="Z4" s="35">
        <f>0</f>
        <v>0</v>
      </c>
      <c r="AA4" s="35">
        <f>0</f>
        <v>0</v>
      </c>
      <c r="AB4" s="35">
        <f>0</f>
        <v>0</v>
      </c>
      <c r="AC4" s="35">
        <f>0</f>
        <v>0</v>
      </c>
      <c r="AD4" s="35">
        <f>0</f>
        <v>0</v>
      </c>
      <c r="AE4" s="35">
        <f>0</f>
        <v>0</v>
      </c>
      <c r="AF4" s="35">
        <f>0</f>
        <v>0</v>
      </c>
      <c r="AG4" s="35">
        <f>0</f>
        <v>0</v>
      </c>
      <c r="AH4" s="35">
        <f>0</f>
        <v>0</v>
      </c>
      <c r="AI4" s="35">
        <f>0</f>
        <v>0</v>
      </c>
      <c r="AJ4" s="36">
        <f>0</f>
        <v>0</v>
      </c>
      <c r="AL4" s="59">
        <f>L4</f>
        <v>0</v>
      </c>
      <c r="AM4" s="60">
        <f t="shared" ref="AM4:AW4" si="0">M4</f>
        <v>0</v>
      </c>
      <c r="AN4" s="60">
        <f t="shared" si="0"/>
        <v>0</v>
      </c>
      <c r="AO4" s="60">
        <f t="shared" si="0"/>
        <v>0</v>
      </c>
      <c r="AP4" s="60">
        <f t="shared" si="0"/>
        <v>0</v>
      </c>
      <c r="AQ4" s="60">
        <f t="shared" si="0"/>
        <v>0</v>
      </c>
      <c r="AR4" s="60">
        <f t="shared" si="0"/>
        <v>0</v>
      </c>
      <c r="AS4" s="60">
        <f t="shared" si="0"/>
        <v>0</v>
      </c>
      <c r="AT4" s="60">
        <f t="shared" si="0"/>
        <v>0</v>
      </c>
      <c r="AU4" s="60">
        <f t="shared" si="0"/>
        <v>0</v>
      </c>
      <c r="AV4" s="60">
        <f t="shared" si="0"/>
        <v>0</v>
      </c>
      <c r="AW4" s="61">
        <f t="shared" si="0"/>
        <v>0</v>
      </c>
    </row>
    <row r="5" spans="1:49" x14ac:dyDescent="0.55000000000000004">
      <c r="A5" s="25">
        <f>A4+1</f>
        <v>2021</v>
      </c>
      <c r="B5" s="7">
        <f>12/10+B4</f>
        <v>1.2</v>
      </c>
      <c r="C5" s="4">
        <f>12/10+C4</f>
        <v>1.2</v>
      </c>
      <c r="D5" s="4">
        <f>12/10+D4</f>
        <v>1.2</v>
      </c>
      <c r="E5" s="7">
        <f>B5-B4+H5</f>
        <v>1.2</v>
      </c>
      <c r="F5" s="4">
        <f t="shared" ref="F5:G20" si="1">C5-C4+I5</f>
        <v>1.2</v>
      </c>
      <c r="G5" s="8">
        <f t="shared" si="1"/>
        <v>1.2</v>
      </c>
      <c r="H5" s="5">
        <f>0</f>
        <v>0</v>
      </c>
      <c r="I5" s="2">
        <f>0</f>
        <v>0</v>
      </c>
      <c r="J5" s="23">
        <f>0</f>
        <v>0</v>
      </c>
      <c r="K5" s="2"/>
      <c r="L5" s="47">
        <f>$G5*Marketshare_SSB!$B5*MI!D$3*1000+$G5*Marketshare_SSB!$C5*MI!D$4*1000+$G5*Marketshare_SSB!$D5*MI!D$5*1000+$G5*Marketshare_SSB!$E5*MI!D$6*1000+$G5*Marketshare_SSB!$F5*MI!D$7*1000+$G5*Marketshare_SSB!$G5*MI!D$8*1000+$G5*Marketshare_SSB!$H5*MI!D$9*1000+$G5*Marketshare_SSB!$I5*MI!D$10*1000</f>
        <v>83.298240000000007</v>
      </c>
      <c r="M5" s="40">
        <f>$G5*Marketshare_SSB!$B5*MI!E$3*1000+$G5*Marketshare_SSB!$C5*MI!E$4*1000+$G5*Marketshare_SSB!$D5*MI!E$5*1000+$G5*Marketshare_SSB!$E5*MI!E$6*1000+$G5*Marketshare_SSB!$F5*MI!E$7*1000+$G5*Marketshare_SSB!$G5*MI!E$8*1000+$G5*Marketshare_SSB!$H5*MI!E$9*1000+$G5*Marketshare_SSB!$I5*MI!E$10*1000</f>
        <v>12.16188</v>
      </c>
      <c r="N5" s="40">
        <f>$G5*Marketshare_SSB!$B5*MI!F$3*1000+$G5*Marketshare_SSB!$C5*MI!F$4*1000+$G5*Marketshare_SSB!$D5*MI!F$5*1000+$G5*Marketshare_SSB!$E5*MI!F$6*1000+$G5*Marketshare_SSB!$F5*MI!F$7*1000+$G5*Marketshare_SSB!$G5*MI!F$8*1000+$G5*Marketshare_SSB!$H5*MI!F$9*1000+$G5*Marketshare_SSB!$I5*MI!F$10*1000</f>
        <v>31.553280000000001</v>
      </c>
      <c r="O5" s="40">
        <f>$G5*Marketshare_SSB!$B5*MI!G$3*1000+$G5*Marketshare_SSB!$C5*MI!G$4*1000+$G5*Marketshare_SSB!$D5*MI!G$5*1000+$G5*Marketshare_SSB!$E5*MI!G$6*1000+$G5*Marketshare_SSB!$F5*MI!G$7*1000+$G5*Marketshare_SSB!$G5*MI!G$8*1000+$G5*Marketshare_SSB!$H5*MI!G$9*1000+$G5*Marketshare_SSB!$I5*MI!G$10*1000</f>
        <v>421.24799999999999</v>
      </c>
      <c r="P5" s="40">
        <f>$G5*Marketshare_SSB!$B5*MI!H$3*1000+$G5*Marketshare_SSB!$C5*MI!H$4*1000+$G5*Marketshare_SSB!$D5*MI!H$5*1000+$G5*Marketshare_SSB!$E5*MI!H$6*1000+$G5*Marketshare_SSB!$F5*MI!H$7*1000+$G5*Marketshare_SSB!$G5*MI!H$8*1000+$G5*Marketshare_SSB!$H5*MI!H$9*1000+$G5*Marketshare_SSB!$I5*MI!H$10*1000</f>
        <v>0</v>
      </c>
      <c r="Q5" s="40">
        <f>$G5*Marketshare_SSB!$B5*MI!I$3*1000+$G5*Marketshare_SSB!$C5*MI!I$4*1000+$G5*Marketshare_SSB!$D5*MI!I$5*1000+$G5*Marketshare_SSB!$E5*MI!I$6*1000+$G5*Marketshare_SSB!$F5*MI!I$7*1000+$G5*Marketshare_SSB!$G5*MI!I$8*1000+$G5*Marketshare_SSB!$H5*MI!I$9*1000+$G5*Marketshare_SSB!$I5*MI!I$10*1000</f>
        <v>115.6524</v>
      </c>
      <c r="R5" s="40">
        <f>$G5*Marketshare_SSB!$B5*MI!J$3*1000+$G5*Marketshare_SSB!$C5*MI!J$4*1000+$G5*Marketshare_SSB!$D5*MI!J$5*1000+$G5*Marketshare_SSB!$E5*MI!J$6*1000+$G5*Marketshare_SSB!$F5*MI!J$7*1000+$G5*Marketshare_SSB!$G5*MI!J$8*1000+$G5*Marketshare_SSB!$H5*MI!J$9*1000+$G5*Marketshare_SSB!$I5*MI!J$10*1000</f>
        <v>2.6112000001536</v>
      </c>
      <c r="S5" s="40">
        <f>$G5*Marketshare_SSB!$B5*MI!K$3*1000+$G5*Marketshare_SSB!$C5*MI!K$4*1000+$G5*Marketshare_SSB!$D5*MI!K$5*1000+$G5*Marketshare_SSB!$E5*MI!K$6*1000+$G5*Marketshare_SSB!$F5*MI!K$7*1000+$G5*Marketshare_SSB!$G5*MI!K$8*1000+$G5*Marketshare_SSB!$H5*MI!K$9*1000+$G5*Marketshare_SSB!$I5*MI!K$10*1000</f>
        <v>90.057479999999998</v>
      </c>
      <c r="T5" s="40">
        <f>$G5*Marketshare_SSB!$B5*MI!L$3*1000+$G5*Marketshare_SSB!$C5*MI!L$4*1000+$G5*Marketshare_SSB!$D5*MI!L$5*1000+$G5*Marketshare_SSB!$E5*MI!L$6*1000+$G5*Marketshare_SSB!$F5*MI!L$7*1000+$G5*Marketshare_SSB!$G5*MI!L$8*1000+$G5*Marketshare_SSB!$H5*MI!L$9*1000+$G5*Marketshare_SSB!$I5*MI!L$10*1000</f>
        <v>120.468</v>
      </c>
      <c r="U5" s="40">
        <f>$G5*Marketshare_SSB!$B5*MI!M$3*1000+$G5*Marketshare_SSB!$C5*MI!M$4*1000+$G5*Marketshare_SSB!$D5*MI!M$5*1000+$G5*Marketshare_SSB!$E5*MI!M$6*1000+$G5*Marketshare_SSB!$F5*MI!M$7*1000+$G5*Marketshare_SSB!$G5*MI!M$8*1000+$G5*Marketshare_SSB!$H5*MI!M$9*1000+$G5*Marketshare_SSB!$I5*MI!M$10*1000</f>
        <v>0</v>
      </c>
      <c r="V5" s="40">
        <f>$G5*Marketshare_SSB!$B5*MI!N$3*1000+$G5*Marketshare_SSB!$C5*MI!N$4*1000+$G5*Marketshare_SSB!$D5*MI!N$5*1000+$G5*Marketshare_SSB!$E5*MI!N$6*1000+$G5*Marketshare_SSB!$F5*MI!N$7*1000+$G5*Marketshare_SSB!$G5*MI!N$8*1000+$G5*Marketshare_SSB!$H5*MI!N$9*1000+$G5*Marketshare_SSB!$I5*MI!N$10*1000</f>
        <v>0.84479999984639997</v>
      </c>
      <c r="W5" s="48">
        <f>$G5*Marketshare_SSB!$B5*MI!O$3*1000+$G5*Marketshare_SSB!$C5*MI!O$4*1000+$G5*Marketshare_SSB!$D5*MI!O$5*1000+$G5*Marketshare_SSB!$E5*MI!O$6*1000+$G5*Marketshare_SSB!$F5*MI!O$7*1000+$G5*Marketshare_SSB!$G5*MI!O$8*1000+$G5*Marketshare_SSB!$H5*MI!O$9*1000+$G5*Marketshare_SSB!$I5*MI!O$10*1000</f>
        <v>0.84479999984639997</v>
      </c>
      <c r="Y5" s="5">
        <f>0</f>
        <v>0</v>
      </c>
      <c r="Z5" s="3">
        <f>0</f>
        <v>0</v>
      </c>
      <c r="AA5" s="3">
        <f>0</f>
        <v>0</v>
      </c>
      <c r="AB5" s="3">
        <f>0</f>
        <v>0</v>
      </c>
      <c r="AC5" s="3">
        <f>0</f>
        <v>0</v>
      </c>
      <c r="AD5" s="3">
        <f>0</f>
        <v>0</v>
      </c>
      <c r="AE5" s="3">
        <f>0</f>
        <v>0</v>
      </c>
      <c r="AF5" s="3">
        <f>0</f>
        <v>0</v>
      </c>
      <c r="AG5" s="3">
        <f>0</f>
        <v>0</v>
      </c>
      <c r="AH5" s="3">
        <f>0</f>
        <v>0</v>
      </c>
      <c r="AI5" s="3">
        <f>0</f>
        <v>0</v>
      </c>
      <c r="AJ5" s="6">
        <f>0</f>
        <v>0</v>
      </c>
      <c r="AL5" s="53">
        <f>AL4+L5-Y5</f>
        <v>83.298240000000007</v>
      </c>
      <c r="AM5" s="54">
        <f>AM4+M5-Z5</f>
        <v>12.16188</v>
      </c>
      <c r="AN5" s="54">
        <f t="shared" ref="AN5:AW20" si="2">AN4+N5-AA5</f>
        <v>31.553280000000001</v>
      </c>
      <c r="AO5" s="54">
        <f t="shared" si="2"/>
        <v>421.24799999999999</v>
      </c>
      <c r="AP5" s="54">
        <f t="shared" si="2"/>
        <v>0</v>
      </c>
      <c r="AQ5" s="54">
        <f t="shared" si="2"/>
        <v>115.6524</v>
      </c>
      <c r="AR5" s="54">
        <f t="shared" si="2"/>
        <v>2.6112000001536</v>
      </c>
      <c r="AS5" s="54">
        <f t="shared" si="2"/>
        <v>90.057479999999998</v>
      </c>
      <c r="AT5" s="54">
        <f t="shared" si="2"/>
        <v>120.468</v>
      </c>
      <c r="AU5" s="54">
        <f t="shared" si="2"/>
        <v>0</v>
      </c>
      <c r="AV5" s="54">
        <f t="shared" si="2"/>
        <v>0.84479999984639997</v>
      </c>
      <c r="AW5" s="55">
        <f t="shared" si="2"/>
        <v>0.84479999984639997</v>
      </c>
    </row>
    <row r="6" spans="1:49" x14ac:dyDescent="0.55000000000000004">
      <c r="A6" s="25">
        <f t="shared" ref="A6:A33" si="3">A5+1</f>
        <v>2022</v>
      </c>
      <c r="B6" s="7">
        <f t="shared" ref="B6:D13" si="4">12/10+B5</f>
        <v>2.4</v>
      </c>
      <c r="C6" s="4">
        <f t="shared" si="4"/>
        <v>2.4</v>
      </c>
      <c r="D6" s="4">
        <f t="shared" si="4"/>
        <v>2.4</v>
      </c>
      <c r="E6" s="7">
        <f t="shared" ref="E6:G34" si="5">B6-B5+H6</f>
        <v>1.2</v>
      </c>
      <c r="F6" s="4">
        <f t="shared" si="1"/>
        <v>1.2</v>
      </c>
      <c r="G6" s="8">
        <f t="shared" si="1"/>
        <v>1.2</v>
      </c>
      <c r="H6" s="5">
        <f>0</f>
        <v>0</v>
      </c>
      <c r="I6" s="2">
        <f>0</f>
        <v>0</v>
      </c>
      <c r="J6" s="23">
        <f>0</f>
        <v>0</v>
      </c>
      <c r="K6" s="2"/>
      <c r="L6" s="47">
        <f>$G6*Marketshare_SSB!$B6*MI!D$3*1000+$G6*Marketshare_SSB!$C6*MI!D$4*1000+$G6*Marketshare_SSB!$D6*MI!D$5*1000+$G6*Marketshare_SSB!$E6*MI!D$6*1000+$G6*Marketshare_SSB!$F6*MI!D$7*1000+$G6*Marketshare_SSB!$G6*MI!D$8*1000+$G6*Marketshare_SSB!$H6*MI!D$9*1000+$G6*Marketshare_SSB!$I6*MI!D$10*1000</f>
        <v>81.367680000000007</v>
      </c>
      <c r="M6" s="40">
        <f>$G6*Marketshare_SSB!$B6*MI!E$3*1000+$G6*Marketshare_SSB!$C6*MI!E$4*1000+$G6*Marketshare_SSB!$D6*MI!E$5*1000+$G6*Marketshare_SSB!$E6*MI!E$6*1000+$G6*Marketshare_SSB!$F6*MI!E$7*1000+$G6*Marketshare_SSB!$G6*MI!E$8*1000+$G6*Marketshare_SSB!$H6*MI!E$9*1000+$G6*Marketshare_SSB!$I6*MI!E$10*1000</f>
        <v>11.72616</v>
      </c>
      <c r="N6" s="40">
        <f>$G6*Marketshare_SSB!$B6*MI!F$3*1000+$G6*Marketshare_SSB!$C6*MI!F$4*1000+$G6*Marketshare_SSB!$D6*MI!F$5*1000+$G6*Marketshare_SSB!$E6*MI!F$6*1000+$G6*Marketshare_SSB!$F6*MI!F$7*1000+$G6*Marketshare_SSB!$G6*MI!F$8*1000+$G6*Marketshare_SSB!$H6*MI!F$9*1000+$G6*Marketshare_SSB!$I6*MI!F$10*1000</f>
        <v>30.31296</v>
      </c>
      <c r="O6" s="40">
        <f>$G6*Marketshare_SSB!$B6*MI!G$3*1000+$G6*Marketshare_SSB!$C6*MI!G$4*1000+$G6*Marketshare_SSB!$D6*MI!G$5*1000+$G6*Marketshare_SSB!$E6*MI!G$6*1000+$G6*Marketshare_SSB!$F6*MI!G$7*1000+$G6*Marketshare_SSB!$G6*MI!G$8*1000+$G6*Marketshare_SSB!$H6*MI!G$9*1000+$G6*Marketshare_SSB!$I6*MI!G$10*1000</f>
        <v>448.51199999999994</v>
      </c>
      <c r="P6" s="40">
        <f>$G6*Marketshare_SSB!$B6*MI!H$3*1000+$G6*Marketshare_SSB!$C6*MI!H$4*1000+$G6*Marketshare_SSB!$D6*MI!H$5*1000+$G6*Marketshare_SSB!$E6*MI!H$6*1000+$G6*Marketshare_SSB!$F6*MI!H$7*1000+$G6*Marketshare_SSB!$G6*MI!H$8*1000+$G6*Marketshare_SSB!$H6*MI!H$9*1000+$G6*Marketshare_SSB!$I6*MI!H$10*1000</f>
        <v>0</v>
      </c>
      <c r="Q6" s="40">
        <f>$G6*Marketshare_SSB!$B6*MI!I$3*1000+$G6*Marketshare_SSB!$C6*MI!I$4*1000+$G6*Marketshare_SSB!$D6*MI!I$5*1000+$G6*Marketshare_SSB!$E6*MI!I$6*1000+$G6*Marketshare_SSB!$F6*MI!I$7*1000+$G6*Marketshare_SSB!$G6*MI!I$8*1000+$G6*Marketshare_SSB!$H6*MI!I$9*1000+$G6*Marketshare_SSB!$I6*MI!I$10*1000</f>
        <v>113.58479999999999</v>
      </c>
      <c r="R6" s="40">
        <f>$G6*Marketshare_SSB!$B6*MI!J$3*1000+$G6*Marketshare_SSB!$C6*MI!J$4*1000+$G6*Marketshare_SSB!$D6*MI!J$5*1000+$G6*Marketshare_SSB!$E6*MI!J$6*1000+$G6*Marketshare_SSB!$F6*MI!J$7*1000+$G6*Marketshare_SSB!$G6*MI!J$8*1000+$G6*Marketshare_SSB!$H6*MI!J$9*1000+$G6*Marketshare_SSB!$I6*MI!J$10*1000</f>
        <v>2.4344000001431998</v>
      </c>
      <c r="S6" s="40">
        <f>$G6*Marketshare_SSB!$B6*MI!K$3*1000+$G6*Marketshare_SSB!$C6*MI!K$4*1000+$G6*Marketshare_SSB!$D6*MI!K$5*1000+$G6*Marketshare_SSB!$E6*MI!K$6*1000+$G6*Marketshare_SSB!$F6*MI!K$7*1000+$G6*Marketshare_SSB!$G6*MI!K$8*1000+$G6*Marketshare_SSB!$H6*MI!K$9*1000+$G6*Marketshare_SSB!$I6*MI!K$10*1000</f>
        <v>92.673360000000002</v>
      </c>
      <c r="T6" s="40">
        <f>$G6*Marketshare_SSB!$B6*MI!L$3*1000+$G6*Marketshare_SSB!$C6*MI!L$4*1000+$G6*Marketshare_SSB!$D6*MI!L$5*1000+$G6*Marketshare_SSB!$E6*MI!L$6*1000+$G6*Marketshare_SSB!$F6*MI!L$7*1000+$G6*Marketshare_SSB!$G6*MI!L$8*1000+$G6*Marketshare_SSB!$H6*MI!L$9*1000+$G6*Marketshare_SSB!$I6*MI!L$10*1000</f>
        <v>118.60799999999999</v>
      </c>
      <c r="U6" s="40">
        <f>$G6*Marketshare_SSB!$B6*MI!M$3*1000+$G6*Marketshare_SSB!$C6*MI!M$4*1000+$G6*Marketshare_SSB!$D6*MI!M$5*1000+$G6*Marketshare_SSB!$E6*MI!M$6*1000+$G6*Marketshare_SSB!$F6*MI!M$7*1000+$G6*Marketshare_SSB!$G6*MI!M$8*1000+$G6*Marketshare_SSB!$H6*MI!M$9*1000+$G6*Marketshare_SSB!$I6*MI!M$10*1000</f>
        <v>0</v>
      </c>
      <c r="V6" s="40">
        <f>$G6*Marketshare_SSB!$B6*MI!N$3*1000+$G6*Marketshare_SSB!$C6*MI!N$4*1000+$G6*Marketshare_SSB!$D6*MI!N$5*1000+$G6*Marketshare_SSB!$E6*MI!N$6*1000+$G6*Marketshare_SSB!$F6*MI!N$7*1000+$G6*Marketshare_SSB!$G6*MI!N$8*1000+$G6*Marketshare_SSB!$H6*MI!N$9*1000+$G6*Marketshare_SSB!$I6*MI!N$10*1000</f>
        <v>0.78759999985679996</v>
      </c>
      <c r="W6" s="48">
        <f>$G6*Marketshare_SSB!$B6*MI!O$3*1000+$G6*Marketshare_SSB!$C6*MI!O$4*1000+$G6*Marketshare_SSB!$D6*MI!O$5*1000+$G6*Marketshare_SSB!$E6*MI!O$6*1000+$G6*Marketshare_SSB!$F6*MI!O$7*1000+$G6*Marketshare_SSB!$G6*MI!O$8*1000+$G6*Marketshare_SSB!$H6*MI!O$9*1000+$G6*Marketshare_SSB!$I6*MI!O$10*1000</f>
        <v>0.78759999985679996</v>
      </c>
      <c r="Y6" s="5">
        <f>0</f>
        <v>0</v>
      </c>
      <c r="Z6" s="3">
        <f>0</f>
        <v>0</v>
      </c>
      <c r="AA6" s="3">
        <f>0</f>
        <v>0</v>
      </c>
      <c r="AB6" s="3">
        <f>0</f>
        <v>0</v>
      </c>
      <c r="AC6" s="3">
        <f>0</f>
        <v>0</v>
      </c>
      <c r="AD6" s="3">
        <f>0</f>
        <v>0</v>
      </c>
      <c r="AE6" s="3">
        <f>0</f>
        <v>0</v>
      </c>
      <c r="AF6" s="3">
        <f>0</f>
        <v>0</v>
      </c>
      <c r="AG6" s="3">
        <f>0</f>
        <v>0</v>
      </c>
      <c r="AH6" s="3">
        <f>0</f>
        <v>0</v>
      </c>
      <c r="AI6" s="3">
        <f>0</f>
        <v>0</v>
      </c>
      <c r="AJ6" s="6">
        <f>0</f>
        <v>0</v>
      </c>
      <c r="AL6" s="53">
        <f t="shared" ref="AL6:AW34" si="6">AL5+L6-Y6</f>
        <v>164.66592000000003</v>
      </c>
      <c r="AM6" s="54">
        <f t="shared" si="6"/>
        <v>23.88804</v>
      </c>
      <c r="AN6" s="54">
        <f t="shared" si="2"/>
        <v>61.866240000000005</v>
      </c>
      <c r="AO6" s="54">
        <f t="shared" si="2"/>
        <v>869.76</v>
      </c>
      <c r="AP6" s="54">
        <f t="shared" si="2"/>
        <v>0</v>
      </c>
      <c r="AQ6" s="54">
        <f t="shared" si="2"/>
        <v>229.23719999999997</v>
      </c>
      <c r="AR6" s="54">
        <f t="shared" si="2"/>
        <v>5.0456000002967993</v>
      </c>
      <c r="AS6" s="54">
        <f t="shared" si="2"/>
        <v>182.73084</v>
      </c>
      <c r="AT6" s="54">
        <f t="shared" si="2"/>
        <v>239.07599999999999</v>
      </c>
      <c r="AU6" s="54">
        <f t="shared" si="2"/>
        <v>0</v>
      </c>
      <c r="AV6" s="54">
        <f t="shared" si="2"/>
        <v>1.6323999997031999</v>
      </c>
      <c r="AW6" s="55">
        <f t="shared" si="2"/>
        <v>1.6323999997031999</v>
      </c>
    </row>
    <row r="7" spans="1:49" x14ac:dyDescent="0.55000000000000004">
      <c r="A7" s="25">
        <f t="shared" si="3"/>
        <v>2023</v>
      </c>
      <c r="B7" s="7">
        <f t="shared" si="4"/>
        <v>3.5999999999999996</v>
      </c>
      <c r="C7" s="4">
        <f t="shared" si="4"/>
        <v>3.5999999999999996</v>
      </c>
      <c r="D7" s="4">
        <f t="shared" si="4"/>
        <v>3.5999999999999996</v>
      </c>
      <c r="E7" s="7">
        <f t="shared" si="5"/>
        <v>1.1999999999999997</v>
      </c>
      <c r="F7" s="4">
        <f t="shared" si="1"/>
        <v>1.1999999999999997</v>
      </c>
      <c r="G7" s="8">
        <f t="shared" si="1"/>
        <v>1.1999999999999997</v>
      </c>
      <c r="H7" s="5">
        <f>0</f>
        <v>0</v>
      </c>
      <c r="I7" s="2">
        <f>0</f>
        <v>0</v>
      </c>
      <c r="J7" s="23">
        <f>0</f>
        <v>0</v>
      </c>
      <c r="K7" s="2"/>
      <c r="L7" s="47">
        <f>$G7*Marketshare_SSB!$B7*MI!D$3*1000+$G7*Marketshare_SSB!$C7*MI!D$4*1000+$G7*Marketshare_SSB!$D7*MI!D$5*1000+$G7*Marketshare_SSB!$E7*MI!D$6*1000+$G7*Marketshare_SSB!$F7*MI!D$7*1000+$G7*Marketshare_SSB!$G7*MI!D$8*1000+$G7*Marketshare_SSB!$H7*MI!D$9*1000+$G7*Marketshare_SSB!$I7*MI!D$10*1000</f>
        <v>79.437119999999979</v>
      </c>
      <c r="M7" s="40">
        <f>$G7*Marketshare_SSB!$B7*MI!E$3*1000+$G7*Marketshare_SSB!$C7*MI!E$4*1000+$G7*Marketshare_SSB!$D7*MI!E$5*1000+$G7*Marketshare_SSB!$E7*MI!E$6*1000+$G7*Marketshare_SSB!$F7*MI!E$7*1000+$G7*Marketshare_SSB!$G7*MI!E$8*1000+$G7*Marketshare_SSB!$H7*MI!E$9*1000+$G7*Marketshare_SSB!$I7*MI!E$10*1000</f>
        <v>11.290439999999997</v>
      </c>
      <c r="N7" s="40">
        <f>$G7*Marketshare_SSB!$B7*MI!F$3*1000+$G7*Marketshare_SSB!$C7*MI!F$4*1000+$G7*Marketshare_SSB!$D7*MI!F$5*1000+$G7*Marketshare_SSB!$E7*MI!F$6*1000+$G7*Marketshare_SSB!$F7*MI!F$7*1000+$G7*Marketshare_SSB!$G7*MI!F$8*1000+$G7*Marketshare_SSB!$H7*MI!F$9*1000+$G7*Marketshare_SSB!$I7*MI!F$10*1000</f>
        <v>29.072639999999993</v>
      </c>
      <c r="O7" s="40">
        <f>$G7*Marketshare_SSB!$B7*MI!G$3*1000+$G7*Marketshare_SSB!$C7*MI!G$4*1000+$G7*Marketshare_SSB!$D7*MI!G$5*1000+$G7*Marketshare_SSB!$E7*MI!G$6*1000+$G7*Marketshare_SSB!$F7*MI!G$7*1000+$G7*Marketshare_SSB!$G7*MI!G$8*1000+$G7*Marketshare_SSB!$H7*MI!G$9*1000+$G7*Marketshare_SSB!$I7*MI!G$10*1000</f>
        <v>475.77599999999984</v>
      </c>
      <c r="P7" s="40">
        <f>$G7*Marketshare_SSB!$B7*MI!H$3*1000+$G7*Marketshare_SSB!$C7*MI!H$4*1000+$G7*Marketshare_SSB!$D7*MI!H$5*1000+$G7*Marketshare_SSB!$E7*MI!H$6*1000+$G7*Marketshare_SSB!$F7*MI!H$7*1000+$G7*Marketshare_SSB!$G7*MI!H$8*1000+$G7*Marketshare_SSB!$H7*MI!H$9*1000+$G7*Marketshare_SSB!$I7*MI!H$10*1000</f>
        <v>0</v>
      </c>
      <c r="Q7" s="40">
        <f>$G7*Marketshare_SSB!$B7*MI!I$3*1000+$G7*Marketshare_SSB!$C7*MI!I$4*1000+$G7*Marketshare_SSB!$D7*MI!I$5*1000+$G7*Marketshare_SSB!$E7*MI!I$6*1000+$G7*Marketshare_SSB!$F7*MI!I$7*1000+$G7*Marketshare_SSB!$G7*MI!I$8*1000+$G7*Marketshare_SSB!$H7*MI!I$9*1000+$G7*Marketshare_SSB!$I7*MI!I$10*1000</f>
        <v>111.51719999999997</v>
      </c>
      <c r="R7" s="40">
        <f>$G7*Marketshare_SSB!$B7*MI!J$3*1000+$G7*Marketshare_SSB!$C7*MI!J$4*1000+$G7*Marketshare_SSB!$D7*MI!J$5*1000+$G7*Marketshare_SSB!$E7*MI!J$6*1000+$G7*Marketshare_SSB!$F7*MI!J$7*1000+$G7*Marketshare_SSB!$G7*MI!J$8*1000+$G7*Marketshare_SSB!$H7*MI!J$9*1000+$G7*Marketshare_SSB!$I7*MI!J$10*1000</f>
        <v>2.2576000001327996</v>
      </c>
      <c r="S7" s="40">
        <f>$G7*Marketshare_SSB!$B7*MI!K$3*1000+$G7*Marketshare_SSB!$C7*MI!K$4*1000+$G7*Marketshare_SSB!$D7*MI!K$5*1000+$G7*Marketshare_SSB!$E7*MI!K$6*1000+$G7*Marketshare_SSB!$F7*MI!K$7*1000+$G7*Marketshare_SSB!$G7*MI!K$8*1000+$G7*Marketshare_SSB!$H7*MI!K$9*1000+$G7*Marketshare_SSB!$I7*MI!K$10*1000</f>
        <v>95.289239999999978</v>
      </c>
      <c r="T7" s="40">
        <f>$G7*Marketshare_SSB!$B7*MI!L$3*1000+$G7*Marketshare_SSB!$C7*MI!L$4*1000+$G7*Marketshare_SSB!$D7*MI!L$5*1000+$G7*Marketshare_SSB!$E7*MI!L$6*1000+$G7*Marketshare_SSB!$F7*MI!L$7*1000+$G7*Marketshare_SSB!$G7*MI!L$8*1000+$G7*Marketshare_SSB!$H7*MI!L$9*1000+$G7*Marketshare_SSB!$I7*MI!L$10*1000</f>
        <v>116.74799999999996</v>
      </c>
      <c r="U7" s="40">
        <f>$G7*Marketshare_SSB!$B7*MI!M$3*1000+$G7*Marketshare_SSB!$C7*MI!M$4*1000+$G7*Marketshare_SSB!$D7*MI!M$5*1000+$G7*Marketshare_SSB!$E7*MI!M$6*1000+$G7*Marketshare_SSB!$F7*MI!M$7*1000+$G7*Marketshare_SSB!$G7*MI!M$8*1000+$G7*Marketshare_SSB!$H7*MI!M$9*1000+$G7*Marketshare_SSB!$I7*MI!M$10*1000</f>
        <v>0</v>
      </c>
      <c r="V7" s="40">
        <f>$G7*Marketshare_SSB!$B7*MI!N$3*1000+$G7*Marketshare_SSB!$C7*MI!N$4*1000+$G7*Marketshare_SSB!$D7*MI!N$5*1000+$G7*Marketshare_SSB!$E7*MI!N$6*1000+$G7*Marketshare_SSB!$F7*MI!N$7*1000+$G7*Marketshare_SSB!$G7*MI!N$8*1000+$G7*Marketshare_SSB!$H7*MI!N$9*1000+$G7*Marketshare_SSB!$I7*MI!N$10*1000</f>
        <v>0.73039999986719972</v>
      </c>
      <c r="W7" s="48">
        <f>$G7*Marketshare_SSB!$B7*MI!O$3*1000+$G7*Marketshare_SSB!$C7*MI!O$4*1000+$G7*Marketshare_SSB!$D7*MI!O$5*1000+$G7*Marketshare_SSB!$E7*MI!O$6*1000+$G7*Marketshare_SSB!$F7*MI!O$7*1000+$G7*Marketshare_SSB!$G7*MI!O$8*1000+$G7*Marketshare_SSB!$H7*MI!O$9*1000+$G7*Marketshare_SSB!$I7*MI!O$10*1000</f>
        <v>0.73039999986719972</v>
      </c>
      <c r="Y7" s="5">
        <f>0</f>
        <v>0</v>
      </c>
      <c r="Z7" s="3">
        <f>0</f>
        <v>0</v>
      </c>
      <c r="AA7" s="3">
        <f>0</f>
        <v>0</v>
      </c>
      <c r="AB7" s="3">
        <f>0</f>
        <v>0</v>
      </c>
      <c r="AC7" s="3">
        <f>0</f>
        <v>0</v>
      </c>
      <c r="AD7" s="3">
        <f>0</f>
        <v>0</v>
      </c>
      <c r="AE7" s="3">
        <f>0</f>
        <v>0</v>
      </c>
      <c r="AF7" s="3">
        <f>0</f>
        <v>0</v>
      </c>
      <c r="AG7" s="3">
        <f>0</f>
        <v>0</v>
      </c>
      <c r="AH7" s="3">
        <f>0</f>
        <v>0</v>
      </c>
      <c r="AI7" s="3">
        <f>0</f>
        <v>0</v>
      </c>
      <c r="AJ7" s="6">
        <f>0</f>
        <v>0</v>
      </c>
      <c r="AL7" s="53">
        <f t="shared" si="6"/>
        <v>244.10304000000002</v>
      </c>
      <c r="AM7" s="54">
        <f t="shared" si="6"/>
        <v>35.178479999999993</v>
      </c>
      <c r="AN7" s="54">
        <f t="shared" si="2"/>
        <v>90.938879999999997</v>
      </c>
      <c r="AO7" s="54">
        <f t="shared" si="2"/>
        <v>1345.5359999999998</v>
      </c>
      <c r="AP7" s="54">
        <f t="shared" si="2"/>
        <v>0</v>
      </c>
      <c r="AQ7" s="54">
        <f t="shared" si="2"/>
        <v>340.75439999999992</v>
      </c>
      <c r="AR7" s="54">
        <f t="shared" si="2"/>
        <v>7.3032000004295989</v>
      </c>
      <c r="AS7" s="54">
        <f t="shared" si="2"/>
        <v>278.02008000000001</v>
      </c>
      <c r="AT7" s="54">
        <f t="shared" si="2"/>
        <v>355.82399999999996</v>
      </c>
      <c r="AU7" s="54">
        <f t="shared" si="2"/>
        <v>0</v>
      </c>
      <c r="AV7" s="54">
        <f t="shared" si="2"/>
        <v>2.3627999995703997</v>
      </c>
      <c r="AW7" s="55">
        <f t="shared" si="2"/>
        <v>2.3627999995703997</v>
      </c>
    </row>
    <row r="8" spans="1:49" x14ac:dyDescent="0.55000000000000004">
      <c r="A8" s="25">
        <f t="shared" si="3"/>
        <v>2024</v>
      </c>
      <c r="B8" s="7">
        <f t="shared" si="4"/>
        <v>4.8</v>
      </c>
      <c r="C8" s="4">
        <f t="shared" si="4"/>
        <v>4.8</v>
      </c>
      <c r="D8" s="4">
        <f t="shared" si="4"/>
        <v>4.8</v>
      </c>
      <c r="E8" s="7">
        <f t="shared" si="5"/>
        <v>1.2000000000000002</v>
      </c>
      <c r="F8" s="4">
        <f t="shared" si="1"/>
        <v>1.2000000000000002</v>
      </c>
      <c r="G8" s="8">
        <f t="shared" si="1"/>
        <v>1.2000000000000002</v>
      </c>
      <c r="H8" s="5">
        <f>0</f>
        <v>0</v>
      </c>
      <c r="I8" s="2">
        <f>0</f>
        <v>0</v>
      </c>
      <c r="J8" s="23">
        <f>0</f>
        <v>0</v>
      </c>
      <c r="K8" s="2"/>
      <c r="L8" s="47">
        <f>$G8*Marketshare_SSB!$B8*MI!D$3*1000+$G8*Marketshare_SSB!$C8*MI!D$4*1000+$G8*Marketshare_SSB!$D8*MI!D$5*1000+$G8*Marketshare_SSB!$E8*MI!D$6*1000+$G8*Marketshare_SSB!$F8*MI!D$7*1000+$G8*Marketshare_SSB!$G8*MI!D$8*1000+$G8*Marketshare_SSB!$H8*MI!D$9*1000+$G8*Marketshare_SSB!$I8*MI!D$10*1000</f>
        <v>77.506560000000022</v>
      </c>
      <c r="M8" s="40">
        <f>$G8*Marketshare_SSB!$B8*MI!E$3*1000+$G8*Marketshare_SSB!$C8*MI!E$4*1000+$G8*Marketshare_SSB!$D8*MI!E$5*1000+$G8*Marketshare_SSB!$E8*MI!E$6*1000+$G8*Marketshare_SSB!$F8*MI!E$7*1000+$G8*Marketshare_SSB!$G8*MI!E$8*1000+$G8*Marketshare_SSB!$H8*MI!E$9*1000+$G8*Marketshare_SSB!$I8*MI!E$10*1000</f>
        <v>10.854720000000004</v>
      </c>
      <c r="N8" s="40">
        <f>$G8*Marketshare_SSB!$B8*MI!F$3*1000+$G8*Marketshare_SSB!$C8*MI!F$4*1000+$G8*Marketshare_SSB!$D8*MI!F$5*1000+$G8*Marketshare_SSB!$E8*MI!F$6*1000+$G8*Marketshare_SSB!$F8*MI!F$7*1000+$G8*Marketshare_SSB!$G8*MI!F$8*1000+$G8*Marketshare_SSB!$H8*MI!F$9*1000+$G8*Marketshare_SSB!$I8*MI!F$10*1000</f>
        <v>27.832320000000006</v>
      </c>
      <c r="O8" s="40">
        <f>$G8*Marketshare_SSB!$B8*MI!G$3*1000+$G8*Marketshare_SSB!$C8*MI!G$4*1000+$G8*Marketshare_SSB!$D8*MI!G$5*1000+$G8*Marketshare_SSB!$E8*MI!G$6*1000+$G8*Marketshare_SSB!$F8*MI!G$7*1000+$G8*Marketshare_SSB!$G8*MI!G$8*1000+$G8*Marketshare_SSB!$H8*MI!G$9*1000+$G8*Marketshare_SSB!$I8*MI!G$10*1000</f>
        <v>503.04000000000008</v>
      </c>
      <c r="P8" s="40">
        <f>$G8*Marketshare_SSB!$B8*MI!H$3*1000+$G8*Marketshare_SSB!$C8*MI!H$4*1000+$G8*Marketshare_SSB!$D8*MI!H$5*1000+$G8*Marketshare_SSB!$E8*MI!H$6*1000+$G8*Marketshare_SSB!$F8*MI!H$7*1000+$G8*Marketshare_SSB!$G8*MI!H$8*1000+$G8*Marketshare_SSB!$H8*MI!H$9*1000+$G8*Marketshare_SSB!$I8*MI!H$10*1000</f>
        <v>0</v>
      </c>
      <c r="Q8" s="40">
        <f>$G8*Marketshare_SSB!$B8*MI!I$3*1000+$G8*Marketshare_SSB!$C8*MI!I$4*1000+$G8*Marketshare_SSB!$D8*MI!I$5*1000+$G8*Marketshare_SSB!$E8*MI!I$6*1000+$G8*Marketshare_SSB!$F8*MI!I$7*1000+$G8*Marketshare_SSB!$G8*MI!I$8*1000+$G8*Marketshare_SSB!$H8*MI!I$9*1000+$G8*Marketshare_SSB!$I8*MI!I$10*1000</f>
        <v>109.44960000000003</v>
      </c>
      <c r="R8" s="40">
        <f>$G8*Marketshare_SSB!$B8*MI!J$3*1000+$G8*Marketshare_SSB!$C8*MI!J$4*1000+$G8*Marketshare_SSB!$D8*MI!J$5*1000+$G8*Marketshare_SSB!$E8*MI!J$6*1000+$G8*Marketshare_SSB!$F8*MI!J$7*1000+$G8*Marketshare_SSB!$G8*MI!J$8*1000+$G8*Marketshare_SSB!$H8*MI!J$9*1000+$G8*Marketshare_SSB!$I8*MI!J$10*1000</f>
        <v>2.0808000001223999</v>
      </c>
      <c r="S8" s="40">
        <f>$G8*Marketshare_SSB!$B8*MI!K$3*1000+$G8*Marketshare_SSB!$C8*MI!K$4*1000+$G8*Marketshare_SSB!$D8*MI!K$5*1000+$G8*Marketshare_SSB!$E8*MI!K$6*1000+$G8*Marketshare_SSB!$F8*MI!K$7*1000+$G8*Marketshare_SSB!$G8*MI!K$8*1000+$G8*Marketshare_SSB!$H8*MI!K$9*1000+$G8*Marketshare_SSB!$I8*MI!K$10*1000</f>
        <v>97.905120000000011</v>
      </c>
      <c r="T8" s="40">
        <f>$G8*Marketshare_SSB!$B8*MI!L$3*1000+$G8*Marketshare_SSB!$C8*MI!L$4*1000+$G8*Marketshare_SSB!$D8*MI!L$5*1000+$G8*Marketshare_SSB!$E8*MI!L$6*1000+$G8*Marketshare_SSB!$F8*MI!L$7*1000+$G8*Marketshare_SSB!$G8*MI!L$8*1000+$G8*Marketshare_SSB!$H8*MI!L$9*1000+$G8*Marketshare_SSB!$I8*MI!L$10*1000</f>
        <v>114.88800000000001</v>
      </c>
      <c r="U8" s="40">
        <f>$G8*Marketshare_SSB!$B8*MI!M$3*1000+$G8*Marketshare_SSB!$C8*MI!M$4*1000+$G8*Marketshare_SSB!$D8*MI!M$5*1000+$G8*Marketshare_SSB!$E8*MI!M$6*1000+$G8*Marketshare_SSB!$F8*MI!M$7*1000+$G8*Marketshare_SSB!$G8*MI!M$8*1000+$G8*Marketshare_SSB!$H8*MI!M$9*1000+$G8*Marketshare_SSB!$I8*MI!M$10*1000</f>
        <v>0</v>
      </c>
      <c r="V8" s="40">
        <f>$G8*Marketshare_SSB!$B8*MI!N$3*1000+$G8*Marketshare_SSB!$C8*MI!N$4*1000+$G8*Marketshare_SSB!$D8*MI!N$5*1000+$G8*Marketshare_SSB!$E8*MI!N$6*1000+$G8*Marketshare_SSB!$F8*MI!N$7*1000+$G8*Marketshare_SSB!$G8*MI!N$8*1000+$G8*Marketshare_SSB!$H8*MI!N$9*1000+$G8*Marketshare_SSB!$I8*MI!N$10*1000</f>
        <v>0.67319999987759993</v>
      </c>
      <c r="W8" s="48">
        <f>$G8*Marketshare_SSB!$B8*MI!O$3*1000+$G8*Marketshare_SSB!$C8*MI!O$4*1000+$G8*Marketshare_SSB!$D8*MI!O$5*1000+$G8*Marketshare_SSB!$E8*MI!O$6*1000+$G8*Marketshare_SSB!$F8*MI!O$7*1000+$G8*Marketshare_SSB!$G8*MI!O$8*1000+$G8*Marketshare_SSB!$H8*MI!O$9*1000+$G8*Marketshare_SSB!$I8*MI!O$10*1000</f>
        <v>0.67319999987759993</v>
      </c>
      <c r="Y8" s="5">
        <f>0</f>
        <v>0</v>
      </c>
      <c r="Z8" s="3">
        <f>0</f>
        <v>0</v>
      </c>
      <c r="AA8" s="3">
        <f>0</f>
        <v>0</v>
      </c>
      <c r="AB8" s="3">
        <f>0</f>
        <v>0</v>
      </c>
      <c r="AC8" s="3">
        <f>0</f>
        <v>0</v>
      </c>
      <c r="AD8" s="3">
        <f>0</f>
        <v>0</v>
      </c>
      <c r="AE8" s="3">
        <f>0</f>
        <v>0</v>
      </c>
      <c r="AF8" s="3">
        <f>0</f>
        <v>0</v>
      </c>
      <c r="AG8" s="3">
        <f>0</f>
        <v>0</v>
      </c>
      <c r="AH8" s="3">
        <f>0</f>
        <v>0</v>
      </c>
      <c r="AI8" s="3">
        <f>0</f>
        <v>0</v>
      </c>
      <c r="AJ8" s="6">
        <f>0</f>
        <v>0</v>
      </c>
      <c r="AL8" s="53">
        <f t="shared" si="6"/>
        <v>321.60960000000006</v>
      </c>
      <c r="AM8" s="54">
        <f t="shared" si="6"/>
        <v>46.033199999999994</v>
      </c>
      <c r="AN8" s="54">
        <f t="shared" si="2"/>
        <v>118.77120000000001</v>
      </c>
      <c r="AO8" s="54">
        <f t="shared" si="2"/>
        <v>1848.576</v>
      </c>
      <c r="AP8" s="54">
        <f t="shared" si="2"/>
        <v>0</v>
      </c>
      <c r="AQ8" s="54">
        <f t="shared" si="2"/>
        <v>450.20399999999995</v>
      </c>
      <c r="AR8" s="54">
        <f t="shared" si="2"/>
        <v>9.3840000005519997</v>
      </c>
      <c r="AS8" s="54">
        <f t="shared" si="2"/>
        <v>375.92520000000002</v>
      </c>
      <c r="AT8" s="54">
        <f t="shared" si="2"/>
        <v>470.71199999999999</v>
      </c>
      <c r="AU8" s="54">
        <f t="shared" si="2"/>
        <v>0</v>
      </c>
      <c r="AV8" s="54">
        <f t="shared" si="2"/>
        <v>3.0359999994479994</v>
      </c>
      <c r="AW8" s="55">
        <f t="shared" si="2"/>
        <v>3.0359999994479994</v>
      </c>
    </row>
    <row r="9" spans="1:49" x14ac:dyDescent="0.55000000000000004">
      <c r="A9" s="25">
        <f t="shared" si="3"/>
        <v>2025</v>
      </c>
      <c r="B9" s="7">
        <f t="shared" si="4"/>
        <v>6</v>
      </c>
      <c r="C9" s="4">
        <f t="shared" si="4"/>
        <v>6</v>
      </c>
      <c r="D9" s="4">
        <f t="shared" si="4"/>
        <v>6</v>
      </c>
      <c r="E9" s="7">
        <f t="shared" si="5"/>
        <v>1.2000000000000002</v>
      </c>
      <c r="F9" s="4">
        <f t="shared" si="1"/>
        <v>1.2000000000000002</v>
      </c>
      <c r="G9" s="8">
        <f t="shared" si="1"/>
        <v>1.2000000000000002</v>
      </c>
      <c r="H9" s="5">
        <f>0</f>
        <v>0</v>
      </c>
      <c r="I9" s="2">
        <f>0</f>
        <v>0</v>
      </c>
      <c r="J9" s="23">
        <f>0</f>
        <v>0</v>
      </c>
      <c r="K9" s="2"/>
      <c r="L9" s="47">
        <f>$G9*Marketshare_SSB!$B9*MI!D$3*1000+$G9*Marketshare_SSB!$C9*MI!D$4*1000+$G9*Marketshare_SSB!$D9*MI!D$5*1000+$G9*Marketshare_SSB!$E9*MI!D$6*1000+$G9*Marketshare_SSB!$F9*MI!D$7*1000+$G9*Marketshare_SSB!$G9*MI!D$8*1000+$G9*Marketshare_SSB!$H9*MI!D$9*1000+$G9*Marketshare_SSB!$I9*MI!D$10*1000</f>
        <v>75.576000000000022</v>
      </c>
      <c r="M9" s="40">
        <f>$G9*Marketshare_SSB!$B9*MI!E$3*1000+$G9*Marketshare_SSB!$C9*MI!E$4*1000+$G9*Marketshare_SSB!$D9*MI!E$5*1000+$G9*Marketshare_SSB!$E9*MI!E$6*1000+$G9*Marketshare_SSB!$F9*MI!E$7*1000+$G9*Marketshare_SSB!$G9*MI!E$8*1000+$G9*Marketshare_SSB!$H9*MI!E$9*1000+$G9*Marketshare_SSB!$I9*MI!E$10*1000</f>
        <v>10.419000000000004</v>
      </c>
      <c r="N9" s="40">
        <f>$G9*Marketshare_SSB!$B9*MI!F$3*1000+$G9*Marketshare_SSB!$C9*MI!F$4*1000+$G9*Marketshare_SSB!$D9*MI!F$5*1000+$G9*Marketshare_SSB!$E9*MI!F$6*1000+$G9*Marketshare_SSB!$F9*MI!F$7*1000+$G9*Marketshare_SSB!$G9*MI!F$8*1000+$G9*Marketshare_SSB!$H9*MI!F$9*1000+$G9*Marketshare_SSB!$I9*MI!F$10*1000</f>
        <v>26.592000000000006</v>
      </c>
      <c r="O9" s="40">
        <f>$G9*Marketshare_SSB!$B9*MI!G$3*1000+$G9*Marketshare_SSB!$C9*MI!G$4*1000+$G9*Marketshare_SSB!$D9*MI!G$5*1000+$G9*Marketshare_SSB!$E9*MI!G$6*1000+$G9*Marketshare_SSB!$F9*MI!G$7*1000+$G9*Marketshare_SSB!$G9*MI!G$8*1000+$G9*Marketshare_SSB!$H9*MI!G$9*1000+$G9*Marketshare_SSB!$I9*MI!G$10*1000</f>
        <v>530.30400000000009</v>
      </c>
      <c r="P9" s="40">
        <f>$G9*Marketshare_SSB!$B9*MI!H$3*1000+$G9*Marketshare_SSB!$C9*MI!H$4*1000+$G9*Marketshare_SSB!$D9*MI!H$5*1000+$G9*Marketshare_SSB!$E9*MI!H$6*1000+$G9*Marketshare_SSB!$F9*MI!H$7*1000+$G9*Marketshare_SSB!$G9*MI!H$8*1000+$G9*Marketshare_SSB!$H9*MI!H$9*1000+$G9*Marketshare_SSB!$I9*MI!H$10*1000</f>
        <v>0</v>
      </c>
      <c r="Q9" s="40">
        <f>$G9*Marketshare_SSB!$B9*MI!I$3*1000+$G9*Marketshare_SSB!$C9*MI!I$4*1000+$G9*Marketshare_SSB!$D9*MI!I$5*1000+$G9*Marketshare_SSB!$E9*MI!I$6*1000+$G9*Marketshare_SSB!$F9*MI!I$7*1000+$G9*Marketshare_SSB!$G9*MI!I$8*1000+$G9*Marketshare_SSB!$H9*MI!I$9*1000+$G9*Marketshare_SSB!$I9*MI!I$10*1000</f>
        <v>107.38200000000002</v>
      </c>
      <c r="R9" s="40">
        <f>$G9*Marketshare_SSB!$B9*MI!J$3*1000+$G9*Marketshare_SSB!$C9*MI!J$4*1000+$G9*Marketshare_SSB!$D9*MI!J$5*1000+$G9*Marketshare_SSB!$E9*MI!J$6*1000+$G9*Marketshare_SSB!$F9*MI!J$7*1000+$G9*Marketshare_SSB!$G9*MI!J$8*1000+$G9*Marketshare_SSB!$H9*MI!J$9*1000+$G9*Marketshare_SSB!$I9*MI!J$10*1000</f>
        <v>1.9040000001119997</v>
      </c>
      <c r="S9" s="40">
        <f>$G9*Marketshare_SSB!$B9*MI!K$3*1000+$G9*Marketshare_SSB!$C9*MI!K$4*1000+$G9*Marketshare_SSB!$D9*MI!K$5*1000+$G9*Marketshare_SSB!$E9*MI!K$6*1000+$G9*Marketshare_SSB!$F9*MI!K$7*1000+$G9*Marketshare_SSB!$G9*MI!K$8*1000+$G9*Marketshare_SSB!$H9*MI!K$9*1000+$G9*Marketshare_SSB!$I9*MI!K$10*1000</f>
        <v>100.52100000000003</v>
      </c>
      <c r="T9" s="40">
        <f>$G9*Marketshare_SSB!$B9*MI!L$3*1000+$G9*Marketshare_SSB!$C9*MI!L$4*1000+$G9*Marketshare_SSB!$D9*MI!L$5*1000+$G9*Marketshare_SSB!$E9*MI!L$6*1000+$G9*Marketshare_SSB!$F9*MI!L$7*1000+$G9*Marketshare_SSB!$G9*MI!L$8*1000+$G9*Marketshare_SSB!$H9*MI!L$9*1000+$G9*Marketshare_SSB!$I9*MI!L$10*1000</f>
        <v>113.02800000000002</v>
      </c>
      <c r="U9" s="40">
        <f>$G9*Marketshare_SSB!$B9*MI!M$3*1000+$G9*Marketshare_SSB!$C9*MI!M$4*1000+$G9*Marketshare_SSB!$D9*MI!M$5*1000+$G9*Marketshare_SSB!$E9*MI!M$6*1000+$G9*Marketshare_SSB!$F9*MI!M$7*1000+$G9*Marketshare_SSB!$G9*MI!M$8*1000+$G9*Marketshare_SSB!$H9*MI!M$9*1000+$G9*Marketshare_SSB!$I9*MI!M$10*1000</f>
        <v>0</v>
      </c>
      <c r="V9" s="40">
        <f>$G9*Marketshare_SSB!$B9*MI!N$3*1000+$G9*Marketshare_SSB!$C9*MI!N$4*1000+$G9*Marketshare_SSB!$D9*MI!N$5*1000+$G9*Marketshare_SSB!$E9*MI!N$6*1000+$G9*Marketshare_SSB!$F9*MI!N$7*1000+$G9*Marketshare_SSB!$G9*MI!N$8*1000+$G9*Marketshare_SSB!$H9*MI!N$9*1000+$G9*Marketshare_SSB!$I9*MI!N$10*1000</f>
        <v>0.61599999988799992</v>
      </c>
      <c r="W9" s="48">
        <f>$G9*Marketshare_SSB!$B9*MI!O$3*1000+$G9*Marketshare_SSB!$C9*MI!O$4*1000+$G9*Marketshare_SSB!$D9*MI!O$5*1000+$G9*Marketshare_SSB!$E9*MI!O$6*1000+$G9*Marketshare_SSB!$F9*MI!O$7*1000+$G9*Marketshare_SSB!$G9*MI!O$8*1000+$G9*Marketshare_SSB!$H9*MI!O$9*1000+$G9*Marketshare_SSB!$I9*MI!O$10*1000</f>
        <v>0.61599999988799992</v>
      </c>
      <c r="Y9" s="5">
        <f>0</f>
        <v>0</v>
      </c>
      <c r="Z9" s="3">
        <f>0</f>
        <v>0</v>
      </c>
      <c r="AA9" s="3">
        <f>0</f>
        <v>0</v>
      </c>
      <c r="AB9" s="3">
        <f>0</f>
        <v>0</v>
      </c>
      <c r="AC9" s="3">
        <f>0</f>
        <v>0</v>
      </c>
      <c r="AD9" s="3">
        <f>0</f>
        <v>0</v>
      </c>
      <c r="AE9" s="3">
        <f>0</f>
        <v>0</v>
      </c>
      <c r="AF9" s="3">
        <f>0</f>
        <v>0</v>
      </c>
      <c r="AG9" s="3">
        <f>0</f>
        <v>0</v>
      </c>
      <c r="AH9" s="3">
        <f>0</f>
        <v>0</v>
      </c>
      <c r="AI9" s="3">
        <f>0</f>
        <v>0</v>
      </c>
      <c r="AJ9" s="6">
        <f>0</f>
        <v>0</v>
      </c>
      <c r="AL9" s="53">
        <f t="shared" si="6"/>
        <v>397.18560000000008</v>
      </c>
      <c r="AM9" s="54">
        <f t="shared" si="6"/>
        <v>56.452199999999998</v>
      </c>
      <c r="AN9" s="54">
        <f t="shared" si="2"/>
        <v>145.36320000000001</v>
      </c>
      <c r="AO9" s="54">
        <f t="shared" si="2"/>
        <v>2378.88</v>
      </c>
      <c r="AP9" s="54">
        <f t="shared" si="2"/>
        <v>0</v>
      </c>
      <c r="AQ9" s="54">
        <f t="shared" si="2"/>
        <v>557.58600000000001</v>
      </c>
      <c r="AR9" s="54">
        <f t="shared" si="2"/>
        <v>11.288000000663999</v>
      </c>
      <c r="AS9" s="54">
        <f t="shared" si="2"/>
        <v>476.44620000000003</v>
      </c>
      <c r="AT9" s="54">
        <f t="shared" si="2"/>
        <v>583.74</v>
      </c>
      <c r="AU9" s="54">
        <f t="shared" si="2"/>
        <v>0</v>
      </c>
      <c r="AV9" s="54">
        <f t="shared" si="2"/>
        <v>3.6519999993359993</v>
      </c>
      <c r="AW9" s="55">
        <f t="shared" si="2"/>
        <v>3.6519999993359993</v>
      </c>
    </row>
    <row r="10" spans="1:49" x14ac:dyDescent="0.55000000000000004">
      <c r="A10" s="25">
        <f t="shared" si="3"/>
        <v>2026</v>
      </c>
      <c r="B10" s="7">
        <f t="shared" si="4"/>
        <v>7.2</v>
      </c>
      <c r="C10" s="4">
        <f t="shared" si="4"/>
        <v>7.2</v>
      </c>
      <c r="D10" s="4">
        <f t="shared" si="4"/>
        <v>7.2</v>
      </c>
      <c r="E10" s="7">
        <f t="shared" si="5"/>
        <v>1.2000000000000002</v>
      </c>
      <c r="F10" s="4">
        <f t="shared" si="1"/>
        <v>1.2000000000000002</v>
      </c>
      <c r="G10" s="8">
        <f t="shared" si="1"/>
        <v>1.2000000000000002</v>
      </c>
      <c r="H10" s="5">
        <f>0</f>
        <v>0</v>
      </c>
      <c r="I10" s="2">
        <f>0</f>
        <v>0</v>
      </c>
      <c r="J10" s="23">
        <f>0</f>
        <v>0</v>
      </c>
      <c r="K10" s="2"/>
      <c r="L10" s="47">
        <f>$G10*Marketshare_SSB!$B10*MI!D$3*1000+$G10*Marketshare_SSB!$C10*MI!D$4*1000+$G10*Marketshare_SSB!$D10*MI!D$5*1000+$G10*Marketshare_SSB!$E10*MI!D$6*1000+$G10*Marketshare_SSB!$F10*MI!D$7*1000+$G10*Marketshare_SSB!$G10*MI!D$8*1000+$G10*Marketshare_SSB!$H10*MI!D$9*1000+$G10*Marketshare_SSB!$I10*MI!D$10*1000</f>
        <v>73.645440000000022</v>
      </c>
      <c r="M10" s="40">
        <f>$G10*Marketshare_SSB!$B10*MI!E$3*1000+$G10*Marketshare_SSB!$C10*MI!E$4*1000+$G10*Marketshare_SSB!$D10*MI!E$5*1000+$G10*Marketshare_SSB!$E10*MI!E$6*1000+$G10*Marketshare_SSB!$F10*MI!E$7*1000+$G10*Marketshare_SSB!$G10*MI!E$8*1000+$G10*Marketshare_SSB!$H10*MI!E$9*1000+$G10*Marketshare_SSB!$I10*MI!E$10*1000</f>
        <v>9.9832800000000024</v>
      </c>
      <c r="N10" s="40">
        <f>$G10*Marketshare_SSB!$B10*MI!F$3*1000+$G10*Marketshare_SSB!$C10*MI!F$4*1000+$G10*Marketshare_SSB!$D10*MI!F$5*1000+$G10*Marketshare_SSB!$E10*MI!F$6*1000+$G10*Marketshare_SSB!$F10*MI!F$7*1000+$G10*Marketshare_SSB!$G10*MI!F$8*1000+$G10*Marketshare_SSB!$H10*MI!F$9*1000+$G10*Marketshare_SSB!$I10*MI!F$10*1000</f>
        <v>25.351680000000009</v>
      </c>
      <c r="O10" s="40">
        <f>$G10*Marketshare_SSB!$B10*MI!G$3*1000+$G10*Marketshare_SSB!$C10*MI!G$4*1000+$G10*Marketshare_SSB!$D10*MI!G$5*1000+$G10*Marketshare_SSB!$E10*MI!G$6*1000+$G10*Marketshare_SSB!$F10*MI!G$7*1000+$G10*Marketshare_SSB!$G10*MI!G$8*1000+$G10*Marketshare_SSB!$H10*MI!G$9*1000+$G10*Marketshare_SSB!$I10*MI!G$10*1000</f>
        <v>557.5680000000001</v>
      </c>
      <c r="P10" s="40">
        <f>$G10*Marketshare_SSB!$B10*MI!H$3*1000+$G10*Marketshare_SSB!$C10*MI!H$4*1000+$G10*Marketshare_SSB!$D10*MI!H$5*1000+$G10*Marketshare_SSB!$E10*MI!H$6*1000+$G10*Marketshare_SSB!$F10*MI!H$7*1000+$G10*Marketshare_SSB!$G10*MI!H$8*1000+$G10*Marketshare_SSB!$H10*MI!H$9*1000+$G10*Marketshare_SSB!$I10*MI!H$10*1000</f>
        <v>0</v>
      </c>
      <c r="Q10" s="40">
        <f>$G10*Marketshare_SSB!$B10*MI!I$3*1000+$G10*Marketshare_SSB!$C10*MI!I$4*1000+$G10*Marketshare_SSB!$D10*MI!I$5*1000+$G10*Marketshare_SSB!$E10*MI!I$6*1000+$G10*Marketshare_SSB!$F10*MI!I$7*1000+$G10*Marketshare_SSB!$G10*MI!I$8*1000+$G10*Marketshare_SSB!$H10*MI!I$9*1000+$G10*Marketshare_SSB!$I10*MI!I$10*1000</f>
        <v>105.31440000000002</v>
      </c>
      <c r="R10" s="40">
        <f>$G10*Marketshare_SSB!$B10*MI!J$3*1000+$G10*Marketshare_SSB!$C10*MI!J$4*1000+$G10*Marketshare_SSB!$D10*MI!J$5*1000+$G10*Marketshare_SSB!$E10*MI!J$6*1000+$G10*Marketshare_SSB!$F10*MI!J$7*1000+$G10*Marketshare_SSB!$G10*MI!J$8*1000+$G10*Marketshare_SSB!$H10*MI!J$9*1000+$G10*Marketshare_SSB!$I10*MI!J$10*1000</f>
        <v>1.7272000001015995</v>
      </c>
      <c r="S10" s="40">
        <f>$G10*Marketshare_SSB!$B10*MI!K$3*1000+$G10*Marketshare_SSB!$C10*MI!K$4*1000+$G10*Marketshare_SSB!$D10*MI!K$5*1000+$G10*Marketshare_SSB!$E10*MI!K$6*1000+$G10*Marketshare_SSB!$F10*MI!K$7*1000+$G10*Marketshare_SSB!$G10*MI!K$8*1000+$G10*Marketshare_SSB!$H10*MI!K$9*1000+$G10*Marketshare_SSB!$I10*MI!K$10*1000</f>
        <v>103.13688000000003</v>
      </c>
      <c r="T10" s="40">
        <f>$G10*Marketshare_SSB!$B10*MI!L$3*1000+$G10*Marketshare_SSB!$C10*MI!L$4*1000+$G10*Marketshare_SSB!$D10*MI!L$5*1000+$G10*Marketshare_SSB!$E10*MI!L$6*1000+$G10*Marketshare_SSB!$F10*MI!L$7*1000+$G10*Marketshare_SSB!$G10*MI!L$8*1000+$G10*Marketshare_SSB!$H10*MI!L$9*1000+$G10*Marketshare_SSB!$I10*MI!L$10*1000</f>
        <v>111.16800000000002</v>
      </c>
      <c r="U10" s="40">
        <f>$G10*Marketshare_SSB!$B10*MI!M$3*1000+$G10*Marketshare_SSB!$C10*MI!M$4*1000+$G10*Marketshare_SSB!$D10*MI!M$5*1000+$G10*Marketshare_SSB!$E10*MI!M$6*1000+$G10*Marketshare_SSB!$F10*MI!M$7*1000+$G10*Marketshare_SSB!$G10*MI!M$8*1000+$G10*Marketshare_SSB!$H10*MI!M$9*1000+$G10*Marketshare_SSB!$I10*MI!M$10*1000</f>
        <v>0</v>
      </c>
      <c r="V10" s="40">
        <f>$G10*Marketshare_SSB!$B10*MI!N$3*1000+$G10*Marketshare_SSB!$C10*MI!N$4*1000+$G10*Marketshare_SSB!$D10*MI!N$5*1000+$G10*Marketshare_SSB!$E10*MI!N$6*1000+$G10*Marketshare_SSB!$F10*MI!N$7*1000+$G10*Marketshare_SSB!$G10*MI!N$8*1000+$G10*Marketshare_SSB!$H10*MI!N$9*1000+$G10*Marketshare_SSB!$I10*MI!N$10*1000</f>
        <v>0.5587999998983999</v>
      </c>
      <c r="W10" s="48">
        <f>$G10*Marketshare_SSB!$B10*MI!O$3*1000+$G10*Marketshare_SSB!$C10*MI!O$4*1000+$G10*Marketshare_SSB!$D10*MI!O$5*1000+$G10*Marketshare_SSB!$E10*MI!O$6*1000+$G10*Marketshare_SSB!$F10*MI!O$7*1000+$G10*Marketshare_SSB!$G10*MI!O$8*1000+$G10*Marketshare_SSB!$H10*MI!O$9*1000+$G10*Marketshare_SSB!$I10*MI!O$10*1000</f>
        <v>0.5587999998983999</v>
      </c>
      <c r="Y10" s="5">
        <f>0</f>
        <v>0</v>
      </c>
      <c r="Z10" s="3">
        <f>0</f>
        <v>0</v>
      </c>
      <c r="AA10" s="3">
        <f>0</f>
        <v>0</v>
      </c>
      <c r="AB10" s="3">
        <f>0</f>
        <v>0</v>
      </c>
      <c r="AC10" s="3">
        <f>0</f>
        <v>0</v>
      </c>
      <c r="AD10" s="3">
        <f>0</f>
        <v>0</v>
      </c>
      <c r="AE10" s="3">
        <f>0</f>
        <v>0</v>
      </c>
      <c r="AF10" s="3">
        <f>0</f>
        <v>0</v>
      </c>
      <c r="AG10" s="3">
        <f>0</f>
        <v>0</v>
      </c>
      <c r="AH10" s="3">
        <f>0</f>
        <v>0</v>
      </c>
      <c r="AI10" s="3">
        <f>0</f>
        <v>0</v>
      </c>
      <c r="AJ10" s="6">
        <f>0</f>
        <v>0</v>
      </c>
      <c r="AL10" s="53">
        <f t="shared" si="6"/>
        <v>470.83104000000009</v>
      </c>
      <c r="AM10" s="54">
        <f t="shared" si="6"/>
        <v>66.435479999999998</v>
      </c>
      <c r="AN10" s="54">
        <f t="shared" si="2"/>
        <v>170.71488000000002</v>
      </c>
      <c r="AO10" s="54">
        <f t="shared" si="2"/>
        <v>2936.4480000000003</v>
      </c>
      <c r="AP10" s="54">
        <f t="shared" si="2"/>
        <v>0</v>
      </c>
      <c r="AQ10" s="54">
        <f t="shared" si="2"/>
        <v>662.90039999999999</v>
      </c>
      <c r="AR10" s="54">
        <f t="shared" si="2"/>
        <v>13.015200000765599</v>
      </c>
      <c r="AS10" s="54">
        <f t="shared" si="2"/>
        <v>579.58308000000011</v>
      </c>
      <c r="AT10" s="54">
        <f t="shared" si="2"/>
        <v>694.90800000000002</v>
      </c>
      <c r="AU10" s="54">
        <f t="shared" si="2"/>
        <v>0</v>
      </c>
      <c r="AV10" s="54">
        <f t="shared" si="2"/>
        <v>4.210799999234399</v>
      </c>
      <c r="AW10" s="55">
        <f t="shared" si="2"/>
        <v>4.210799999234399</v>
      </c>
    </row>
    <row r="11" spans="1:49" x14ac:dyDescent="0.55000000000000004">
      <c r="A11" s="25">
        <f t="shared" si="3"/>
        <v>2027</v>
      </c>
      <c r="B11" s="7">
        <f t="shared" si="4"/>
        <v>8.4</v>
      </c>
      <c r="C11" s="4">
        <f t="shared" si="4"/>
        <v>8.4</v>
      </c>
      <c r="D11" s="4">
        <f t="shared" si="4"/>
        <v>8.4</v>
      </c>
      <c r="E11" s="7">
        <f t="shared" si="5"/>
        <v>1.2000000000000002</v>
      </c>
      <c r="F11" s="4">
        <f t="shared" si="1"/>
        <v>1.2000000000000002</v>
      </c>
      <c r="G11" s="8">
        <f t="shared" si="1"/>
        <v>1.2000000000000002</v>
      </c>
      <c r="H11" s="5">
        <f>0</f>
        <v>0</v>
      </c>
      <c r="I11" s="2">
        <f>0</f>
        <v>0</v>
      </c>
      <c r="J11" s="23">
        <f>0</f>
        <v>0</v>
      </c>
      <c r="K11" s="2"/>
      <c r="L11" s="47">
        <f>$G11*Marketshare_SSB!$B11*MI!D$3*1000+$G11*Marketshare_SSB!$C11*MI!D$4*1000+$G11*Marketshare_SSB!$D11*MI!D$5*1000+$G11*Marketshare_SSB!$E11*MI!D$6*1000+$G11*Marketshare_SSB!$F11*MI!D$7*1000+$G11*Marketshare_SSB!$G11*MI!D$8*1000+$G11*Marketshare_SSB!$H11*MI!D$9*1000+$G11*Marketshare_SSB!$I11*MI!D$10*1000</f>
        <v>71.714880000000036</v>
      </c>
      <c r="M11" s="40">
        <f>$G11*Marketshare_SSB!$B11*MI!E$3*1000+$G11*Marketshare_SSB!$C11*MI!E$4*1000+$G11*Marketshare_SSB!$D11*MI!E$5*1000+$G11*Marketshare_SSB!$E11*MI!E$6*1000+$G11*Marketshare_SSB!$F11*MI!E$7*1000+$G11*Marketshare_SSB!$G11*MI!E$8*1000+$G11*Marketshare_SSB!$H11*MI!E$9*1000+$G11*Marketshare_SSB!$I11*MI!E$10*1000</f>
        <v>9.5475600000000043</v>
      </c>
      <c r="N11" s="40">
        <f>$G11*Marketshare_SSB!$B11*MI!F$3*1000+$G11*Marketshare_SSB!$C11*MI!F$4*1000+$G11*Marketshare_SSB!$D11*MI!F$5*1000+$G11*Marketshare_SSB!$E11*MI!F$6*1000+$G11*Marketshare_SSB!$F11*MI!F$7*1000+$G11*Marketshare_SSB!$G11*MI!F$8*1000+$G11*Marketshare_SSB!$H11*MI!F$9*1000+$G11*Marketshare_SSB!$I11*MI!F$10*1000</f>
        <v>24.111360000000008</v>
      </c>
      <c r="O11" s="40">
        <f>$G11*Marketshare_SSB!$B11*MI!G$3*1000+$G11*Marketshare_SSB!$C11*MI!G$4*1000+$G11*Marketshare_SSB!$D11*MI!G$5*1000+$G11*Marketshare_SSB!$E11*MI!G$6*1000+$G11*Marketshare_SSB!$F11*MI!G$7*1000+$G11*Marketshare_SSB!$G11*MI!G$8*1000+$G11*Marketshare_SSB!$H11*MI!G$9*1000+$G11*Marketshare_SSB!$I11*MI!G$10*1000</f>
        <v>584.83199999999999</v>
      </c>
      <c r="P11" s="40">
        <f>$G11*Marketshare_SSB!$B11*MI!H$3*1000+$G11*Marketshare_SSB!$C11*MI!H$4*1000+$G11*Marketshare_SSB!$D11*MI!H$5*1000+$G11*Marketshare_SSB!$E11*MI!H$6*1000+$G11*Marketshare_SSB!$F11*MI!H$7*1000+$G11*Marketshare_SSB!$G11*MI!H$8*1000+$G11*Marketshare_SSB!$H11*MI!H$9*1000+$G11*Marketshare_SSB!$I11*MI!H$10*1000</f>
        <v>0</v>
      </c>
      <c r="Q11" s="40">
        <f>$G11*Marketshare_SSB!$B11*MI!I$3*1000+$G11*Marketshare_SSB!$C11*MI!I$4*1000+$G11*Marketshare_SSB!$D11*MI!I$5*1000+$G11*Marketshare_SSB!$E11*MI!I$6*1000+$G11*Marketshare_SSB!$F11*MI!I$7*1000+$G11*Marketshare_SSB!$G11*MI!I$8*1000+$G11*Marketshare_SSB!$H11*MI!I$9*1000+$G11*Marketshare_SSB!$I11*MI!I$10*1000</f>
        <v>103.24680000000002</v>
      </c>
      <c r="R11" s="40">
        <f>$G11*Marketshare_SSB!$B11*MI!J$3*1000+$G11*Marketshare_SSB!$C11*MI!J$4*1000+$G11*Marketshare_SSB!$D11*MI!J$5*1000+$G11*Marketshare_SSB!$E11*MI!J$6*1000+$G11*Marketshare_SSB!$F11*MI!J$7*1000+$G11*Marketshare_SSB!$G11*MI!J$8*1000+$G11*Marketshare_SSB!$H11*MI!J$9*1000+$G11*Marketshare_SSB!$I11*MI!J$10*1000</f>
        <v>1.5504000000911997</v>
      </c>
      <c r="S11" s="40">
        <f>$G11*Marketshare_SSB!$B11*MI!K$3*1000+$G11*Marketshare_SSB!$C11*MI!K$4*1000+$G11*Marketshare_SSB!$D11*MI!K$5*1000+$G11*Marketshare_SSB!$E11*MI!K$6*1000+$G11*Marketshare_SSB!$F11*MI!K$7*1000+$G11*Marketshare_SSB!$G11*MI!K$8*1000+$G11*Marketshare_SSB!$H11*MI!K$9*1000+$G11*Marketshare_SSB!$I11*MI!K$10*1000</f>
        <v>105.75276000000002</v>
      </c>
      <c r="T11" s="40">
        <f>$G11*Marketshare_SSB!$B11*MI!L$3*1000+$G11*Marketshare_SSB!$C11*MI!L$4*1000+$G11*Marketshare_SSB!$D11*MI!L$5*1000+$G11*Marketshare_SSB!$E11*MI!L$6*1000+$G11*Marketshare_SSB!$F11*MI!L$7*1000+$G11*Marketshare_SSB!$G11*MI!L$8*1000+$G11*Marketshare_SSB!$H11*MI!L$9*1000+$G11*Marketshare_SSB!$I11*MI!L$10*1000</f>
        <v>109.30800000000001</v>
      </c>
      <c r="U11" s="40">
        <f>$G11*Marketshare_SSB!$B11*MI!M$3*1000+$G11*Marketshare_SSB!$C11*MI!M$4*1000+$G11*Marketshare_SSB!$D11*MI!M$5*1000+$G11*Marketshare_SSB!$E11*MI!M$6*1000+$G11*Marketshare_SSB!$F11*MI!M$7*1000+$G11*Marketshare_SSB!$G11*MI!M$8*1000+$G11*Marketshare_SSB!$H11*MI!M$9*1000+$G11*Marketshare_SSB!$I11*MI!M$10*1000</f>
        <v>0</v>
      </c>
      <c r="V11" s="40">
        <f>$G11*Marketshare_SSB!$B11*MI!N$3*1000+$G11*Marketshare_SSB!$C11*MI!N$4*1000+$G11*Marketshare_SSB!$D11*MI!N$5*1000+$G11*Marketshare_SSB!$E11*MI!N$6*1000+$G11*Marketshare_SSB!$F11*MI!N$7*1000+$G11*Marketshare_SSB!$G11*MI!N$8*1000+$G11*Marketshare_SSB!$H11*MI!N$9*1000+$G11*Marketshare_SSB!$I11*MI!N$10*1000</f>
        <v>0.50159999990879989</v>
      </c>
      <c r="W11" s="48">
        <f>$G11*Marketshare_SSB!$B11*MI!O$3*1000+$G11*Marketshare_SSB!$C11*MI!O$4*1000+$G11*Marketshare_SSB!$D11*MI!O$5*1000+$G11*Marketshare_SSB!$E11*MI!O$6*1000+$G11*Marketshare_SSB!$F11*MI!O$7*1000+$G11*Marketshare_SSB!$G11*MI!O$8*1000+$G11*Marketshare_SSB!$H11*MI!O$9*1000+$G11*Marketshare_SSB!$I11*MI!O$10*1000</f>
        <v>0.50159999990879989</v>
      </c>
      <c r="Y11" s="5">
        <f>0</f>
        <v>0</v>
      </c>
      <c r="Z11" s="3">
        <f>0</f>
        <v>0</v>
      </c>
      <c r="AA11" s="3">
        <f>0</f>
        <v>0</v>
      </c>
      <c r="AB11" s="3">
        <f>0</f>
        <v>0</v>
      </c>
      <c r="AC11" s="3">
        <f>0</f>
        <v>0</v>
      </c>
      <c r="AD11" s="3">
        <f>0</f>
        <v>0</v>
      </c>
      <c r="AE11" s="3">
        <f>0</f>
        <v>0</v>
      </c>
      <c r="AF11" s="3">
        <f>0</f>
        <v>0</v>
      </c>
      <c r="AG11" s="3">
        <f>0</f>
        <v>0</v>
      </c>
      <c r="AH11" s="3">
        <f>0</f>
        <v>0</v>
      </c>
      <c r="AI11" s="3">
        <f>0</f>
        <v>0</v>
      </c>
      <c r="AJ11" s="6">
        <f>0</f>
        <v>0</v>
      </c>
      <c r="AL11" s="53">
        <f t="shared" si="6"/>
        <v>542.54592000000014</v>
      </c>
      <c r="AM11" s="54">
        <f t="shared" si="6"/>
        <v>75.983040000000003</v>
      </c>
      <c r="AN11" s="54">
        <f t="shared" si="2"/>
        <v>194.82624000000004</v>
      </c>
      <c r="AO11" s="54">
        <f t="shared" si="2"/>
        <v>3521.28</v>
      </c>
      <c r="AP11" s="54">
        <f t="shared" si="2"/>
        <v>0</v>
      </c>
      <c r="AQ11" s="54">
        <f t="shared" si="2"/>
        <v>766.1472</v>
      </c>
      <c r="AR11" s="54">
        <f t="shared" si="2"/>
        <v>14.565600000856799</v>
      </c>
      <c r="AS11" s="54">
        <f t="shared" si="2"/>
        <v>685.33584000000019</v>
      </c>
      <c r="AT11" s="54">
        <f t="shared" si="2"/>
        <v>804.21600000000001</v>
      </c>
      <c r="AU11" s="54">
        <f t="shared" si="2"/>
        <v>0</v>
      </c>
      <c r="AV11" s="54">
        <f t="shared" si="2"/>
        <v>4.7123999991431988</v>
      </c>
      <c r="AW11" s="55">
        <f t="shared" si="2"/>
        <v>4.7123999991431988</v>
      </c>
    </row>
    <row r="12" spans="1:49" x14ac:dyDescent="0.55000000000000004">
      <c r="A12" s="25">
        <f t="shared" si="3"/>
        <v>2028</v>
      </c>
      <c r="B12" s="7">
        <f t="shared" si="4"/>
        <v>9.6</v>
      </c>
      <c r="C12" s="4">
        <f t="shared" si="4"/>
        <v>9.6</v>
      </c>
      <c r="D12" s="4">
        <f t="shared" si="4"/>
        <v>9.6</v>
      </c>
      <c r="E12" s="7">
        <f t="shared" si="5"/>
        <v>1.1999999999999993</v>
      </c>
      <c r="F12" s="4">
        <f t="shared" si="1"/>
        <v>1.1999999999999993</v>
      </c>
      <c r="G12" s="8">
        <f t="shared" si="1"/>
        <v>1.1999999999999993</v>
      </c>
      <c r="H12" s="5">
        <f>0</f>
        <v>0</v>
      </c>
      <c r="I12" s="2">
        <f>0</f>
        <v>0</v>
      </c>
      <c r="J12" s="23">
        <f>0</f>
        <v>0</v>
      </c>
      <c r="K12" s="2"/>
      <c r="L12" s="47">
        <f>$G12*Marketshare_SSB!$B12*MI!D$3*1000+$G12*Marketshare_SSB!$C12*MI!D$4*1000+$G12*Marketshare_SSB!$D12*MI!D$5*1000+$G12*Marketshare_SSB!$E12*MI!D$6*1000+$G12*Marketshare_SSB!$F12*MI!D$7*1000+$G12*Marketshare_SSB!$G12*MI!D$8*1000+$G12*Marketshare_SSB!$H12*MI!D$9*1000+$G12*Marketshare_SSB!$I12*MI!D$10*1000</f>
        <v>69.78431999999998</v>
      </c>
      <c r="M12" s="40">
        <f>$G12*Marketshare_SSB!$B12*MI!E$3*1000+$G12*Marketshare_SSB!$C12*MI!E$4*1000+$G12*Marketshare_SSB!$D12*MI!E$5*1000+$G12*Marketshare_SSB!$E12*MI!E$6*1000+$G12*Marketshare_SSB!$F12*MI!E$7*1000+$G12*Marketshare_SSB!$G12*MI!E$8*1000+$G12*Marketshare_SSB!$H12*MI!E$9*1000+$G12*Marketshare_SSB!$I12*MI!E$10*1000</f>
        <v>9.1118399999999973</v>
      </c>
      <c r="N12" s="40">
        <f>$G12*Marketshare_SSB!$B12*MI!F$3*1000+$G12*Marketshare_SSB!$C12*MI!F$4*1000+$G12*Marketshare_SSB!$D12*MI!F$5*1000+$G12*Marketshare_SSB!$E12*MI!F$6*1000+$G12*Marketshare_SSB!$F12*MI!F$7*1000+$G12*Marketshare_SSB!$G12*MI!F$8*1000+$G12*Marketshare_SSB!$H12*MI!F$9*1000+$G12*Marketshare_SSB!$I12*MI!F$10*1000</f>
        <v>22.871039999999994</v>
      </c>
      <c r="O12" s="40">
        <f>$G12*Marketshare_SSB!$B12*MI!G$3*1000+$G12*Marketshare_SSB!$C12*MI!G$4*1000+$G12*Marketshare_SSB!$D12*MI!G$5*1000+$G12*Marketshare_SSB!$E12*MI!G$6*1000+$G12*Marketshare_SSB!$F12*MI!G$7*1000+$G12*Marketshare_SSB!$G12*MI!G$8*1000+$G12*Marketshare_SSB!$H12*MI!G$9*1000+$G12*Marketshare_SSB!$I12*MI!G$10*1000</f>
        <v>612.09599999999966</v>
      </c>
      <c r="P12" s="40">
        <f>$G12*Marketshare_SSB!$B12*MI!H$3*1000+$G12*Marketshare_SSB!$C12*MI!H$4*1000+$G12*Marketshare_SSB!$D12*MI!H$5*1000+$G12*Marketshare_SSB!$E12*MI!H$6*1000+$G12*Marketshare_SSB!$F12*MI!H$7*1000+$G12*Marketshare_SSB!$G12*MI!H$8*1000+$G12*Marketshare_SSB!$H12*MI!H$9*1000+$G12*Marketshare_SSB!$I12*MI!H$10*1000</f>
        <v>0</v>
      </c>
      <c r="Q12" s="40">
        <f>$G12*Marketshare_SSB!$B12*MI!I$3*1000+$G12*Marketshare_SSB!$C12*MI!I$4*1000+$G12*Marketshare_SSB!$D12*MI!I$5*1000+$G12*Marketshare_SSB!$E12*MI!I$6*1000+$G12*Marketshare_SSB!$F12*MI!I$7*1000+$G12*Marketshare_SSB!$G12*MI!I$8*1000+$G12*Marketshare_SSB!$H12*MI!I$9*1000+$G12*Marketshare_SSB!$I12*MI!I$10*1000</f>
        <v>101.17919999999995</v>
      </c>
      <c r="R12" s="40">
        <f>$G12*Marketshare_SSB!$B12*MI!J$3*1000+$G12*Marketshare_SSB!$C12*MI!J$4*1000+$G12*Marketshare_SSB!$D12*MI!J$5*1000+$G12*Marketshare_SSB!$E12*MI!J$6*1000+$G12*Marketshare_SSB!$F12*MI!J$7*1000+$G12*Marketshare_SSB!$G12*MI!J$8*1000+$G12*Marketshare_SSB!$H12*MI!J$9*1000+$G12*Marketshare_SSB!$I12*MI!J$10*1000</f>
        <v>1.3736000000807986</v>
      </c>
      <c r="S12" s="40">
        <f>$G12*Marketshare_SSB!$B12*MI!K$3*1000+$G12*Marketshare_SSB!$C12*MI!K$4*1000+$G12*Marketshare_SSB!$D12*MI!K$5*1000+$G12*Marketshare_SSB!$E12*MI!K$6*1000+$G12*Marketshare_SSB!$F12*MI!K$7*1000+$G12*Marketshare_SSB!$G12*MI!K$8*1000+$G12*Marketshare_SSB!$H12*MI!K$9*1000+$G12*Marketshare_SSB!$I12*MI!K$10*1000</f>
        <v>108.36863999999994</v>
      </c>
      <c r="T12" s="40">
        <f>$G12*Marketshare_SSB!$B12*MI!L$3*1000+$G12*Marketshare_SSB!$C12*MI!L$4*1000+$G12*Marketshare_SSB!$D12*MI!L$5*1000+$G12*Marketshare_SSB!$E12*MI!L$6*1000+$G12*Marketshare_SSB!$F12*MI!L$7*1000+$G12*Marketshare_SSB!$G12*MI!L$8*1000+$G12*Marketshare_SSB!$H12*MI!L$9*1000+$G12*Marketshare_SSB!$I12*MI!L$10*1000</f>
        <v>107.44799999999994</v>
      </c>
      <c r="U12" s="40">
        <f>$G12*Marketshare_SSB!$B12*MI!M$3*1000+$G12*Marketshare_SSB!$C12*MI!M$4*1000+$G12*Marketshare_SSB!$D12*MI!M$5*1000+$G12*Marketshare_SSB!$E12*MI!M$6*1000+$G12*Marketshare_SSB!$F12*MI!M$7*1000+$G12*Marketshare_SSB!$G12*MI!M$8*1000+$G12*Marketshare_SSB!$H12*MI!M$9*1000+$G12*Marketshare_SSB!$I12*MI!M$10*1000</f>
        <v>0</v>
      </c>
      <c r="V12" s="40">
        <f>$G12*Marketshare_SSB!$B12*MI!N$3*1000+$G12*Marketshare_SSB!$C12*MI!N$4*1000+$G12*Marketshare_SSB!$D12*MI!N$5*1000+$G12*Marketshare_SSB!$E12*MI!N$6*1000+$G12*Marketshare_SSB!$F12*MI!N$7*1000+$G12*Marketshare_SSB!$G12*MI!N$8*1000+$G12*Marketshare_SSB!$H12*MI!N$9*1000+$G12*Marketshare_SSB!$I12*MI!N$10*1000</f>
        <v>0.44439999991919954</v>
      </c>
      <c r="W12" s="48">
        <f>$G12*Marketshare_SSB!$B12*MI!O$3*1000+$G12*Marketshare_SSB!$C12*MI!O$4*1000+$G12*Marketshare_SSB!$D12*MI!O$5*1000+$G12*Marketshare_SSB!$E12*MI!O$6*1000+$G12*Marketshare_SSB!$F12*MI!O$7*1000+$G12*Marketshare_SSB!$G12*MI!O$8*1000+$G12*Marketshare_SSB!$H12*MI!O$9*1000+$G12*Marketshare_SSB!$I12*MI!O$10*1000</f>
        <v>0.44439999991919954</v>
      </c>
      <c r="Y12" s="5">
        <f>0</f>
        <v>0</v>
      </c>
      <c r="Z12" s="3">
        <f>0</f>
        <v>0</v>
      </c>
      <c r="AA12" s="3">
        <f>0</f>
        <v>0</v>
      </c>
      <c r="AB12" s="3">
        <f>0</f>
        <v>0</v>
      </c>
      <c r="AC12" s="3">
        <f>0</f>
        <v>0</v>
      </c>
      <c r="AD12" s="3">
        <f>0</f>
        <v>0</v>
      </c>
      <c r="AE12" s="3">
        <f>0</f>
        <v>0</v>
      </c>
      <c r="AF12" s="3">
        <f>0</f>
        <v>0</v>
      </c>
      <c r="AG12" s="3">
        <f>0</f>
        <v>0</v>
      </c>
      <c r="AH12" s="3">
        <f>0</f>
        <v>0</v>
      </c>
      <c r="AI12" s="3">
        <f>0</f>
        <v>0</v>
      </c>
      <c r="AJ12" s="6">
        <f>0</f>
        <v>0</v>
      </c>
      <c r="AL12" s="53">
        <f t="shared" si="6"/>
        <v>612.33024000000012</v>
      </c>
      <c r="AM12" s="54">
        <f t="shared" si="6"/>
        <v>85.094880000000003</v>
      </c>
      <c r="AN12" s="54">
        <f t="shared" si="2"/>
        <v>217.69728000000003</v>
      </c>
      <c r="AO12" s="54">
        <f t="shared" si="2"/>
        <v>4133.3760000000002</v>
      </c>
      <c r="AP12" s="54">
        <f t="shared" si="2"/>
        <v>0</v>
      </c>
      <c r="AQ12" s="54">
        <f t="shared" si="2"/>
        <v>867.32639999999992</v>
      </c>
      <c r="AR12" s="54">
        <f t="shared" si="2"/>
        <v>15.939200000937598</v>
      </c>
      <c r="AS12" s="54">
        <f t="shared" si="2"/>
        <v>793.7044800000001</v>
      </c>
      <c r="AT12" s="54">
        <f t="shared" si="2"/>
        <v>911.66399999999999</v>
      </c>
      <c r="AU12" s="54">
        <f t="shared" si="2"/>
        <v>0</v>
      </c>
      <c r="AV12" s="54">
        <f t="shared" si="2"/>
        <v>5.1567999990623985</v>
      </c>
      <c r="AW12" s="55">
        <f t="shared" si="2"/>
        <v>5.1567999990623985</v>
      </c>
    </row>
    <row r="13" spans="1:49" x14ac:dyDescent="0.55000000000000004">
      <c r="A13" s="25">
        <f t="shared" si="3"/>
        <v>2029</v>
      </c>
      <c r="B13" s="7">
        <f t="shared" si="4"/>
        <v>10.799999999999999</v>
      </c>
      <c r="C13" s="4">
        <f t="shared" si="4"/>
        <v>10.799999999999999</v>
      </c>
      <c r="D13" s="4">
        <f t="shared" si="4"/>
        <v>10.799999999999999</v>
      </c>
      <c r="E13" s="7">
        <f t="shared" si="5"/>
        <v>1.1999999999999993</v>
      </c>
      <c r="F13" s="4">
        <f t="shared" si="1"/>
        <v>1.1999999999999993</v>
      </c>
      <c r="G13" s="8">
        <f t="shared" si="1"/>
        <v>1.1999999999999993</v>
      </c>
      <c r="H13" s="5">
        <f>0</f>
        <v>0</v>
      </c>
      <c r="I13" s="2">
        <f>0</f>
        <v>0</v>
      </c>
      <c r="J13" s="23">
        <f>0</f>
        <v>0</v>
      </c>
      <c r="K13" s="2"/>
      <c r="L13" s="47">
        <f>$G13*Marketshare_SSB!$B13*MI!D$3*1000+$G13*Marketshare_SSB!$C13*MI!D$4*1000+$G13*Marketshare_SSB!$D13*MI!D$5*1000+$G13*Marketshare_SSB!$E13*MI!D$6*1000+$G13*Marketshare_SSB!$F13*MI!D$7*1000+$G13*Marketshare_SSB!$G13*MI!D$8*1000+$G13*Marketshare_SSB!$H13*MI!D$9*1000+$G13*Marketshare_SSB!$I13*MI!D$10*1000</f>
        <v>67.85375999999998</v>
      </c>
      <c r="M13" s="40">
        <f>$G13*Marketshare_SSB!$B13*MI!E$3*1000+$G13*Marketshare_SSB!$C13*MI!E$4*1000+$G13*Marketshare_SSB!$D13*MI!E$5*1000+$G13*Marketshare_SSB!$E13*MI!E$6*1000+$G13*Marketshare_SSB!$F13*MI!E$7*1000+$G13*Marketshare_SSB!$G13*MI!E$8*1000+$G13*Marketshare_SSB!$H13*MI!E$9*1000+$G13*Marketshare_SSB!$I13*MI!E$10*1000</f>
        <v>8.6761199999999974</v>
      </c>
      <c r="N13" s="40">
        <f>$G13*Marketshare_SSB!$B13*MI!F$3*1000+$G13*Marketshare_SSB!$C13*MI!F$4*1000+$G13*Marketshare_SSB!$D13*MI!F$5*1000+$G13*Marketshare_SSB!$E13*MI!F$6*1000+$G13*Marketshare_SSB!$F13*MI!F$7*1000+$G13*Marketshare_SSB!$G13*MI!F$8*1000+$G13*Marketshare_SSB!$H13*MI!F$9*1000+$G13*Marketshare_SSB!$I13*MI!F$10*1000</f>
        <v>21.630719999999993</v>
      </c>
      <c r="O13" s="40">
        <f>$G13*Marketshare_SSB!$B13*MI!G$3*1000+$G13*Marketshare_SSB!$C13*MI!G$4*1000+$G13*Marketshare_SSB!$D13*MI!G$5*1000+$G13*Marketshare_SSB!$E13*MI!G$6*1000+$G13*Marketshare_SSB!$F13*MI!G$7*1000+$G13*Marketshare_SSB!$G13*MI!G$8*1000+$G13*Marketshare_SSB!$H13*MI!G$9*1000+$G13*Marketshare_SSB!$I13*MI!G$10*1000</f>
        <v>639.35999999999956</v>
      </c>
      <c r="P13" s="40">
        <f>$G13*Marketshare_SSB!$B13*MI!H$3*1000+$G13*Marketshare_SSB!$C13*MI!H$4*1000+$G13*Marketshare_SSB!$D13*MI!H$5*1000+$G13*Marketshare_SSB!$E13*MI!H$6*1000+$G13*Marketshare_SSB!$F13*MI!H$7*1000+$G13*Marketshare_SSB!$G13*MI!H$8*1000+$G13*Marketshare_SSB!$H13*MI!H$9*1000+$G13*Marketshare_SSB!$I13*MI!H$10*1000</f>
        <v>0</v>
      </c>
      <c r="Q13" s="40">
        <f>$G13*Marketshare_SSB!$B13*MI!I$3*1000+$G13*Marketshare_SSB!$C13*MI!I$4*1000+$G13*Marketshare_SSB!$D13*MI!I$5*1000+$G13*Marketshare_SSB!$E13*MI!I$6*1000+$G13*Marketshare_SSB!$F13*MI!I$7*1000+$G13*Marketshare_SSB!$G13*MI!I$8*1000+$G13*Marketshare_SSB!$H13*MI!I$9*1000+$G13*Marketshare_SSB!$I13*MI!I$10*1000</f>
        <v>99.111599999999953</v>
      </c>
      <c r="R13" s="40">
        <f>$G13*Marketshare_SSB!$B13*MI!J$3*1000+$G13*Marketshare_SSB!$C13*MI!J$4*1000+$G13*Marketshare_SSB!$D13*MI!J$5*1000+$G13*Marketshare_SSB!$E13*MI!J$6*1000+$G13*Marketshare_SSB!$F13*MI!J$7*1000+$G13*Marketshare_SSB!$G13*MI!J$8*1000+$G13*Marketshare_SSB!$H13*MI!J$9*1000+$G13*Marketshare_SSB!$I13*MI!J$10*1000</f>
        <v>1.1968000000703989</v>
      </c>
      <c r="S13" s="40">
        <f>$G13*Marketshare_SSB!$B13*MI!K$3*1000+$G13*Marketshare_SSB!$C13*MI!K$4*1000+$G13*Marketshare_SSB!$D13*MI!K$5*1000+$G13*Marketshare_SSB!$E13*MI!K$6*1000+$G13*Marketshare_SSB!$F13*MI!K$7*1000+$G13*Marketshare_SSB!$G13*MI!K$8*1000+$G13*Marketshare_SSB!$H13*MI!K$9*1000+$G13*Marketshare_SSB!$I13*MI!K$10*1000</f>
        <v>110.98451999999992</v>
      </c>
      <c r="T13" s="40">
        <f>$G13*Marketshare_SSB!$B13*MI!L$3*1000+$G13*Marketshare_SSB!$C13*MI!L$4*1000+$G13*Marketshare_SSB!$D13*MI!L$5*1000+$G13*Marketshare_SSB!$E13*MI!L$6*1000+$G13*Marketshare_SSB!$F13*MI!L$7*1000+$G13*Marketshare_SSB!$G13*MI!L$8*1000+$G13*Marketshare_SSB!$H13*MI!L$9*1000+$G13*Marketshare_SSB!$I13*MI!L$10*1000</f>
        <v>105.58799999999994</v>
      </c>
      <c r="U13" s="40">
        <f>$G13*Marketshare_SSB!$B13*MI!M$3*1000+$G13*Marketshare_SSB!$C13*MI!M$4*1000+$G13*Marketshare_SSB!$D13*MI!M$5*1000+$G13*Marketshare_SSB!$E13*MI!M$6*1000+$G13*Marketshare_SSB!$F13*MI!M$7*1000+$G13*Marketshare_SSB!$G13*MI!M$8*1000+$G13*Marketshare_SSB!$H13*MI!M$9*1000+$G13*Marketshare_SSB!$I13*MI!M$10*1000</f>
        <v>0</v>
      </c>
      <c r="V13" s="40">
        <f>$G13*Marketshare_SSB!$B13*MI!N$3*1000+$G13*Marketshare_SSB!$C13*MI!N$4*1000+$G13*Marketshare_SSB!$D13*MI!N$5*1000+$G13*Marketshare_SSB!$E13*MI!N$6*1000+$G13*Marketshare_SSB!$F13*MI!N$7*1000+$G13*Marketshare_SSB!$G13*MI!N$8*1000+$G13*Marketshare_SSB!$H13*MI!N$9*1000+$G13*Marketshare_SSB!$I13*MI!N$10*1000</f>
        <v>0.38719999992959964</v>
      </c>
      <c r="W13" s="48">
        <f>$G13*Marketshare_SSB!$B13*MI!O$3*1000+$G13*Marketshare_SSB!$C13*MI!O$4*1000+$G13*Marketshare_SSB!$D13*MI!O$5*1000+$G13*Marketshare_SSB!$E13*MI!O$6*1000+$G13*Marketshare_SSB!$F13*MI!O$7*1000+$G13*Marketshare_SSB!$G13*MI!O$8*1000+$G13*Marketshare_SSB!$H13*MI!O$9*1000+$G13*Marketshare_SSB!$I13*MI!O$10*1000</f>
        <v>0.38719999992959964</v>
      </c>
      <c r="Y13" s="5">
        <f>0</f>
        <v>0</v>
      </c>
      <c r="Z13" s="3">
        <f>0</f>
        <v>0</v>
      </c>
      <c r="AA13" s="3">
        <f>0</f>
        <v>0</v>
      </c>
      <c r="AB13" s="3">
        <f>0</f>
        <v>0</v>
      </c>
      <c r="AC13" s="3">
        <f>0</f>
        <v>0</v>
      </c>
      <c r="AD13" s="3">
        <f>0</f>
        <v>0</v>
      </c>
      <c r="AE13" s="3">
        <f>0</f>
        <v>0</v>
      </c>
      <c r="AF13" s="3">
        <f>0</f>
        <v>0</v>
      </c>
      <c r="AG13" s="3">
        <f>0</f>
        <v>0</v>
      </c>
      <c r="AH13" s="3">
        <f>0</f>
        <v>0</v>
      </c>
      <c r="AI13" s="3">
        <f>0</f>
        <v>0</v>
      </c>
      <c r="AJ13" s="6">
        <f>0</f>
        <v>0</v>
      </c>
      <c r="AL13" s="53">
        <f t="shared" si="6"/>
        <v>680.18400000000008</v>
      </c>
      <c r="AM13" s="54">
        <f t="shared" si="6"/>
        <v>93.771000000000001</v>
      </c>
      <c r="AN13" s="54">
        <f t="shared" si="2"/>
        <v>239.32800000000003</v>
      </c>
      <c r="AO13" s="54">
        <f t="shared" si="2"/>
        <v>4772.7359999999999</v>
      </c>
      <c r="AP13" s="54">
        <f t="shared" si="2"/>
        <v>0</v>
      </c>
      <c r="AQ13" s="54">
        <f t="shared" si="2"/>
        <v>966.43799999999987</v>
      </c>
      <c r="AR13" s="54">
        <f t="shared" si="2"/>
        <v>17.136000001007996</v>
      </c>
      <c r="AS13" s="54">
        <f t="shared" si="2"/>
        <v>904.68900000000008</v>
      </c>
      <c r="AT13" s="54">
        <f t="shared" si="2"/>
        <v>1017.252</v>
      </c>
      <c r="AU13" s="54">
        <f t="shared" si="2"/>
        <v>0</v>
      </c>
      <c r="AV13" s="54">
        <f t="shared" si="2"/>
        <v>5.5439999989919979</v>
      </c>
      <c r="AW13" s="55">
        <f t="shared" si="2"/>
        <v>5.5439999989919979</v>
      </c>
    </row>
    <row r="14" spans="1:49" x14ac:dyDescent="0.55000000000000004">
      <c r="A14" s="25">
        <f t="shared" si="3"/>
        <v>2030</v>
      </c>
      <c r="B14" s="7">
        <v>12</v>
      </c>
      <c r="C14" s="4">
        <v>12</v>
      </c>
      <c r="D14" s="4">
        <v>12</v>
      </c>
      <c r="E14" s="7">
        <f t="shared" si="5"/>
        <v>1.2000000000000011</v>
      </c>
      <c r="F14" s="4">
        <f t="shared" si="1"/>
        <v>1.2000000000000011</v>
      </c>
      <c r="G14" s="8">
        <f t="shared" si="1"/>
        <v>1.2000000000000011</v>
      </c>
      <c r="H14" s="5">
        <f>0</f>
        <v>0</v>
      </c>
      <c r="I14" s="2">
        <f>0</f>
        <v>0</v>
      </c>
      <c r="J14" s="23">
        <f>0</f>
        <v>0</v>
      </c>
      <c r="K14" s="2"/>
      <c r="L14" s="47">
        <f>$G14*Marketshare_SSB!$B14*MI!D$3*1000+$G14*Marketshare_SSB!$C14*MI!D$4*1000+$G14*Marketshare_SSB!$D14*MI!D$5*1000+$G14*Marketshare_SSB!$E14*MI!D$6*1000+$G14*Marketshare_SSB!$F14*MI!D$7*1000+$G14*Marketshare_SSB!$G14*MI!D$8*1000+$G14*Marketshare_SSB!$H14*MI!D$9*1000+$G14*Marketshare_SSB!$I14*MI!D$10*1000</f>
        <v>65.923200000000065</v>
      </c>
      <c r="M14" s="40">
        <f>$G14*Marketshare_SSB!$B14*MI!E$3*1000+$G14*Marketshare_SSB!$C14*MI!E$4*1000+$G14*Marketshare_SSB!$D14*MI!E$5*1000+$G14*Marketshare_SSB!$E14*MI!E$6*1000+$G14*Marketshare_SSB!$F14*MI!E$7*1000+$G14*Marketshare_SSB!$G14*MI!E$8*1000+$G14*Marketshare_SSB!$H14*MI!E$9*1000+$G14*Marketshare_SSB!$I14*MI!E$10*1000</f>
        <v>8.2404000000000082</v>
      </c>
      <c r="N14" s="40">
        <f>$G14*Marketshare_SSB!$B14*MI!F$3*1000+$G14*Marketshare_SSB!$C14*MI!F$4*1000+$G14*Marketshare_SSB!$D14*MI!F$5*1000+$G14*Marketshare_SSB!$E14*MI!F$6*1000+$G14*Marketshare_SSB!$F14*MI!F$7*1000+$G14*Marketshare_SSB!$G14*MI!F$8*1000+$G14*Marketshare_SSB!$H14*MI!F$9*1000+$G14*Marketshare_SSB!$I14*MI!F$10*1000</f>
        <v>20.390400000000017</v>
      </c>
      <c r="O14" s="40">
        <f>$G14*Marketshare_SSB!$B14*MI!G$3*1000+$G14*Marketshare_SSB!$C14*MI!G$4*1000+$G14*Marketshare_SSB!$D14*MI!G$5*1000+$G14*Marketshare_SSB!$E14*MI!G$6*1000+$G14*Marketshare_SSB!$F14*MI!G$7*1000+$G14*Marketshare_SSB!$G14*MI!G$8*1000+$G14*Marketshare_SSB!$H14*MI!G$9*1000+$G14*Marketshare_SSB!$I14*MI!G$10*1000</f>
        <v>666.62400000000059</v>
      </c>
      <c r="P14" s="40">
        <f>$G14*Marketshare_SSB!$B14*MI!H$3*1000+$G14*Marketshare_SSB!$C14*MI!H$4*1000+$G14*Marketshare_SSB!$D14*MI!H$5*1000+$G14*Marketshare_SSB!$E14*MI!H$6*1000+$G14*Marketshare_SSB!$F14*MI!H$7*1000+$G14*Marketshare_SSB!$G14*MI!H$8*1000+$G14*Marketshare_SSB!$H14*MI!H$9*1000+$G14*Marketshare_SSB!$I14*MI!H$10*1000</f>
        <v>0</v>
      </c>
      <c r="Q14" s="40">
        <f>$G14*Marketshare_SSB!$B14*MI!I$3*1000+$G14*Marketshare_SSB!$C14*MI!I$4*1000+$G14*Marketshare_SSB!$D14*MI!I$5*1000+$G14*Marketshare_SSB!$E14*MI!I$6*1000+$G14*Marketshare_SSB!$F14*MI!I$7*1000+$G14*Marketshare_SSB!$G14*MI!I$8*1000+$G14*Marketshare_SSB!$H14*MI!I$9*1000+$G14*Marketshare_SSB!$I14*MI!I$10*1000</f>
        <v>97.044000000000068</v>
      </c>
      <c r="R14" s="40">
        <f>$G14*Marketshare_SSB!$B14*MI!J$3*1000+$G14*Marketshare_SSB!$C14*MI!J$4*1000+$G14*Marketshare_SSB!$D14*MI!J$5*1000+$G14*Marketshare_SSB!$E14*MI!J$6*1000+$G14*Marketshare_SSB!$F14*MI!J$7*1000+$G14*Marketshare_SSB!$G14*MI!J$8*1000+$G14*Marketshare_SSB!$H14*MI!J$9*1000+$G14*Marketshare_SSB!$I14*MI!J$10*1000</f>
        <v>1.0200000000600009</v>
      </c>
      <c r="S14" s="40">
        <f>$G14*Marketshare_SSB!$B14*MI!K$3*1000+$G14*Marketshare_SSB!$C14*MI!K$4*1000+$G14*Marketshare_SSB!$D14*MI!K$5*1000+$G14*Marketshare_SSB!$E14*MI!K$6*1000+$G14*Marketshare_SSB!$F14*MI!K$7*1000+$G14*Marketshare_SSB!$G14*MI!K$8*1000+$G14*Marketshare_SSB!$H14*MI!K$9*1000+$G14*Marketshare_SSB!$I14*MI!K$10*1000</f>
        <v>113.60040000000011</v>
      </c>
      <c r="T14" s="40">
        <f>$G14*Marketshare_SSB!$B14*MI!L$3*1000+$G14*Marketshare_SSB!$C14*MI!L$4*1000+$G14*Marketshare_SSB!$D14*MI!L$5*1000+$G14*Marketshare_SSB!$E14*MI!L$6*1000+$G14*Marketshare_SSB!$F14*MI!L$7*1000+$G14*Marketshare_SSB!$G14*MI!L$8*1000+$G14*Marketshare_SSB!$H14*MI!L$9*1000+$G14*Marketshare_SSB!$I14*MI!L$10*1000</f>
        <v>103.72800000000009</v>
      </c>
      <c r="U14" s="40">
        <f>$G14*Marketshare_SSB!$B14*MI!M$3*1000+$G14*Marketshare_SSB!$C14*MI!M$4*1000+$G14*Marketshare_SSB!$D14*MI!M$5*1000+$G14*Marketshare_SSB!$E14*MI!M$6*1000+$G14*Marketshare_SSB!$F14*MI!M$7*1000+$G14*Marketshare_SSB!$G14*MI!M$8*1000+$G14*Marketshare_SSB!$H14*MI!M$9*1000+$G14*Marketshare_SSB!$I14*MI!M$10*1000</f>
        <v>0</v>
      </c>
      <c r="V14" s="40">
        <f>$G14*Marketshare_SSB!$B14*MI!N$3*1000+$G14*Marketshare_SSB!$C14*MI!N$4*1000+$G14*Marketshare_SSB!$D14*MI!N$5*1000+$G14*Marketshare_SSB!$E14*MI!N$6*1000+$G14*Marketshare_SSB!$F14*MI!N$7*1000+$G14*Marketshare_SSB!$G14*MI!N$8*1000+$G14*Marketshare_SSB!$H14*MI!N$9*1000+$G14*Marketshare_SSB!$I14*MI!N$10*1000</f>
        <v>0.32999999994000029</v>
      </c>
      <c r="W14" s="48">
        <f>$G14*Marketshare_SSB!$B14*MI!O$3*1000+$G14*Marketshare_SSB!$C14*MI!O$4*1000+$G14*Marketshare_SSB!$D14*MI!O$5*1000+$G14*Marketshare_SSB!$E14*MI!O$6*1000+$G14*Marketshare_SSB!$F14*MI!O$7*1000+$G14*Marketshare_SSB!$G14*MI!O$8*1000+$G14*Marketshare_SSB!$H14*MI!O$9*1000+$G14*Marketshare_SSB!$I14*MI!O$10*1000</f>
        <v>0.32999999994000029</v>
      </c>
      <c r="Y14" s="5">
        <f>0</f>
        <v>0</v>
      </c>
      <c r="Z14" s="3">
        <f>0</f>
        <v>0</v>
      </c>
      <c r="AA14" s="3">
        <f>0</f>
        <v>0</v>
      </c>
      <c r="AB14" s="3">
        <f>0</f>
        <v>0</v>
      </c>
      <c r="AC14" s="3">
        <f>0</f>
        <v>0</v>
      </c>
      <c r="AD14" s="3">
        <f>0</f>
        <v>0</v>
      </c>
      <c r="AE14" s="3">
        <f>0</f>
        <v>0</v>
      </c>
      <c r="AF14" s="3">
        <f>0</f>
        <v>0</v>
      </c>
      <c r="AG14" s="3">
        <f>0</f>
        <v>0</v>
      </c>
      <c r="AH14" s="3">
        <f>0</f>
        <v>0</v>
      </c>
      <c r="AI14" s="3">
        <f>0</f>
        <v>0</v>
      </c>
      <c r="AJ14" s="6">
        <f>0</f>
        <v>0</v>
      </c>
      <c r="AL14" s="53">
        <f t="shared" si="6"/>
        <v>746.10720000000015</v>
      </c>
      <c r="AM14" s="54">
        <f t="shared" si="6"/>
        <v>102.01140000000001</v>
      </c>
      <c r="AN14" s="54">
        <f t="shared" si="2"/>
        <v>259.71840000000003</v>
      </c>
      <c r="AO14" s="54">
        <f t="shared" si="2"/>
        <v>5439.3600000000006</v>
      </c>
      <c r="AP14" s="54">
        <f t="shared" si="2"/>
        <v>0</v>
      </c>
      <c r="AQ14" s="54">
        <f t="shared" si="2"/>
        <v>1063.482</v>
      </c>
      <c r="AR14" s="54">
        <f t="shared" si="2"/>
        <v>18.156000001067998</v>
      </c>
      <c r="AS14" s="54">
        <f t="shared" si="2"/>
        <v>1018.2894000000002</v>
      </c>
      <c r="AT14" s="54">
        <f t="shared" si="2"/>
        <v>1120.98</v>
      </c>
      <c r="AU14" s="54">
        <f t="shared" si="2"/>
        <v>0</v>
      </c>
      <c r="AV14" s="54">
        <f t="shared" si="2"/>
        <v>5.873999998931998</v>
      </c>
      <c r="AW14" s="55">
        <f t="shared" si="2"/>
        <v>5.873999998931998</v>
      </c>
    </row>
    <row r="15" spans="1:49" x14ac:dyDescent="0.55000000000000004">
      <c r="A15" s="25">
        <f t="shared" si="3"/>
        <v>2031</v>
      </c>
      <c r="B15" s="7">
        <f>(400-12)/20+B14</f>
        <v>31.4</v>
      </c>
      <c r="C15" s="4">
        <f>C14+(300-12)/20</f>
        <v>26.4</v>
      </c>
      <c r="D15" s="4">
        <f>D14+(200-12)/20</f>
        <v>21.4</v>
      </c>
      <c r="E15" s="7">
        <f t="shared" si="5"/>
        <v>19.399999999999999</v>
      </c>
      <c r="F15" s="4">
        <f t="shared" si="1"/>
        <v>14.399999999999999</v>
      </c>
      <c r="G15" s="8">
        <f t="shared" si="1"/>
        <v>9.3999999999999986</v>
      </c>
      <c r="H15" s="5">
        <f>0</f>
        <v>0</v>
      </c>
      <c r="I15" s="2">
        <f>0</f>
        <v>0</v>
      </c>
      <c r="J15" s="23">
        <f>0</f>
        <v>0</v>
      </c>
      <c r="K15" s="2"/>
      <c r="L15" s="47">
        <f>$G15*Marketshare_SSB!$B15*MI!D$3*1000+$G15*Marketshare_SSB!$C15*MI!D$4*1000+$G15*Marketshare_SSB!$D15*MI!D$5*1000+$G15*Marketshare_SSB!$E15*MI!D$6*1000+$G15*Marketshare_SSB!$F15*MI!D$7*1000+$G15*Marketshare_SSB!$G15*MI!D$8*1000+$G15*Marketshare_SSB!$H15*MI!D$9*1000+$G15*Marketshare_SSB!$I15*MI!D$10*1000</f>
        <v>550.82495999999992</v>
      </c>
      <c r="M15" s="40">
        <f>$G15*Marketshare_SSB!$B15*MI!E$3*1000+$G15*Marketshare_SSB!$C15*MI!E$4*1000+$G15*Marketshare_SSB!$D15*MI!E$5*1000+$G15*Marketshare_SSB!$E15*MI!E$6*1000+$G15*Marketshare_SSB!$F15*MI!E$7*1000+$G15*Marketshare_SSB!$G15*MI!E$8*1000+$G15*Marketshare_SSB!$H15*MI!E$9*1000+$G15*Marketshare_SSB!$I15*MI!E$10*1000</f>
        <v>68.85311999999999</v>
      </c>
      <c r="N15" s="40">
        <f>$G15*Marketshare_SSB!$B15*MI!F$3*1000+$G15*Marketshare_SSB!$C15*MI!F$4*1000+$G15*Marketshare_SSB!$D15*MI!F$5*1000+$G15*Marketshare_SSB!$E15*MI!F$6*1000+$G15*Marketshare_SSB!$F15*MI!F$7*1000+$G15*Marketshare_SSB!$G15*MI!F$8*1000+$G15*Marketshare_SSB!$H15*MI!F$9*1000+$G15*Marketshare_SSB!$I15*MI!F$10*1000</f>
        <v>170.37311999999997</v>
      </c>
      <c r="O15" s="40">
        <f>$G15*Marketshare_SSB!$B15*MI!G$3*1000+$G15*Marketshare_SSB!$C15*MI!G$4*1000+$G15*Marketshare_SSB!$D15*MI!G$5*1000+$G15*Marketshare_SSB!$E15*MI!G$6*1000+$G15*Marketshare_SSB!$F15*MI!G$7*1000+$G15*Marketshare_SSB!$G15*MI!G$8*1000+$G15*Marketshare_SSB!$H15*MI!G$9*1000+$G15*Marketshare_SSB!$I15*MI!G$10*1000</f>
        <v>5282.7999999999993</v>
      </c>
      <c r="P15" s="40">
        <f>$G15*Marketshare_SSB!$B15*MI!H$3*1000+$G15*Marketshare_SSB!$C15*MI!H$4*1000+$G15*Marketshare_SSB!$D15*MI!H$5*1000+$G15*Marketshare_SSB!$E15*MI!H$6*1000+$G15*Marketshare_SSB!$F15*MI!H$7*1000+$G15*Marketshare_SSB!$G15*MI!H$8*1000+$G15*Marketshare_SSB!$H15*MI!H$9*1000+$G15*Marketshare_SSB!$I15*MI!H$10*1000</f>
        <v>0</v>
      </c>
      <c r="Q15" s="40">
        <f>$G15*Marketshare_SSB!$B15*MI!I$3*1000+$G15*Marketshare_SSB!$C15*MI!I$4*1000+$G15*Marketshare_SSB!$D15*MI!I$5*1000+$G15*Marketshare_SSB!$E15*MI!I$6*1000+$G15*Marketshare_SSB!$F15*MI!I$7*1000+$G15*Marketshare_SSB!$G15*MI!I$8*1000+$G15*Marketshare_SSB!$H15*MI!I$9*1000+$G15*Marketshare_SSB!$I15*MI!I$10*1000</f>
        <v>754.9233999999999</v>
      </c>
      <c r="R15" s="40">
        <f>$G15*Marketshare_SSB!$B15*MI!J$3*1000+$G15*Marketshare_SSB!$C15*MI!J$4*1000+$G15*Marketshare_SSB!$D15*MI!J$5*1000+$G15*Marketshare_SSB!$E15*MI!J$6*1000+$G15*Marketshare_SSB!$F15*MI!J$7*1000+$G15*Marketshare_SSB!$G15*MI!J$8*1000+$G15*Marketshare_SSB!$H15*MI!J$9*1000+$G15*Marketshare_SSB!$I15*MI!J$10*1000</f>
        <v>7.2975333337625994</v>
      </c>
      <c r="S15" s="40">
        <f>$G15*Marketshare_SSB!$B15*MI!K$3*1000+$G15*Marketshare_SSB!$C15*MI!K$4*1000+$G15*Marketshare_SSB!$D15*MI!K$5*1000+$G15*Marketshare_SSB!$E15*MI!K$6*1000+$G15*Marketshare_SSB!$F15*MI!K$7*1000+$G15*Marketshare_SSB!$G15*MI!K$8*1000+$G15*Marketshare_SSB!$H15*MI!K$9*1000+$G15*Marketshare_SSB!$I15*MI!K$10*1000</f>
        <v>900.61211999999989</v>
      </c>
      <c r="T15" s="40">
        <f>$G15*Marketshare_SSB!$B15*MI!L$3*1000+$G15*Marketshare_SSB!$C15*MI!L$4*1000+$G15*Marketshare_SSB!$D15*MI!L$5*1000+$G15*Marketshare_SSB!$E15*MI!L$6*1000+$G15*Marketshare_SSB!$F15*MI!L$7*1000+$G15*Marketshare_SSB!$G15*MI!L$8*1000+$G15*Marketshare_SSB!$H15*MI!L$9*1000+$G15*Marketshare_SSB!$I15*MI!L$10*1000</f>
        <v>806.8771999999999</v>
      </c>
      <c r="U15" s="40">
        <f>$G15*Marketshare_SSB!$B15*MI!M$3*1000+$G15*Marketshare_SSB!$C15*MI!M$4*1000+$G15*Marketshare_SSB!$D15*MI!M$5*1000+$G15*Marketshare_SSB!$E15*MI!M$6*1000+$G15*Marketshare_SSB!$F15*MI!M$7*1000+$G15*Marketshare_SSB!$G15*MI!M$8*1000+$G15*Marketshare_SSB!$H15*MI!M$9*1000+$G15*Marketshare_SSB!$I15*MI!M$10*1000</f>
        <v>0</v>
      </c>
      <c r="V15" s="40">
        <f>$G15*Marketshare_SSB!$B15*MI!N$3*1000+$G15*Marketshare_SSB!$C15*MI!N$4*1000+$G15*Marketshare_SSB!$D15*MI!N$5*1000+$G15*Marketshare_SSB!$E15*MI!N$6*1000+$G15*Marketshare_SSB!$F15*MI!N$7*1000+$G15*Marketshare_SSB!$G15*MI!N$8*1000+$G15*Marketshare_SSB!$H15*MI!N$9*1000+$G15*Marketshare_SSB!$I15*MI!N$10*1000</f>
        <v>2.3609666662373994</v>
      </c>
      <c r="W15" s="48">
        <f>$G15*Marketshare_SSB!$B15*MI!O$3*1000+$G15*Marketshare_SSB!$C15*MI!O$4*1000+$G15*Marketshare_SSB!$D15*MI!O$5*1000+$G15*Marketshare_SSB!$E15*MI!O$6*1000+$G15*Marketshare_SSB!$F15*MI!O$7*1000+$G15*Marketshare_SSB!$G15*MI!O$8*1000+$G15*Marketshare_SSB!$H15*MI!O$9*1000+$G15*Marketshare_SSB!$I15*MI!O$10*1000</f>
        <v>2.3609666662373994</v>
      </c>
      <c r="Y15" s="5">
        <f>0</f>
        <v>0</v>
      </c>
      <c r="Z15" s="3">
        <f>0</f>
        <v>0</v>
      </c>
      <c r="AA15" s="3">
        <f>0</f>
        <v>0</v>
      </c>
      <c r="AB15" s="3">
        <f>0</f>
        <v>0</v>
      </c>
      <c r="AC15" s="3">
        <f>0</f>
        <v>0</v>
      </c>
      <c r="AD15" s="3">
        <f>0</f>
        <v>0</v>
      </c>
      <c r="AE15" s="3">
        <f>0</f>
        <v>0</v>
      </c>
      <c r="AF15" s="3">
        <f>0</f>
        <v>0</v>
      </c>
      <c r="AG15" s="3">
        <f>0</f>
        <v>0</v>
      </c>
      <c r="AH15" s="3">
        <f>0</f>
        <v>0</v>
      </c>
      <c r="AI15" s="3">
        <f>0</f>
        <v>0</v>
      </c>
      <c r="AJ15" s="6">
        <f>0</f>
        <v>0</v>
      </c>
      <c r="AL15" s="53">
        <f t="shared" si="6"/>
        <v>1296.9321600000001</v>
      </c>
      <c r="AM15" s="54">
        <f t="shared" si="6"/>
        <v>170.86452</v>
      </c>
      <c r="AN15" s="54">
        <f t="shared" si="2"/>
        <v>430.09152</v>
      </c>
      <c r="AO15" s="54">
        <f t="shared" si="2"/>
        <v>10722.16</v>
      </c>
      <c r="AP15" s="54">
        <f t="shared" si="2"/>
        <v>0</v>
      </c>
      <c r="AQ15" s="54">
        <f t="shared" si="2"/>
        <v>1818.4053999999999</v>
      </c>
      <c r="AR15" s="54">
        <f t="shared" si="2"/>
        <v>25.453533334830595</v>
      </c>
      <c r="AS15" s="54">
        <f t="shared" si="2"/>
        <v>1918.9015200000001</v>
      </c>
      <c r="AT15" s="54">
        <f t="shared" si="2"/>
        <v>1927.8571999999999</v>
      </c>
      <c r="AU15" s="54">
        <f t="shared" si="2"/>
        <v>0</v>
      </c>
      <c r="AV15" s="54">
        <f t="shared" si="2"/>
        <v>8.2349666651693969</v>
      </c>
      <c r="AW15" s="55">
        <f t="shared" si="2"/>
        <v>8.2349666651693969</v>
      </c>
    </row>
    <row r="16" spans="1:49" x14ac:dyDescent="0.55000000000000004">
      <c r="A16" s="25">
        <f t="shared" si="3"/>
        <v>2032</v>
      </c>
      <c r="B16" s="7">
        <f t="shared" ref="B16:B34" si="7">(400-12)/20+B15</f>
        <v>50.8</v>
      </c>
      <c r="C16" s="4">
        <f t="shared" ref="C16:C34" si="8">C15+(300-12)/20</f>
        <v>40.799999999999997</v>
      </c>
      <c r="D16" s="4">
        <f t="shared" ref="D16:D34" si="9">D15+(200-12)/20</f>
        <v>30.799999999999997</v>
      </c>
      <c r="E16" s="7">
        <f t="shared" si="5"/>
        <v>19.399999999999999</v>
      </c>
      <c r="F16" s="4">
        <f t="shared" si="1"/>
        <v>14.399999999999999</v>
      </c>
      <c r="G16" s="8">
        <f t="shared" si="1"/>
        <v>9.3999999999999986</v>
      </c>
      <c r="H16" s="5">
        <f>0</f>
        <v>0</v>
      </c>
      <c r="I16" s="2">
        <f>0</f>
        <v>0</v>
      </c>
      <c r="J16" s="23">
        <f>0</f>
        <v>0</v>
      </c>
      <c r="K16" s="2"/>
      <c r="L16" s="47">
        <f>$G16*Marketshare_SSB!$B16*MI!D$3*1000+$G16*Marketshare_SSB!$C16*MI!D$4*1000+$G16*Marketshare_SSB!$D16*MI!D$5*1000+$G16*Marketshare_SSB!$E16*MI!D$6*1000+$G16*Marketshare_SSB!$F16*MI!D$7*1000+$G16*Marketshare_SSB!$G16*MI!D$8*1000+$G16*Marketshare_SSB!$H16*MI!D$9*1000+$G16*Marketshare_SSB!$I16*MI!D$10*1000</f>
        <v>585.25152000000003</v>
      </c>
      <c r="M16" s="40">
        <f>$G16*Marketshare_SSB!$B16*MI!E$3*1000+$G16*Marketshare_SSB!$C16*MI!E$4*1000+$G16*Marketshare_SSB!$D16*MI!E$5*1000+$G16*Marketshare_SSB!$E16*MI!E$6*1000+$G16*Marketshare_SSB!$F16*MI!E$7*1000+$G16*Marketshare_SSB!$G16*MI!E$8*1000+$G16*Marketshare_SSB!$H16*MI!E$9*1000+$G16*Marketshare_SSB!$I16*MI!E$10*1000</f>
        <v>73.156440000000003</v>
      </c>
      <c r="N16" s="40">
        <f>$G16*Marketshare_SSB!$B16*MI!F$3*1000+$G16*Marketshare_SSB!$C16*MI!F$4*1000+$G16*Marketshare_SSB!$D16*MI!F$5*1000+$G16*Marketshare_SSB!$E16*MI!F$6*1000+$G16*Marketshare_SSB!$F16*MI!F$7*1000+$G16*Marketshare_SSB!$G16*MI!F$8*1000+$G16*Marketshare_SSB!$H16*MI!F$9*1000+$G16*Marketshare_SSB!$I16*MI!F$10*1000</f>
        <v>181.02143999999998</v>
      </c>
      <c r="O16" s="40">
        <f>$G16*Marketshare_SSB!$B16*MI!G$3*1000+$G16*Marketshare_SSB!$C16*MI!G$4*1000+$G16*Marketshare_SSB!$D16*MI!G$5*1000+$G16*Marketshare_SSB!$E16*MI!G$6*1000+$G16*Marketshare_SSB!$F16*MI!G$7*1000+$G16*Marketshare_SSB!$G16*MI!G$8*1000+$G16*Marketshare_SSB!$H16*MI!G$9*1000+$G16*Marketshare_SSB!$I16*MI!G$10*1000</f>
        <v>5343.7119999999995</v>
      </c>
      <c r="P16" s="40">
        <f>$G16*Marketshare_SSB!$B16*MI!H$3*1000+$G16*Marketshare_SSB!$C16*MI!H$4*1000+$G16*Marketshare_SSB!$D16*MI!H$5*1000+$G16*Marketshare_SSB!$E16*MI!H$6*1000+$G16*Marketshare_SSB!$F16*MI!H$7*1000+$G16*Marketshare_SSB!$G16*MI!H$8*1000+$G16*Marketshare_SSB!$H16*MI!H$9*1000+$G16*Marketshare_SSB!$I16*MI!H$10*1000</f>
        <v>0</v>
      </c>
      <c r="Q16" s="40">
        <f>$G16*Marketshare_SSB!$B16*MI!I$3*1000+$G16*Marketshare_SSB!$C16*MI!I$4*1000+$G16*Marketshare_SSB!$D16*MI!I$5*1000+$G16*Marketshare_SSB!$E16*MI!I$6*1000+$G16*Marketshare_SSB!$F16*MI!I$7*1000+$G16*Marketshare_SSB!$G16*MI!I$8*1000+$G16*Marketshare_SSB!$H16*MI!I$9*1000+$G16*Marketshare_SSB!$I16*MI!I$10*1000</f>
        <v>749.66879999999981</v>
      </c>
      <c r="R16" s="40">
        <f>$G16*Marketshare_SSB!$B16*MI!J$3*1000+$G16*Marketshare_SSB!$C16*MI!J$4*1000+$G16*Marketshare_SSB!$D16*MI!J$5*1000+$G16*Marketshare_SSB!$E16*MI!J$6*1000+$G16*Marketshare_SSB!$F16*MI!J$7*1000+$G16*Marketshare_SSB!$G16*MI!J$8*1000+$G16*Marketshare_SSB!$H16*MI!J$9*1000+$G16*Marketshare_SSB!$I16*MI!J$10*1000</f>
        <v>6.6050666670551985</v>
      </c>
      <c r="S16" s="40">
        <f>$G16*Marketshare_SSB!$B16*MI!K$3*1000+$G16*Marketshare_SSB!$C16*MI!K$4*1000+$G16*Marketshare_SSB!$D16*MI!K$5*1000+$G16*Marketshare_SSB!$E16*MI!K$6*1000+$G16*Marketshare_SSB!$F16*MI!K$7*1000+$G16*Marketshare_SSB!$G16*MI!K$8*1000+$G16*Marketshare_SSB!$H16*MI!K$9*1000+$G16*Marketshare_SSB!$I16*MI!K$10*1000</f>
        <v>911.35443999999995</v>
      </c>
      <c r="T16" s="40">
        <f>$G16*Marketshare_SSB!$B16*MI!L$3*1000+$G16*Marketshare_SSB!$C16*MI!L$4*1000+$G16*Marketshare_SSB!$D16*MI!L$5*1000+$G16*Marketshare_SSB!$E16*MI!L$6*1000+$G16*Marketshare_SSB!$F16*MI!L$7*1000+$G16*Marketshare_SSB!$G16*MI!L$8*1000+$G16*Marketshare_SSB!$H16*MI!L$9*1000+$G16*Marketshare_SSB!$I16*MI!L$10*1000</f>
        <v>801.21839999999986</v>
      </c>
      <c r="U16" s="40">
        <f>$G16*Marketshare_SSB!$B16*MI!M$3*1000+$G16*Marketshare_SSB!$C16*MI!M$4*1000+$G16*Marketshare_SSB!$D16*MI!M$5*1000+$G16*Marketshare_SSB!$E16*MI!M$6*1000+$G16*Marketshare_SSB!$F16*MI!M$7*1000+$G16*Marketshare_SSB!$G16*MI!M$8*1000+$G16*Marketshare_SSB!$H16*MI!M$9*1000+$G16*Marketshare_SSB!$I16*MI!M$10*1000</f>
        <v>0</v>
      </c>
      <c r="V16" s="40">
        <f>$G16*Marketshare_SSB!$B16*MI!N$3*1000+$G16*Marketshare_SSB!$C16*MI!N$4*1000+$G16*Marketshare_SSB!$D16*MI!N$5*1000+$G16*Marketshare_SSB!$E16*MI!N$6*1000+$G16*Marketshare_SSB!$F16*MI!N$7*1000+$G16*Marketshare_SSB!$G16*MI!N$8*1000+$G16*Marketshare_SSB!$H16*MI!N$9*1000+$G16*Marketshare_SSB!$I16*MI!N$10*1000</f>
        <v>2.1369333329447993</v>
      </c>
      <c r="W16" s="48">
        <f>$G16*Marketshare_SSB!$B16*MI!O$3*1000+$G16*Marketshare_SSB!$C16*MI!O$4*1000+$G16*Marketshare_SSB!$D16*MI!O$5*1000+$G16*Marketshare_SSB!$E16*MI!O$6*1000+$G16*Marketshare_SSB!$F16*MI!O$7*1000+$G16*Marketshare_SSB!$G16*MI!O$8*1000+$G16*Marketshare_SSB!$H16*MI!O$9*1000+$G16*Marketshare_SSB!$I16*MI!O$10*1000</f>
        <v>2.1369333329447993</v>
      </c>
      <c r="Y16" s="5">
        <f>0</f>
        <v>0</v>
      </c>
      <c r="Z16" s="3">
        <f>0</f>
        <v>0</v>
      </c>
      <c r="AA16" s="3">
        <f>0</f>
        <v>0</v>
      </c>
      <c r="AB16" s="3">
        <f>0</f>
        <v>0</v>
      </c>
      <c r="AC16" s="3">
        <f>0</f>
        <v>0</v>
      </c>
      <c r="AD16" s="3">
        <f>0</f>
        <v>0</v>
      </c>
      <c r="AE16" s="3">
        <f>0</f>
        <v>0</v>
      </c>
      <c r="AF16" s="3">
        <f>0</f>
        <v>0</v>
      </c>
      <c r="AG16" s="3">
        <f>0</f>
        <v>0</v>
      </c>
      <c r="AH16" s="3">
        <f>0</f>
        <v>0</v>
      </c>
      <c r="AI16" s="3">
        <f>0</f>
        <v>0</v>
      </c>
      <c r="AJ16" s="6">
        <f>0</f>
        <v>0</v>
      </c>
      <c r="AL16" s="53">
        <f t="shared" si="6"/>
        <v>1882.1836800000001</v>
      </c>
      <c r="AM16" s="54">
        <f t="shared" si="6"/>
        <v>244.02096</v>
      </c>
      <c r="AN16" s="54">
        <f t="shared" si="2"/>
        <v>611.11295999999993</v>
      </c>
      <c r="AO16" s="54">
        <f t="shared" si="2"/>
        <v>16065.871999999999</v>
      </c>
      <c r="AP16" s="54">
        <f t="shared" si="2"/>
        <v>0</v>
      </c>
      <c r="AQ16" s="54">
        <f t="shared" si="2"/>
        <v>2568.0741999999996</v>
      </c>
      <c r="AR16" s="54">
        <f t="shared" si="2"/>
        <v>32.058600001885793</v>
      </c>
      <c r="AS16" s="54">
        <f t="shared" si="2"/>
        <v>2830.25596</v>
      </c>
      <c r="AT16" s="54">
        <f t="shared" si="2"/>
        <v>2729.0755999999997</v>
      </c>
      <c r="AU16" s="54">
        <f t="shared" si="2"/>
        <v>0</v>
      </c>
      <c r="AV16" s="54">
        <f t="shared" si="2"/>
        <v>10.371899998114197</v>
      </c>
      <c r="AW16" s="55">
        <f t="shared" si="2"/>
        <v>10.371899998114197</v>
      </c>
    </row>
    <row r="17" spans="1:49" x14ac:dyDescent="0.55000000000000004">
      <c r="A17" s="25">
        <f t="shared" si="3"/>
        <v>2033</v>
      </c>
      <c r="B17" s="7">
        <f t="shared" si="7"/>
        <v>70.199999999999989</v>
      </c>
      <c r="C17" s="4">
        <f t="shared" si="8"/>
        <v>55.199999999999996</v>
      </c>
      <c r="D17" s="4">
        <f t="shared" si="9"/>
        <v>40.199999999999996</v>
      </c>
      <c r="E17" s="7">
        <f t="shared" si="5"/>
        <v>19.399999999999991</v>
      </c>
      <c r="F17" s="4">
        <f t="shared" si="1"/>
        <v>14.399999999999999</v>
      </c>
      <c r="G17" s="8">
        <f t="shared" si="1"/>
        <v>9.3999999999999986</v>
      </c>
      <c r="H17" s="5">
        <f>0</f>
        <v>0</v>
      </c>
      <c r="I17" s="2">
        <f>0</f>
        <v>0</v>
      </c>
      <c r="J17" s="23">
        <f>0</f>
        <v>0</v>
      </c>
      <c r="K17" s="2"/>
      <c r="L17" s="47">
        <f>$G17*Marketshare_SSB!$B17*MI!D$3*1000+$G17*Marketshare_SSB!$C17*MI!D$4*1000+$G17*Marketshare_SSB!$D17*MI!D$5*1000+$G17*Marketshare_SSB!$E17*MI!D$6*1000+$G17*Marketshare_SSB!$F17*MI!D$7*1000+$G17*Marketshare_SSB!$G17*MI!D$8*1000+$G17*Marketshare_SSB!$H17*MI!D$9*1000+$G17*Marketshare_SSB!$I17*MI!D$10*1000</f>
        <v>619.67808000000002</v>
      </c>
      <c r="M17" s="40">
        <f>$G17*Marketshare_SSB!$B17*MI!E$3*1000+$G17*Marketshare_SSB!$C17*MI!E$4*1000+$G17*Marketshare_SSB!$D17*MI!E$5*1000+$G17*Marketshare_SSB!$E17*MI!E$6*1000+$G17*Marketshare_SSB!$F17*MI!E$7*1000+$G17*Marketshare_SSB!$G17*MI!E$8*1000+$G17*Marketshare_SSB!$H17*MI!E$9*1000+$G17*Marketshare_SSB!$I17*MI!E$10*1000</f>
        <v>77.459760000000003</v>
      </c>
      <c r="N17" s="40">
        <f>$G17*Marketshare_SSB!$B17*MI!F$3*1000+$G17*Marketshare_SSB!$C17*MI!F$4*1000+$G17*Marketshare_SSB!$D17*MI!F$5*1000+$G17*Marketshare_SSB!$E17*MI!F$6*1000+$G17*Marketshare_SSB!$F17*MI!F$7*1000+$G17*Marketshare_SSB!$G17*MI!F$8*1000+$G17*Marketshare_SSB!$H17*MI!F$9*1000+$G17*Marketshare_SSB!$I17*MI!F$10*1000</f>
        <v>191.66975999999997</v>
      </c>
      <c r="O17" s="40">
        <f>$G17*Marketshare_SSB!$B17*MI!G$3*1000+$G17*Marketshare_SSB!$C17*MI!G$4*1000+$G17*Marketshare_SSB!$D17*MI!G$5*1000+$G17*Marketshare_SSB!$E17*MI!G$6*1000+$G17*Marketshare_SSB!$F17*MI!G$7*1000+$G17*Marketshare_SSB!$G17*MI!G$8*1000+$G17*Marketshare_SSB!$H17*MI!G$9*1000+$G17*Marketshare_SSB!$I17*MI!G$10*1000</f>
        <v>5404.6239999999998</v>
      </c>
      <c r="P17" s="40">
        <f>$G17*Marketshare_SSB!$B17*MI!H$3*1000+$G17*Marketshare_SSB!$C17*MI!H$4*1000+$G17*Marketshare_SSB!$D17*MI!H$5*1000+$G17*Marketshare_SSB!$E17*MI!H$6*1000+$G17*Marketshare_SSB!$F17*MI!H$7*1000+$G17*Marketshare_SSB!$G17*MI!H$8*1000+$G17*Marketshare_SSB!$H17*MI!H$9*1000+$G17*Marketshare_SSB!$I17*MI!H$10*1000</f>
        <v>0</v>
      </c>
      <c r="Q17" s="40">
        <f>$G17*Marketshare_SSB!$B17*MI!I$3*1000+$G17*Marketshare_SSB!$C17*MI!I$4*1000+$G17*Marketshare_SSB!$D17*MI!I$5*1000+$G17*Marketshare_SSB!$E17*MI!I$6*1000+$G17*Marketshare_SSB!$F17*MI!I$7*1000+$G17*Marketshare_SSB!$G17*MI!I$8*1000+$G17*Marketshare_SSB!$H17*MI!I$9*1000+$G17*Marketshare_SSB!$I17*MI!I$10*1000</f>
        <v>744.41419999999971</v>
      </c>
      <c r="R17" s="40">
        <f>$G17*Marketshare_SSB!$B17*MI!J$3*1000+$G17*Marketshare_SSB!$C17*MI!J$4*1000+$G17*Marketshare_SSB!$D17*MI!J$5*1000+$G17*Marketshare_SSB!$E17*MI!J$6*1000+$G17*Marketshare_SSB!$F17*MI!J$7*1000+$G17*Marketshare_SSB!$G17*MI!J$8*1000+$G17*Marketshare_SSB!$H17*MI!J$9*1000+$G17*Marketshare_SSB!$I17*MI!J$10*1000</f>
        <v>5.9126000003477994</v>
      </c>
      <c r="S17" s="40">
        <f>$G17*Marketshare_SSB!$B17*MI!K$3*1000+$G17*Marketshare_SSB!$C17*MI!K$4*1000+$G17*Marketshare_SSB!$D17*MI!K$5*1000+$G17*Marketshare_SSB!$E17*MI!K$6*1000+$G17*Marketshare_SSB!$F17*MI!K$7*1000+$G17*Marketshare_SSB!$G17*MI!K$8*1000+$G17*Marketshare_SSB!$H17*MI!K$9*1000+$G17*Marketshare_SSB!$I17*MI!K$10*1000</f>
        <v>922.09675999999979</v>
      </c>
      <c r="T17" s="40">
        <f>$G17*Marketshare_SSB!$B17*MI!L$3*1000+$G17*Marketshare_SSB!$C17*MI!L$4*1000+$G17*Marketshare_SSB!$D17*MI!L$5*1000+$G17*Marketshare_SSB!$E17*MI!L$6*1000+$G17*Marketshare_SSB!$F17*MI!L$7*1000+$G17*Marketshare_SSB!$G17*MI!L$8*1000+$G17*Marketshare_SSB!$H17*MI!L$9*1000+$G17*Marketshare_SSB!$I17*MI!L$10*1000</f>
        <v>795.55959999999982</v>
      </c>
      <c r="U17" s="40">
        <f>$G17*Marketshare_SSB!$B17*MI!M$3*1000+$G17*Marketshare_SSB!$C17*MI!M$4*1000+$G17*Marketshare_SSB!$D17*MI!M$5*1000+$G17*Marketshare_SSB!$E17*MI!M$6*1000+$G17*Marketshare_SSB!$F17*MI!M$7*1000+$G17*Marketshare_SSB!$G17*MI!M$8*1000+$G17*Marketshare_SSB!$H17*MI!M$9*1000+$G17*Marketshare_SSB!$I17*MI!M$10*1000</f>
        <v>0</v>
      </c>
      <c r="V17" s="40">
        <f>$G17*Marketshare_SSB!$B17*MI!N$3*1000+$G17*Marketshare_SSB!$C17*MI!N$4*1000+$G17*Marketshare_SSB!$D17*MI!N$5*1000+$G17*Marketshare_SSB!$E17*MI!N$6*1000+$G17*Marketshare_SSB!$F17*MI!N$7*1000+$G17*Marketshare_SSB!$G17*MI!N$8*1000+$G17*Marketshare_SSB!$H17*MI!N$9*1000+$G17*Marketshare_SSB!$I17*MI!N$10*1000</f>
        <v>1.9128999996521994</v>
      </c>
      <c r="W17" s="48">
        <f>$G17*Marketshare_SSB!$B17*MI!O$3*1000+$G17*Marketshare_SSB!$C17*MI!O$4*1000+$G17*Marketshare_SSB!$D17*MI!O$5*1000+$G17*Marketshare_SSB!$E17*MI!O$6*1000+$G17*Marketshare_SSB!$F17*MI!O$7*1000+$G17*Marketshare_SSB!$G17*MI!O$8*1000+$G17*Marketshare_SSB!$H17*MI!O$9*1000+$G17*Marketshare_SSB!$I17*MI!O$10*1000</f>
        <v>1.9128999996521994</v>
      </c>
      <c r="Y17" s="5">
        <f>0</f>
        <v>0</v>
      </c>
      <c r="Z17" s="3">
        <f>0</f>
        <v>0</v>
      </c>
      <c r="AA17" s="3">
        <f>0</f>
        <v>0</v>
      </c>
      <c r="AB17" s="3">
        <f>0</f>
        <v>0</v>
      </c>
      <c r="AC17" s="3">
        <f>0</f>
        <v>0</v>
      </c>
      <c r="AD17" s="3">
        <f>0</f>
        <v>0</v>
      </c>
      <c r="AE17" s="3">
        <f>0</f>
        <v>0</v>
      </c>
      <c r="AF17" s="3">
        <f>0</f>
        <v>0</v>
      </c>
      <c r="AG17" s="3">
        <f>0</f>
        <v>0</v>
      </c>
      <c r="AH17" s="3">
        <f>0</f>
        <v>0</v>
      </c>
      <c r="AI17" s="3">
        <f>0</f>
        <v>0</v>
      </c>
      <c r="AJ17" s="6">
        <f>0</f>
        <v>0</v>
      </c>
      <c r="AL17" s="53">
        <f t="shared" si="6"/>
        <v>2501.8617600000002</v>
      </c>
      <c r="AM17" s="54">
        <f t="shared" si="6"/>
        <v>321.48072000000002</v>
      </c>
      <c r="AN17" s="54">
        <f t="shared" si="2"/>
        <v>802.78271999999993</v>
      </c>
      <c r="AO17" s="54">
        <f t="shared" si="2"/>
        <v>21470.495999999999</v>
      </c>
      <c r="AP17" s="54">
        <f t="shared" si="2"/>
        <v>0</v>
      </c>
      <c r="AQ17" s="54">
        <f t="shared" si="2"/>
        <v>3312.4883999999993</v>
      </c>
      <c r="AR17" s="54">
        <f t="shared" si="2"/>
        <v>37.971200002233594</v>
      </c>
      <c r="AS17" s="54">
        <f t="shared" si="2"/>
        <v>3752.3527199999999</v>
      </c>
      <c r="AT17" s="54">
        <f t="shared" si="2"/>
        <v>3524.6351999999997</v>
      </c>
      <c r="AU17" s="54">
        <f t="shared" si="2"/>
        <v>0</v>
      </c>
      <c r="AV17" s="54">
        <f t="shared" si="2"/>
        <v>12.284799997766395</v>
      </c>
      <c r="AW17" s="55">
        <f t="shared" si="2"/>
        <v>12.284799997766395</v>
      </c>
    </row>
    <row r="18" spans="1:49" x14ac:dyDescent="0.55000000000000004">
      <c r="A18" s="25">
        <f t="shared" si="3"/>
        <v>2034</v>
      </c>
      <c r="B18" s="7">
        <f t="shared" si="7"/>
        <v>89.6</v>
      </c>
      <c r="C18" s="4">
        <f t="shared" si="8"/>
        <v>69.599999999999994</v>
      </c>
      <c r="D18" s="4">
        <f t="shared" si="9"/>
        <v>49.599999999999994</v>
      </c>
      <c r="E18" s="7">
        <f t="shared" si="5"/>
        <v>19.400000000000006</v>
      </c>
      <c r="F18" s="4">
        <f t="shared" si="1"/>
        <v>14.399999999999999</v>
      </c>
      <c r="G18" s="8">
        <f t="shared" si="1"/>
        <v>9.3999999999999986</v>
      </c>
      <c r="H18" s="5">
        <f>0</f>
        <v>0</v>
      </c>
      <c r="I18" s="2">
        <f>0</f>
        <v>0</v>
      </c>
      <c r="J18" s="23">
        <f>0</f>
        <v>0</v>
      </c>
      <c r="K18" s="2"/>
      <c r="L18" s="47">
        <f>$G18*Marketshare_SSB!$B18*MI!D$3*1000+$G18*Marketshare_SSB!$C18*MI!D$4*1000+$G18*Marketshare_SSB!$D18*MI!D$5*1000+$G18*Marketshare_SSB!$E18*MI!D$6*1000+$G18*Marketshare_SSB!$F18*MI!D$7*1000+$G18*Marketshare_SSB!$G18*MI!D$8*1000+$G18*Marketshare_SSB!$H18*MI!D$9*1000+$G18*Marketshare_SSB!$I18*MI!D$10*1000</f>
        <v>654.10464000000013</v>
      </c>
      <c r="M18" s="40">
        <f>$G18*Marketshare_SSB!$B18*MI!E$3*1000+$G18*Marketshare_SSB!$C18*MI!E$4*1000+$G18*Marketshare_SSB!$D18*MI!E$5*1000+$G18*Marketshare_SSB!$E18*MI!E$6*1000+$G18*Marketshare_SSB!$F18*MI!E$7*1000+$G18*Marketshare_SSB!$G18*MI!E$8*1000+$G18*Marketshare_SSB!$H18*MI!E$9*1000+$G18*Marketshare_SSB!$I18*MI!E$10*1000</f>
        <v>81.763080000000016</v>
      </c>
      <c r="N18" s="40">
        <f>$G18*Marketshare_SSB!$B18*MI!F$3*1000+$G18*Marketshare_SSB!$C18*MI!F$4*1000+$G18*Marketshare_SSB!$D18*MI!F$5*1000+$G18*Marketshare_SSB!$E18*MI!F$6*1000+$G18*Marketshare_SSB!$F18*MI!F$7*1000+$G18*Marketshare_SSB!$G18*MI!F$8*1000+$G18*Marketshare_SSB!$H18*MI!F$9*1000+$G18*Marketshare_SSB!$I18*MI!F$10*1000</f>
        <v>202.31808000000001</v>
      </c>
      <c r="O18" s="40">
        <f>$G18*Marketshare_SSB!$B18*MI!G$3*1000+$G18*Marketshare_SSB!$C18*MI!G$4*1000+$G18*Marketshare_SSB!$D18*MI!G$5*1000+$G18*Marketshare_SSB!$E18*MI!G$6*1000+$G18*Marketshare_SSB!$F18*MI!G$7*1000+$G18*Marketshare_SSB!$G18*MI!G$8*1000+$G18*Marketshare_SSB!$H18*MI!G$9*1000+$G18*Marketshare_SSB!$I18*MI!G$10*1000</f>
        <v>5465.5359999999982</v>
      </c>
      <c r="P18" s="40">
        <f>$G18*Marketshare_SSB!$B18*MI!H$3*1000+$G18*Marketshare_SSB!$C18*MI!H$4*1000+$G18*Marketshare_SSB!$D18*MI!H$5*1000+$G18*Marketshare_SSB!$E18*MI!H$6*1000+$G18*Marketshare_SSB!$F18*MI!H$7*1000+$G18*Marketshare_SSB!$G18*MI!H$8*1000+$G18*Marketshare_SSB!$H18*MI!H$9*1000+$G18*Marketshare_SSB!$I18*MI!H$10*1000</f>
        <v>0</v>
      </c>
      <c r="Q18" s="40">
        <f>$G18*Marketshare_SSB!$B18*MI!I$3*1000+$G18*Marketshare_SSB!$C18*MI!I$4*1000+$G18*Marketshare_SSB!$D18*MI!I$5*1000+$G18*Marketshare_SSB!$E18*MI!I$6*1000+$G18*Marketshare_SSB!$F18*MI!I$7*1000+$G18*Marketshare_SSB!$G18*MI!I$8*1000+$G18*Marketshare_SSB!$H18*MI!I$9*1000+$G18*Marketshare_SSB!$I18*MI!I$10*1000</f>
        <v>739.15959999999973</v>
      </c>
      <c r="R18" s="40">
        <f>$G18*Marketshare_SSB!$B18*MI!J$3*1000+$G18*Marketshare_SSB!$C18*MI!J$4*1000+$G18*Marketshare_SSB!$D18*MI!J$5*1000+$G18*Marketshare_SSB!$E18*MI!J$6*1000+$G18*Marketshare_SSB!$F18*MI!J$7*1000+$G18*Marketshare_SSB!$G18*MI!J$8*1000+$G18*Marketshare_SSB!$H18*MI!J$9*1000+$G18*Marketshare_SSB!$I18*MI!J$10*1000</f>
        <v>5.2201333336403986</v>
      </c>
      <c r="S18" s="40">
        <f>$G18*Marketshare_SSB!$B18*MI!K$3*1000+$G18*Marketshare_SSB!$C18*MI!K$4*1000+$G18*Marketshare_SSB!$D18*MI!K$5*1000+$G18*Marketshare_SSB!$E18*MI!K$6*1000+$G18*Marketshare_SSB!$F18*MI!K$7*1000+$G18*Marketshare_SSB!$G18*MI!K$8*1000+$G18*Marketshare_SSB!$H18*MI!K$9*1000+$G18*Marketshare_SSB!$I18*MI!K$10*1000</f>
        <v>932.83907999999974</v>
      </c>
      <c r="T18" s="40">
        <f>$G18*Marketshare_SSB!$B18*MI!L$3*1000+$G18*Marketshare_SSB!$C18*MI!L$4*1000+$G18*Marketshare_SSB!$D18*MI!L$5*1000+$G18*Marketshare_SSB!$E18*MI!L$6*1000+$G18*Marketshare_SSB!$F18*MI!L$7*1000+$G18*Marketshare_SSB!$G18*MI!L$8*1000+$G18*Marketshare_SSB!$H18*MI!L$9*1000+$G18*Marketshare_SSB!$I18*MI!L$10*1000</f>
        <v>789.90079999999966</v>
      </c>
      <c r="U18" s="40">
        <f>$G18*Marketshare_SSB!$B18*MI!M$3*1000+$G18*Marketshare_SSB!$C18*MI!M$4*1000+$G18*Marketshare_SSB!$D18*MI!M$5*1000+$G18*Marketshare_SSB!$E18*MI!M$6*1000+$G18*Marketshare_SSB!$F18*MI!M$7*1000+$G18*Marketshare_SSB!$G18*MI!M$8*1000+$G18*Marketshare_SSB!$H18*MI!M$9*1000+$G18*Marketshare_SSB!$I18*MI!M$10*1000</f>
        <v>0</v>
      </c>
      <c r="V18" s="40">
        <f>$G18*Marketshare_SSB!$B18*MI!N$3*1000+$G18*Marketshare_SSB!$C18*MI!N$4*1000+$G18*Marketshare_SSB!$D18*MI!N$5*1000+$G18*Marketshare_SSB!$E18*MI!N$6*1000+$G18*Marketshare_SSB!$F18*MI!N$7*1000+$G18*Marketshare_SSB!$G18*MI!N$8*1000+$G18*Marketshare_SSB!$H18*MI!N$9*1000+$G18*Marketshare_SSB!$I18*MI!N$10*1000</f>
        <v>1.6888666663595995</v>
      </c>
      <c r="W18" s="48">
        <f>$G18*Marketshare_SSB!$B18*MI!O$3*1000+$G18*Marketshare_SSB!$C18*MI!O$4*1000+$G18*Marketshare_SSB!$D18*MI!O$5*1000+$G18*Marketshare_SSB!$E18*MI!O$6*1000+$G18*Marketshare_SSB!$F18*MI!O$7*1000+$G18*Marketshare_SSB!$G18*MI!O$8*1000+$G18*Marketshare_SSB!$H18*MI!O$9*1000+$G18*Marketshare_SSB!$I18*MI!O$10*1000</f>
        <v>1.6888666663595995</v>
      </c>
      <c r="Y18" s="5">
        <f>0</f>
        <v>0</v>
      </c>
      <c r="Z18" s="3">
        <f>0</f>
        <v>0</v>
      </c>
      <c r="AA18" s="3">
        <f>0</f>
        <v>0</v>
      </c>
      <c r="AB18" s="3">
        <f>0</f>
        <v>0</v>
      </c>
      <c r="AC18" s="3">
        <f>0</f>
        <v>0</v>
      </c>
      <c r="AD18" s="3">
        <f>0</f>
        <v>0</v>
      </c>
      <c r="AE18" s="3">
        <f>0</f>
        <v>0</v>
      </c>
      <c r="AF18" s="3">
        <f>0</f>
        <v>0</v>
      </c>
      <c r="AG18" s="3">
        <f>0</f>
        <v>0</v>
      </c>
      <c r="AH18" s="3">
        <f>0</f>
        <v>0</v>
      </c>
      <c r="AI18" s="3">
        <f>0</f>
        <v>0</v>
      </c>
      <c r="AJ18" s="6">
        <f>0</f>
        <v>0</v>
      </c>
      <c r="AL18" s="53">
        <f t="shared" si="6"/>
        <v>3155.9664000000002</v>
      </c>
      <c r="AM18" s="54">
        <f t="shared" si="6"/>
        <v>403.24380000000002</v>
      </c>
      <c r="AN18" s="54">
        <f t="shared" si="2"/>
        <v>1005.1007999999999</v>
      </c>
      <c r="AO18" s="54">
        <f t="shared" si="2"/>
        <v>26936.031999999999</v>
      </c>
      <c r="AP18" s="54">
        <f t="shared" si="2"/>
        <v>0</v>
      </c>
      <c r="AQ18" s="54">
        <f t="shared" si="2"/>
        <v>4051.6479999999992</v>
      </c>
      <c r="AR18" s="54">
        <f t="shared" si="2"/>
        <v>43.191333335873992</v>
      </c>
      <c r="AS18" s="54">
        <f t="shared" si="2"/>
        <v>4685.1917999999996</v>
      </c>
      <c r="AT18" s="54">
        <f t="shared" si="2"/>
        <v>4314.5359999999991</v>
      </c>
      <c r="AU18" s="54">
        <f t="shared" si="2"/>
        <v>0</v>
      </c>
      <c r="AV18" s="54">
        <f t="shared" si="2"/>
        <v>13.973666664125995</v>
      </c>
      <c r="AW18" s="55">
        <f t="shared" si="2"/>
        <v>13.973666664125995</v>
      </c>
    </row>
    <row r="19" spans="1:49" x14ac:dyDescent="0.55000000000000004">
      <c r="A19" s="25">
        <f t="shared" si="3"/>
        <v>2035</v>
      </c>
      <c r="B19" s="7">
        <f t="shared" si="7"/>
        <v>109</v>
      </c>
      <c r="C19" s="4">
        <f t="shared" si="8"/>
        <v>84</v>
      </c>
      <c r="D19" s="4">
        <f t="shared" si="9"/>
        <v>58.999999999999993</v>
      </c>
      <c r="E19" s="7">
        <f t="shared" si="5"/>
        <v>19.400000000000006</v>
      </c>
      <c r="F19" s="4">
        <f t="shared" si="1"/>
        <v>14.400000000000006</v>
      </c>
      <c r="G19" s="8">
        <f t="shared" si="1"/>
        <v>9.3999999999999986</v>
      </c>
      <c r="H19" s="5">
        <f>0</f>
        <v>0</v>
      </c>
      <c r="I19" s="2">
        <f>0</f>
        <v>0</v>
      </c>
      <c r="J19" s="23">
        <f>0</f>
        <v>0</v>
      </c>
      <c r="K19" s="2"/>
      <c r="L19" s="47">
        <f>$G19*Marketshare_SSB!$B19*MI!D$3*1000+$G19*Marketshare_SSB!$C19*MI!D$4*1000+$G19*Marketshare_SSB!$D19*MI!D$5*1000+$G19*Marketshare_SSB!$E19*MI!D$6*1000+$G19*Marketshare_SSB!$F19*MI!D$7*1000+$G19*Marketshare_SSB!$G19*MI!D$8*1000+$G19*Marketshare_SSB!$H19*MI!D$9*1000+$G19*Marketshare_SSB!$I19*MI!D$10*1000</f>
        <v>688.53120000000013</v>
      </c>
      <c r="M19" s="40">
        <f>$G19*Marketshare_SSB!$B19*MI!E$3*1000+$G19*Marketshare_SSB!$C19*MI!E$4*1000+$G19*Marketshare_SSB!$D19*MI!E$5*1000+$G19*Marketshare_SSB!$E19*MI!E$6*1000+$G19*Marketshare_SSB!$F19*MI!E$7*1000+$G19*Marketshare_SSB!$G19*MI!E$8*1000+$G19*Marketshare_SSB!$H19*MI!E$9*1000+$G19*Marketshare_SSB!$I19*MI!E$10*1000</f>
        <v>86.066400000000016</v>
      </c>
      <c r="N19" s="40">
        <f>$G19*Marketshare_SSB!$B19*MI!F$3*1000+$G19*Marketshare_SSB!$C19*MI!F$4*1000+$G19*Marketshare_SSB!$D19*MI!F$5*1000+$G19*Marketshare_SSB!$E19*MI!F$6*1000+$G19*Marketshare_SSB!$F19*MI!F$7*1000+$G19*Marketshare_SSB!$G19*MI!F$8*1000+$G19*Marketshare_SSB!$H19*MI!F$9*1000+$G19*Marketshare_SSB!$I19*MI!F$10*1000</f>
        <v>212.96640000000002</v>
      </c>
      <c r="O19" s="40">
        <f>$G19*Marketshare_SSB!$B19*MI!G$3*1000+$G19*Marketshare_SSB!$C19*MI!G$4*1000+$G19*Marketshare_SSB!$D19*MI!G$5*1000+$G19*Marketshare_SSB!$E19*MI!G$6*1000+$G19*Marketshare_SSB!$F19*MI!G$7*1000+$G19*Marketshare_SSB!$G19*MI!G$8*1000+$G19*Marketshare_SSB!$H19*MI!G$9*1000+$G19*Marketshare_SSB!$I19*MI!G$10*1000</f>
        <v>5526.4479999999976</v>
      </c>
      <c r="P19" s="40">
        <f>$G19*Marketshare_SSB!$B19*MI!H$3*1000+$G19*Marketshare_SSB!$C19*MI!H$4*1000+$G19*Marketshare_SSB!$D19*MI!H$5*1000+$G19*Marketshare_SSB!$E19*MI!H$6*1000+$G19*Marketshare_SSB!$F19*MI!H$7*1000+$G19*Marketshare_SSB!$G19*MI!H$8*1000+$G19*Marketshare_SSB!$H19*MI!H$9*1000+$G19*Marketshare_SSB!$I19*MI!H$10*1000</f>
        <v>0</v>
      </c>
      <c r="Q19" s="40">
        <f>$G19*Marketshare_SSB!$B19*MI!I$3*1000+$G19*Marketshare_SSB!$C19*MI!I$4*1000+$G19*Marketshare_SSB!$D19*MI!I$5*1000+$G19*Marketshare_SSB!$E19*MI!I$6*1000+$G19*Marketshare_SSB!$F19*MI!I$7*1000+$G19*Marketshare_SSB!$G19*MI!I$8*1000+$G19*Marketshare_SSB!$H19*MI!I$9*1000+$G19*Marketshare_SSB!$I19*MI!I$10*1000</f>
        <v>733.90499999999975</v>
      </c>
      <c r="R19" s="40">
        <f>$G19*Marketshare_SSB!$B19*MI!J$3*1000+$G19*Marketshare_SSB!$C19*MI!J$4*1000+$G19*Marketshare_SSB!$D19*MI!J$5*1000+$G19*Marketshare_SSB!$E19*MI!J$6*1000+$G19*Marketshare_SSB!$F19*MI!J$7*1000+$G19*Marketshare_SSB!$G19*MI!J$8*1000+$G19*Marketshare_SSB!$H19*MI!J$9*1000+$G19*Marketshare_SSB!$I19*MI!J$10*1000</f>
        <v>4.5276666669329986</v>
      </c>
      <c r="S19" s="40">
        <f>$G19*Marketshare_SSB!$B19*MI!K$3*1000+$G19*Marketshare_SSB!$C19*MI!K$4*1000+$G19*Marketshare_SSB!$D19*MI!K$5*1000+$G19*Marketshare_SSB!$E19*MI!K$6*1000+$G19*Marketshare_SSB!$F19*MI!K$7*1000+$G19*Marketshare_SSB!$G19*MI!K$8*1000+$G19*Marketshare_SSB!$H19*MI!K$9*1000+$G19*Marketshare_SSB!$I19*MI!K$10*1000</f>
        <v>943.5813999999998</v>
      </c>
      <c r="T19" s="40">
        <f>$G19*Marketshare_SSB!$B19*MI!L$3*1000+$G19*Marketshare_SSB!$C19*MI!L$4*1000+$G19*Marketshare_SSB!$D19*MI!L$5*1000+$G19*Marketshare_SSB!$E19*MI!L$6*1000+$G19*Marketshare_SSB!$F19*MI!L$7*1000+$G19*Marketshare_SSB!$G19*MI!L$8*1000+$G19*Marketshare_SSB!$H19*MI!L$9*1000+$G19*Marketshare_SSB!$I19*MI!L$10*1000</f>
        <v>784.24199999999973</v>
      </c>
      <c r="U19" s="40">
        <f>$G19*Marketshare_SSB!$B19*MI!M$3*1000+$G19*Marketshare_SSB!$C19*MI!M$4*1000+$G19*Marketshare_SSB!$D19*MI!M$5*1000+$G19*Marketshare_SSB!$E19*MI!M$6*1000+$G19*Marketshare_SSB!$F19*MI!M$7*1000+$G19*Marketshare_SSB!$G19*MI!M$8*1000+$G19*Marketshare_SSB!$H19*MI!M$9*1000+$G19*Marketshare_SSB!$I19*MI!M$10*1000</f>
        <v>0</v>
      </c>
      <c r="V19" s="40">
        <f>$G19*Marketshare_SSB!$B19*MI!N$3*1000+$G19*Marketshare_SSB!$C19*MI!N$4*1000+$G19*Marketshare_SSB!$D19*MI!N$5*1000+$G19*Marketshare_SSB!$E19*MI!N$6*1000+$G19*Marketshare_SSB!$F19*MI!N$7*1000+$G19*Marketshare_SSB!$G19*MI!N$8*1000+$G19*Marketshare_SSB!$H19*MI!N$9*1000+$G19*Marketshare_SSB!$I19*MI!N$10*1000</f>
        <v>1.4648333330669994</v>
      </c>
      <c r="W19" s="48">
        <f>$G19*Marketshare_SSB!$B19*MI!O$3*1000+$G19*Marketshare_SSB!$C19*MI!O$4*1000+$G19*Marketshare_SSB!$D19*MI!O$5*1000+$G19*Marketshare_SSB!$E19*MI!O$6*1000+$G19*Marketshare_SSB!$F19*MI!O$7*1000+$G19*Marketshare_SSB!$G19*MI!O$8*1000+$G19*Marketshare_SSB!$H19*MI!O$9*1000+$G19*Marketshare_SSB!$I19*MI!O$10*1000</f>
        <v>1.4648333330669994</v>
      </c>
      <c r="Y19" s="5">
        <f>0</f>
        <v>0</v>
      </c>
      <c r="Z19" s="3">
        <f>0</f>
        <v>0</v>
      </c>
      <c r="AA19" s="3">
        <f>0</f>
        <v>0</v>
      </c>
      <c r="AB19" s="3">
        <f>0</f>
        <v>0</v>
      </c>
      <c r="AC19" s="3">
        <f>0</f>
        <v>0</v>
      </c>
      <c r="AD19" s="3">
        <f>0</f>
        <v>0</v>
      </c>
      <c r="AE19" s="3">
        <f>0</f>
        <v>0</v>
      </c>
      <c r="AF19" s="3">
        <f>0</f>
        <v>0</v>
      </c>
      <c r="AG19" s="3">
        <f>0</f>
        <v>0</v>
      </c>
      <c r="AH19" s="3">
        <f>0</f>
        <v>0</v>
      </c>
      <c r="AI19" s="3">
        <f>0</f>
        <v>0</v>
      </c>
      <c r="AJ19" s="6">
        <f>0</f>
        <v>0</v>
      </c>
      <c r="AL19" s="53">
        <f t="shared" si="6"/>
        <v>3844.4976000000006</v>
      </c>
      <c r="AM19" s="54">
        <f t="shared" si="6"/>
        <v>489.31020000000001</v>
      </c>
      <c r="AN19" s="54">
        <f t="shared" si="2"/>
        <v>1218.0672</v>
      </c>
      <c r="AO19" s="54">
        <f t="shared" si="2"/>
        <v>32462.479999999996</v>
      </c>
      <c r="AP19" s="54">
        <f t="shared" si="2"/>
        <v>0</v>
      </c>
      <c r="AQ19" s="54">
        <f t="shared" si="2"/>
        <v>4785.552999999999</v>
      </c>
      <c r="AR19" s="54">
        <f t="shared" si="2"/>
        <v>47.719000002806993</v>
      </c>
      <c r="AS19" s="54">
        <f t="shared" si="2"/>
        <v>5628.7731999999996</v>
      </c>
      <c r="AT19" s="54">
        <f t="shared" si="2"/>
        <v>5098.7779999999984</v>
      </c>
      <c r="AU19" s="54">
        <f t="shared" si="2"/>
        <v>0</v>
      </c>
      <c r="AV19" s="54">
        <f t="shared" si="2"/>
        <v>15.438499997192995</v>
      </c>
      <c r="AW19" s="55">
        <f t="shared" si="2"/>
        <v>15.438499997192995</v>
      </c>
    </row>
    <row r="20" spans="1:49" x14ac:dyDescent="0.55000000000000004">
      <c r="A20" s="25">
        <f t="shared" si="3"/>
        <v>2036</v>
      </c>
      <c r="B20" s="7">
        <f t="shared" si="7"/>
        <v>128.4</v>
      </c>
      <c r="C20" s="4">
        <f t="shared" si="8"/>
        <v>98.4</v>
      </c>
      <c r="D20" s="4">
        <f t="shared" si="9"/>
        <v>68.399999999999991</v>
      </c>
      <c r="E20" s="7">
        <f t="shared" si="5"/>
        <v>19.400000000000006</v>
      </c>
      <c r="F20" s="4">
        <f t="shared" si="1"/>
        <v>14.400000000000006</v>
      </c>
      <c r="G20" s="8">
        <f t="shared" si="1"/>
        <v>9.3999999999999986</v>
      </c>
      <c r="H20" s="5">
        <f>0</f>
        <v>0</v>
      </c>
      <c r="I20" s="2">
        <f>0</f>
        <v>0</v>
      </c>
      <c r="J20" s="23">
        <f>0</f>
        <v>0</v>
      </c>
      <c r="K20" s="2"/>
      <c r="L20" s="47">
        <f>$G20*Marketshare_SSB!$B20*MI!D$3*1000+$G20*Marketshare_SSB!$C20*MI!D$4*1000+$G20*Marketshare_SSB!$D20*MI!D$5*1000+$G20*Marketshare_SSB!$E20*MI!D$6*1000+$G20*Marketshare_SSB!$F20*MI!D$7*1000+$G20*Marketshare_SSB!$G20*MI!D$8*1000+$G20*Marketshare_SSB!$H20*MI!D$9*1000+$G20*Marketshare_SSB!$I20*MI!D$10*1000</f>
        <v>722.95776000000012</v>
      </c>
      <c r="M20" s="40">
        <f>$G20*Marketshare_SSB!$B20*MI!E$3*1000+$G20*Marketshare_SSB!$C20*MI!E$4*1000+$G20*Marketshare_SSB!$D20*MI!E$5*1000+$G20*Marketshare_SSB!$E20*MI!E$6*1000+$G20*Marketshare_SSB!$F20*MI!E$7*1000+$G20*Marketshare_SSB!$G20*MI!E$8*1000+$G20*Marketshare_SSB!$H20*MI!E$9*1000+$G20*Marketshare_SSB!$I20*MI!E$10*1000</f>
        <v>90.369720000000015</v>
      </c>
      <c r="N20" s="40">
        <f>$G20*Marketshare_SSB!$B20*MI!F$3*1000+$G20*Marketshare_SSB!$C20*MI!F$4*1000+$G20*Marketshare_SSB!$D20*MI!F$5*1000+$G20*Marketshare_SSB!$E20*MI!F$6*1000+$G20*Marketshare_SSB!$F20*MI!F$7*1000+$G20*Marketshare_SSB!$G20*MI!F$8*1000+$G20*Marketshare_SSB!$H20*MI!F$9*1000+$G20*Marketshare_SSB!$I20*MI!F$10*1000</f>
        <v>223.61472000000001</v>
      </c>
      <c r="O20" s="40">
        <f>$G20*Marketshare_SSB!$B20*MI!G$3*1000+$G20*Marketshare_SSB!$C20*MI!G$4*1000+$G20*Marketshare_SSB!$D20*MI!G$5*1000+$G20*Marketshare_SSB!$E20*MI!G$6*1000+$G20*Marketshare_SSB!$F20*MI!G$7*1000+$G20*Marketshare_SSB!$G20*MI!G$8*1000+$G20*Marketshare_SSB!$H20*MI!G$9*1000+$G20*Marketshare_SSB!$I20*MI!G$10*1000</f>
        <v>5587.3599999999979</v>
      </c>
      <c r="P20" s="40">
        <f>$G20*Marketshare_SSB!$B20*MI!H$3*1000+$G20*Marketshare_SSB!$C20*MI!H$4*1000+$G20*Marketshare_SSB!$D20*MI!H$5*1000+$G20*Marketshare_SSB!$E20*MI!H$6*1000+$G20*Marketshare_SSB!$F20*MI!H$7*1000+$G20*Marketshare_SSB!$G20*MI!H$8*1000+$G20*Marketshare_SSB!$H20*MI!H$9*1000+$G20*Marketshare_SSB!$I20*MI!H$10*1000</f>
        <v>0</v>
      </c>
      <c r="Q20" s="40">
        <f>$G20*Marketshare_SSB!$B20*MI!I$3*1000+$G20*Marketshare_SSB!$C20*MI!I$4*1000+$G20*Marketshare_SSB!$D20*MI!I$5*1000+$G20*Marketshare_SSB!$E20*MI!I$6*1000+$G20*Marketshare_SSB!$F20*MI!I$7*1000+$G20*Marketshare_SSB!$G20*MI!I$8*1000+$G20*Marketshare_SSB!$H20*MI!I$9*1000+$G20*Marketshare_SSB!$I20*MI!I$10*1000</f>
        <v>728.65039999999976</v>
      </c>
      <c r="R20" s="40">
        <f>$G20*Marketshare_SSB!$B20*MI!J$3*1000+$G20*Marketshare_SSB!$C20*MI!J$4*1000+$G20*Marketshare_SSB!$D20*MI!J$5*1000+$G20*Marketshare_SSB!$E20*MI!J$6*1000+$G20*Marketshare_SSB!$F20*MI!J$7*1000+$G20*Marketshare_SSB!$G20*MI!J$8*1000+$G20*Marketshare_SSB!$H20*MI!J$9*1000+$G20*Marketshare_SSB!$I20*MI!J$10*1000</f>
        <v>3.8352000002255986</v>
      </c>
      <c r="S20" s="40">
        <f>$G20*Marketshare_SSB!$B20*MI!K$3*1000+$G20*Marketshare_SSB!$C20*MI!K$4*1000+$G20*Marketshare_SSB!$D20*MI!K$5*1000+$G20*Marketshare_SSB!$E20*MI!K$6*1000+$G20*Marketshare_SSB!$F20*MI!K$7*1000+$G20*Marketshare_SSB!$G20*MI!K$8*1000+$G20*Marketshare_SSB!$H20*MI!K$9*1000+$G20*Marketshare_SSB!$I20*MI!K$10*1000</f>
        <v>954.32371999999987</v>
      </c>
      <c r="T20" s="40">
        <f>$G20*Marketshare_SSB!$B20*MI!L$3*1000+$G20*Marketshare_SSB!$C20*MI!L$4*1000+$G20*Marketshare_SSB!$D20*MI!L$5*1000+$G20*Marketshare_SSB!$E20*MI!L$6*1000+$G20*Marketshare_SSB!$F20*MI!L$7*1000+$G20*Marketshare_SSB!$G20*MI!L$8*1000+$G20*Marketshare_SSB!$H20*MI!L$9*1000+$G20*Marketshare_SSB!$I20*MI!L$10*1000</f>
        <v>778.58319999999969</v>
      </c>
      <c r="U20" s="40">
        <f>$G20*Marketshare_SSB!$B20*MI!M$3*1000+$G20*Marketshare_SSB!$C20*MI!M$4*1000+$G20*Marketshare_SSB!$D20*MI!M$5*1000+$G20*Marketshare_SSB!$E20*MI!M$6*1000+$G20*Marketshare_SSB!$F20*MI!M$7*1000+$G20*Marketshare_SSB!$G20*MI!M$8*1000+$G20*Marketshare_SSB!$H20*MI!M$9*1000+$G20*Marketshare_SSB!$I20*MI!M$10*1000</f>
        <v>0</v>
      </c>
      <c r="V20" s="40">
        <f>$G20*Marketshare_SSB!$B20*MI!N$3*1000+$G20*Marketshare_SSB!$C20*MI!N$4*1000+$G20*Marketshare_SSB!$D20*MI!N$5*1000+$G20*Marketshare_SSB!$E20*MI!N$6*1000+$G20*Marketshare_SSB!$F20*MI!N$7*1000+$G20*Marketshare_SSB!$G20*MI!N$8*1000+$G20*Marketshare_SSB!$H20*MI!N$9*1000+$G20*Marketshare_SSB!$I20*MI!N$10*1000</f>
        <v>1.2407999997743997</v>
      </c>
      <c r="W20" s="48">
        <f>$G20*Marketshare_SSB!$B20*MI!O$3*1000+$G20*Marketshare_SSB!$C20*MI!O$4*1000+$G20*Marketshare_SSB!$D20*MI!O$5*1000+$G20*Marketshare_SSB!$E20*MI!O$6*1000+$G20*Marketshare_SSB!$F20*MI!O$7*1000+$G20*Marketshare_SSB!$G20*MI!O$8*1000+$G20*Marketshare_SSB!$H20*MI!O$9*1000+$G20*Marketshare_SSB!$I20*MI!O$10*1000</f>
        <v>1.2407999997743997</v>
      </c>
      <c r="Y20" s="53">
        <f>L4</f>
        <v>0</v>
      </c>
      <c r="Z20" s="54">
        <f t="shared" ref="Z20:AJ34" si="10">M4</f>
        <v>0</v>
      </c>
      <c r="AA20" s="54">
        <f t="shared" si="10"/>
        <v>0</v>
      </c>
      <c r="AB20" s="54">
        <f t="shared" si="10"/>
        <v>0</v>
      </c>
      <c r="AC20" s="54">
        <f t="shared" si="10"/>
        <v>0</v>
      </c>
      <c r="AD20" s="54">
        <f t="shared" si="10"/>
        <v>0</v>
      </c>
      <c r="AE20" s="54">
        <f t="shared" si="10"/>
        <v>0</v>
      </c>
      <c r="AF20" s="54">
        <f t="shared" si="10"/>
        <v>0</v>
      </c>
      <c r="AG20" s="54">
        <f t="shared" si="10"/>
        <v>0</v>
      </c>
      <c r="AH20" s="54">
        <f t="shared" si="10"/>
        <v>0</v>
      </c>
      <c r="AI20" s="54">
        <f t="shared" si="10"/>
        <v>0</v>
      </c>
      <c r="AJ20" s="55">
        <f t="shared" si="10"/>
        <v>0</v>
      </c>
      <c r="AL20" s="53">
        <f t="shared" si="6"/>
        <v>4567.4553600000008</v>
      </c>
      <c r="AM20" s="54">
        <f t="shared" si="6"/>
        <v>579.67992000000004</v>
      </c>
      <c r="AN20" s="54">
        <f t="shared" si="2"/>
        <v>1441.68192</v>
      </c>
      <c r="AO20" s="54">
        <f t="shared" si="2"/>
        <v>38049.839999999997</v>
      </c>
      <c r="AP20" s="54">
        <f t="shared" si="2"/>
        <v>0</v>
      </c>
      <c r="AQ20" s="54">
        <f t="shared" si="2"/>
        <v>5514.2033999999985</v>
      </c>
      <c r="AR20" s="54">
        <f t="shared" si="2"/>
        <v>51.554200003032591</v>
      </c>
      <c r="AS20" s="54">
        <f t="shared" si="2"/>
        <v>6583.09692</v>
      </c>
      <c r="AT20" s="54">
        <f t="shared" si="2"/>
        <v>5877.3611999999985</v>
      </c>
      <c r="AU20" s="54">
        <f t="shared" si="2"/>
        <v>0</v>
      </c>
      <c r="AV20" s="54">
        <f t="shared" si="2"/>
        <v>16.679299996967394</v>
      </c>
      <c r="AW20" s="55">
        <f t="shared" si="2"/>
        <v>16.679299996967394</v>
      </c>
    </row>
    <row r="21" spans="1:49" x14ac:dyDescent="0.55000000000000004">
      <c r="A21" s="25">
        <f t="shared" si="3"/>
        <v>2037</v>
      </c>
      <c r="B21" s="7">
        <f t="shared" si="7"/>
        <v>147.80000000000001</v>
      </c>
      <c r="C21" s="4">
        <f t="shared" si="8"/>
        <v>112.80000000000001</v>
      </c>
      <c r="D21" s="4">
        <f t="shared" si="9"/>
        <v>77.8</v>
      </c>
      <c r="E21" s="7">
        <f t="shared" si="5"/>
        <v>20.600000000000005</v>
      </c>
      <c r="F21" s="4">
        <f t="shared" si="5"/>
        <v>15.600000000000005</v>
      </c>
      <c r="G21" s="8">
        <f t="shared" si="5"/>
        <v>10.600000000000005</v>
      </c>
      <c r="H21" s="7">
        <f>E5</f>
        <v>1.2</v>
      </c>
      <c r="I21" s="4">
        <f t="shared" ref="I21:J34" si="11">F5</f>
        <v>1.2</v>
      </c>
      <c r="J21" s="8">
        <f t="shared" si="11"/>
        <v>1.2</v>
      </c>
      <c r="K21" s="4"/>
      <c r="L21" s="47">
        <f>$G21*Marketshare_SSB!$B21*MI!D$3*1000+$G21*Marketshare_SSB!$C21*MI!D$4*1000+$G21*Marketshare_SSB!$D21*MI!D$5*1000+$G21*Marketshare_SSB!$E21*MI!D$6*1000+$G21*Marketshare_SSB!$F21*MI!D$7*1000+$G21*Marketshare_SSB!$G21*MI!D$8*1000+$G21*Marketshare_SSB!$H21*MI!D$9*1000+$G21*Marketshare_SSB!$I21*MI!D$10*1000</f>
        <v>854.07168000000081</v>
      </c>
      <c r="M21" s="40">
        <f>$G21*Marketshare_SSB!$B21*MI!E$3*1000+$G21*Marketshare_SSB!$C21*MI!E$4*1000+$G21*Marketshare_SSB!$D21*MI!E$5*1000+$G21*Marketshare_SSB!$E21*MI!E$6*1000+$G21*Marketshare_SSB!$F21*MI!E$7*1000+$G21*Marketshare_SSB!$G21*MI!E$8*1000+$G21*Marketshare_SSB!$H21*MI!E$9*1000+$G21*Marketshare_SSB!$I21*MI!E$10*1000</f>
        <v>106.7589600000001</v>
      </c>
      <c r="N21" s="40">
        <f>$G21*Marketshare_SSB!$B21*MI!F$3*1000+$G21*Marketshare_SSB!$C21*MI!F$4*1000+$G21*Marketshare_SSB!$D21*MI!F$5*1000+$G21*Marketshare_SSB!$E21*MI!F$6*1000+$G21*Marketshare_SSB!$F21*MI!F$7*1000+$G21*Marketshare_SSB!$G21*MI!F$8*1000+$G21*Marketshare_SSB!$H21*MI!F$9*1000+$G21*Marketshare_SSB!$I21*MI!F$10*1000</f>
        <v>264.16896000000025</v>
      </c>
      <c r="O21" s="40">
        <f>$G21*Marketshare_SSB!$B21*MI!G$3*1000+$G21*Marketshare_SSB!$C21*MI!G$4*1000+$G21*Marketshare_SSB!$D21*MI!G$5*1000+$G21*Marketshare_SSB!$E21*MI!G$6*1000+$G21*Marketshare_SSB!$F21*MI!G$7*1000+$G21*Marketshare_SSB!$G21*MI!G$8*1000+$G21*Marketshare_SSB!$H21*MI!G$9*1000+$G21*Marketshare_SSB!$I21*MI!G$10*1000</f>
        <v>6369.3280000000022</v>
      </c>
      <c r="P21" s="40">
        <f>$G21*Marketshare_SSB!$B21*MI!H$3*1000+$G21*Marketshare_SSB!$C21*MI!H$4*1000+$G21*Marketshare_SSB!$D21*MI!H$5*1000+$G21*Marketshare_SSB!$E21*MI!H$6*1000+$G21*Marketshare_SSB!$F21*MI!H$7*1000+$G21*Marketshare_SSB!$G21*MI!H$8*1000+$G21*Marketshare_SSB!$H21*MI!H$9*1000+$G21*Marketshare_SSB!$I21*MI!H$10*1000</f>
        <v>0</v>
      </c>
      <c r="Q21" s="40">
        <f>$G21*Marketshare_SSB!$B21*MI!I$3*1000+$G21*Marketshare_SSB!$C21*MI!I$4*1000+$G21*Marketshare_SSB!$D21*MI!I$5*1000+$G21*Marketshare_SSB!$E21*MI!I$6*1000+$G21*Marketshare_SSB!$F21*MI!I$7*1000+$G21*Marketshare_SSB!$G21*MI!I$8*1000+$G21*Marketshare_SSB!$H21*MI!I$9*1000+$G21*Marketshare_SSB!$I21*MI!I$10*1000</f>
        <v>815.74420000000009</v>
      </c>
      <c r="R21" s="40">
        <f>$G21*Marketshare_SSB!$B21*MI!J$3*1000+$G21*Marketshare_SSB!$C21*MI!J$4*1000+$G21*Marketshare_SSB!$D21*MI!J$5*1000+$G21*Marketshare_SSB!$E21*MI!J$6*1000+$G21*Marketshare_SSB!$F21*MI!J$7*1000+$G21*Marketshare_SSB!$G21*MI!J$8*1000+$G21*Marketshare_SSB!$H21*MI!J$9*1000+$G21*Marketshare_SSB!$I21*MI!J$10*1000</f>
        <v>3.5439333335418008</v>
      </c>
      <c r="S21" s="40">
        <f>$G21*Marketshare_SSB!$B21*MI!K$3*1000+$G21*Marketshare_SSB!$C21*MI!K$4*1000+$G21*Marketshare_SSB!$D21*MI!K$5*1000+$G21*Marketshare_SSB!$E21*MI!K$6*1000+$G21*Marketshare_SSB!$F21*MI!K$7*1000+$G21*Marketshare_SSB!$G21*MI!K$8*1000+$G21*Marketshare_SSB!$H21*MI!K$9*1000+$G21*Marketshare_SSB!$I21*MI!K$10*1000</f>
        <v>1088.2659600000004</v>
      </c>
      <c r="T21" s="40">
        <f>$G21*Marketshare_SSB!$B21*MI!L$3*1000+$G21*Marketshare_SSB!$C21*MI!L$4*1000+$G21*Marketshare_SSB!$D21*MI!L$5*1000+$G21*Marketshare_SSB!$E21*MI!L$6*1000+$G21*Marketshare_SSB!$F21*MI!L$7*1000+$G21*Marketshare_SSB!$G21*MI!L$8*1000+$G21*Marketshare_SSB!$H21*MI!L$9*1000+$G21*Marketshare_SSB!$I21*MI!L$10*1000</f>
        <v>871.59560000000022</v>
      </c>
      <c r="U21" s="40">
        <f>$G21*Marketshare_SSB!$B21*MI!M$3*1000+$G21*Marketshare_SSB!$C21*MI!M$4*1000+$G21*Marketshare_SSB!$D21*MI!M$5*1000+$G21*Marketshare_SSB!$E21*MI!M$6*1000+$G21*Marketshare_SSB!$F21*MI!M$7*1000+$G21*Marketshare_SSB!$G21*MI!M$8*1000+$G21*Marketshare_SSB!$H21*MI!M$9*1000+$G21*Marketshare_SSB!$I21*MI!M$10*1000</f>
        <v>0</v>
      </c>
      <c r="V21" s="40">
        <f>$G21*Marketshare_SSB!$B21*MI!N$3*1000+$G21*Marketshare_SSB!$C21*MI!N$4*1000+$G21*Marketshare_SSB!$D21*MI!N$5*1000+$G21*Marketshare_SSB!$E21*MI!N$6*1000+$G21*Marketshare_SSB!$F21*MI!N$7*1000+$G21*Marketshare_SSB!$G21*MI!N$8*1000+$G21*Marketshare_SSB!$H21*MI!N$9*1000+$G21*Marketshare_SSB!$I21*MI!N$10*1000</f>
        <v>1.1465666664582002</v>
      </c>
      <c r="W21" s="48">
        <f>$G21*Marketshare_SSB!$B21*MI!O$3*1000+$G21*Marketshare_SSB!$C21*MI!O$4*1000+$G21*Marketshare_SSB!$D21*MI!O$5*1000+$G21*Marketshare_SSB!$E21*MI!O$6*1000+$G21*Marketshare_SSB!$F21*MI!O$7*1000+$G21*Marketshare_SSB!$G21*MI!O$8*1000+$G21*Marketshare_SSB!$H21*MI!O$9*1000+$G21*Marketshare_SSB!$I21*MI!O$10*1000</f>
        <v>1.1465666664582002</v>
      </c>
      <c r="Y21" s="53">
        <f t="shared" ref="Y21:Y34" si="12">L5</f>
        <v>83.298240000000007</v>
      </c>
      <c r="Z21" s="54">
        <f t="shared" si="10"/>
        <v>12.16188</v>
      </c>
      <c r="AA21" s="54">
        <f t="shared" si="10"/>
        <v>31.553280000000001</v>
      </c>
      <c r="AB21" s="54">
        <f t="shared" si="10"/>
        <v>421.24799999999999</v>
      </c>
      <c r="AC21" s="54">
        <f t="shared" si="10"/>
        <v>0</v>
      </c>
      <c r="AD21" s="54">
        <f t="shared" si="10"/>
        <v>115.6524</v>
      </c>
      <c r="AE21" s="54">
        <f t="shared" si="10"/>
        <v>2.6112000001536</v>
      </c>
      <c r="AF21" s="54">
        <f t="shared" si="10"/>
        <v>90.057479999999998</v>
      </c>
      <c r="AG21" s="54">
        <f t="shared" si="10"/>
        <v>120.468</v>
      </c>
      <c r="AH21" s="54">
        <f t="shared" si="10"/>
        <v>0</v>
      </c>
      <c r="AI21" s="54">
        <f t="shared" si="10"/>
        <v>0.84479999984639997</v>
      </c>
      <c r="AJ21" s="55">
        <f t="shared" si="10"/>
        <v>0.84479999984639997</v>
      </c>
      <c r="AL21" s="53">
        <f t="shared" si="6"/>
        <v>5338.2288000000017</v>
      </c>
      <c r="AM21" s="54">
        <f t="shared" si="6"/>
        <v>674.27700000000016</v>
      </c>
      <c r="AN21" s="54">
        <f t="shared" si="6"/>
        <v>1674.2976000000001</v>
      </c>
      <c r="AO21" s="54">
        <f t="shared" si="6"/>
        <v>43997.919999999998</v>
      </c>
      <c r="AP21" s="54">
        <f t="shared" si="6"/>
        <v>0</v>
      </c>
      <c r="AQ21" s="54">
        <f t="shared" si="6"/>
        <v>6214.2951999999987</v>
      </c>
      <c r="AR21" s="54">
        <f t="shared" si="6"/>
        <v>52.48693333642079</v>
      </c>
      <c r="AS21" s="54">
        <f t="shared" si="6"/>
        <v>7581.3054000000002</v>
      </c>
      <c r="AT21" s="54">
        <f t="shared" si="6"/>
        <v>6628.4887999999992</v>
      </c>
      <c r="AU21" s="54">
        <f t="shared" si="6"/>
        <v>0</v>
      </c>
      <c r="AV21" s="54">
        <f t="shared" si="6"/>
        <v>16.981066663579192</v>
      </c>
      <c r="AW21" s="55">
        <f t="shared" si="6"/>
        <v>16.981066663579192</v>
      </c>
    </row>
    <row r="22" spans="1:49" x14ac:dyDescent="0.55000000000000004">
      <c r="A22" s="25">
        <f t="shared" si="3"/>
        <v>2038</v>
      </c>
      <c r="B22" s="7">
        <f t="shared" si="7"/>
        <v>167.20000000000002</v>
      </c>
      <c r="C22" s="4">
        <f t="shared" si="8"/>
        <v>127.20000000000002</v>
      </c>
      <c r="D22" s="4">
        <f t="shared" si="9"/>
        <v>87.2</v>
      </c>
      <c r="E22" s="7">
        <f t="shared" si="5"/>
        <v>20.600000000000005</v>
      </c>
      <c r="F22" s="4">
        <f t="shared" si="5"/>
        <v>15.600000000000005</v>
      </c>
      <c r="G22" s="8">
        <f t="shared" si="5"/>
        <v>10.600000000000005</v>
      </c>
      <c r="H22" s="7">
        <f t="shared" ref="H22:H34" si="13">E6</f>
        <v>1.2</v>
      </c>
      <c r="I22" s="4">
        <f t="shared" si="11"/>
        <v>1.2</v>
      </c>
      <c r="J22" s="8">
        <f t="shared" si="11"/>
        <v>1.2</v>
      </c>
      <c r="K22" s="4"/>
      <c r="L22" s="47">
        <f>$G22*Marketshare_SSB!$B22*MI!D$3*1000+$G22*Marketshare_SSB!$C22*MI!D$4*1000+$G22*Marketshare_SSB!$D22*MI!D$5*1000+$G22*Marketshare_SSB!$E22*MI!D$6*1000+$G22*Marketshare_SSB!$F22*MI!D$7*1000+$G22*Marketshare_SSB!$G22*MI!D$8*1000+$G22*Marketshare_SSB!$H22*MI!D$9*1000+$G22*Marketshare_SSB!$I22*MI!D$10*1000</f>
        <v>892.89312000000086</v>
      </c>
      <c r="M22" s="40">
        <f>$G22*Marketshare_SSB!$B22*MI!E$3*1000+$G22*Marketshare_SSB!$C22*MI!E$4*1000+$G22*Marketshare_SSB!$D22*MI!E$5*1000+$G22*Marketshare_SSB!$E22*MI!E$6*1000+$G22*Marketshare_SSB!$F22*MI!E$7*1000+$G22*Marketshare_SSB!$G22*MI!E$8*1000+$G22*Marketshare_SSB!$H22*MI!E$9*1000+$G22*Marketshare_SSB!$I22*MI!E$10*1000</f>
        <v>111.61164000000011</v>
      </c>
      <c r="N22" s="40">
        <f>$G22*Marketshare_SSB!$B22*MI!F$3*1000+$G22*Marketshare_SSB!$C22*MI!F$4*1000+$G22*Marketshare_SSB!$D22*MI!F$5*1000+$G22*Marketshare_SSB!$E22*MI!F$6*1000+$G22*Marketshare_SSB!$F22*MI!F$7*1000+$G22*Marketshare_SSB!$G22*MI!F$8*1000+$G22*Marketshare_SSB!$H22*MI!F$9*1000+$G22*Marketshare_SSB!$I22*MI!F$10*1000</f>
        <v>276.17664000000019</v>
      </c>
      <c r="O22" s="40">
        <f>$G22*Marketshare_SSB!$B22*MI!G$3*1000+$G22*Marketshare_SSB!$C22*MI!G$4*1000+$G22*Marketshare_SSB!$D22*MI!G$5*1000+$G22*Marketshare_SSB!$E22*MI!G$6*1000+$G22*Marketshare_SSB!$F22*MI!G$7*1000+$G22*Marketshare_SSB!$G22*MI!G$8*1000+$G22*Marketshare_SSB!$H22*MI!G$9*1000+$G22*Marketshare_SSB!$I22*MI!G$10*1000</f>
        <v>6438.0160000000005</v>
      </c>
      <c r="P22" s="40">
        <f>$G22*Marketshare_SSB!$B22*MI!H$3*1000+$G22*Marketshare_SSB!$C22*MI!H$4*1000+$G22*Marketshare_SSB!$D22*MI!H$5*1000+$G22*Marketshare_SSB!$E22*MI!H$6*1000+$G22*Marketshare_SSB!$F22*MI!H$7*1000+$G22*Marketshare_SSB!$G22*MI!H$8*1000+$G22*Marketshare_SSB!$H22*MI!H$9*1000+$G22*Marketshare_SSB!$I22*MI!H$10*1000</f>
        <v>0</v>
      </c>
      <c r="Q22" s="40">
        <f>$G22*Marketshare_SSB!$B22*MI!I$3*1000+$G22*Marketshare_SSB!$C22*MI!I$4*1000+$G22*Marketshare_SSB!$D22*MI!I$5*1000+$G22*Marketshare_SSB!$E22*MI!I$6*1000+$G22*Marketshare_SSB!$F22*MI!I$7*1000+$G22*Marketshare_SSB!$G22*MI!I$8*1000+$G22*Marketshare_SSB!$H22*MI!I$9*1000+$G22*Marketshare_SSB!$I22*MI!I$10*1000</f>
        <v>809.8187999999999</v>
      </c>
      <c r="R22" s="40">
        <f>$G22*Marketshare_SSB!$B22*MI!J$3*1000+$G22*Marketshare_SSB!$C22*MI!J$4*1000+$G22*Marketshare_SSB!$D22*MI!J$5*1000+$G22*Marketshare_SSB!$E22*MI!J$6*1000+$G22*Marketshare_SSB!$F22*MI!J$7*1000+$G22*Marketshare_SSB!$G22*MI!J$8*1000+$G22*Marketshare_SSB!$H22*MI!J$9*1000+$G22*Marketshare_SSB!$I22*MI!J$10*1000</f>
        <v>2.763066666829201</v>
      </c>
      <c r="S22" s="40">
        <f>$G22*Marketshare_SSB!$B22*MI!K$3*1000+$G22*Marketshare_SSB!$C22*MI!K$4*1000+$G22*Marketshare_SSB!$D22*MI!K$5*1000+$G22*Marketshare_SSB!$E22*MI!K$6*1000+$G22*Marketshare_SSB!$F22*MI!K$7*1000+$G22*Marketshare_SSB!$G22*MI!K$8*1000+$G22*Marketshare_SSB!$H22*MI!K$9*1000+$G22*Marketshare_SSB!$I22*MI!K$10*1000</f>
        <v>1100.3796400000001</v>
      </c>
      <c r="T22" s="40">
        <f>$G22*Marketshare_SSB!$B22*MI!L$3*1000+$G22*Marketshare_SSB!$C22*MI!L$4*1000+$G22*Marketshare_SSB!$D22*MI!L$5*1000+$G22*Marketshare_SSB!$E22*MI!L$6*1000+$G22*Marketshare_SSB!$F22*MI!L$7*1000+$G22*Marketshare_SSB!$G22*MI!L$8*1000+$G22*Marketshare_SSB!$H22*MI!L$9*1000+$G22*Marketshare_SSB!$I22*MI!L$10*1000</f>
        <v>865.21440000000007</v>
      </c>
      <c r="U22" s="40">
        <f>$G22*Marketshare_SSB!$B22*MI!M$3*1000+$G22*Marketshare_SSB!$C22*MI!M$4*1000+$G22*Marketshare_SSB!$D22*MI!M$5*1000+$G22*Marketshare_SSB!$E22*MI!M$6*1000+$G22*Marketshare_SSB!$F22*MI!M$7*1000+$G22*Marketshare_SSB!$G22*MI!M$8*1000+$G22*Marketshare_SSB!$H22*MI!M$9*1000+$G22*Marketshare_SSB!$I22*MI!M$10*1000</f>
        <v>0</v>
      </c>
      <c r="V22" s="40">
        <f>$G22*Marketshare_SSB!$B22*MI!N$3*1000+$G22*Marketshare_SSB!$C22*MI!N$4*1000+$G22*Marketshare_SSB!$D22*MI!N$5*1000+$G22*Marketshare_SSB!$E22*MI!N$6*1000+$G22*Marketshare_SSB!$F22*MI!N$7*1000+$G22*Marketshare_SSB!$G22*MI!N$8*1000+$G22*Marketshare_SSB!$H22*MI!N$9*1000+$G22*Marketshare_SSB!$I22*MI!N$10*1000</f>
        <v>0.89393333317080015</v>
      </c>
      <c r="W22" s="48">
        <f>$G22*Marketshare_SSB!$B22*MI!O$3*1000+$G22*Marketshare_SSB!$C22*MI!O$4*1000+$G22*Marketshare_SSB!$D22*MI!O$5*1000+$G22*Marketshare_SSB!$E22*MI!O$6*1000+$G22*Marketshare_SSB!$F22*MI!O$7*1000+$G22*Marketshare_SSB!$G22*MI!O$8*1000+$G22*Marketshare_SSB!$H22*MI!O$9*1000+$G22*Marketshare_SSB!$I22*MI!O$10*1000</f>
        <v>0.89393333317080015</v>
      </c>
      <c r="Y22" s="53">
        <f t="shared" si="12"/>
        <v>81.367680000000007</v>
      </c>
      <c r="Z22" s="54">
        <f t="shared" si="10"/>
        <v>11.72616</v>
      </c>
      <c r="AA22" s="54">
        <f t="shared" si="10"/>
        <v>30.31296</v>
      </c>
      <c r="AB22" s="54">
        <f t="shared" si="10"/>
        <v>448.51199999999994</v>
      </c>
      <c r="AC22" s="54">
        <f t="shared" si="10"/>
        <v>0</v>
      </c>
      <c r="AD22" s="54">
        <f t="shared" si="10"/>
        <v>113.58479999999999</v>
      </c>
      <c r="AE22" s="54">
        <f t="shared" si="10"/>
        <v>2.4344000001431998</v>
      </c>
      <c r="AF22" s="54">
        <f t="shared" si="10"/>
        <v>92.673360000000002</v>
      </c>
      <c r="AG22" s="54">
        <f t="shared" si="10"/>
        <v>118.60799999999999</v>
      </c>
      <c r="AH22" s="54">
        <f t="shared" si="10"/>
        <v>0</v>
      </c>
      <c r="AI22" s="54">
        <f t="shared" si="10"/>
        <v>0.78759999985679996</v>
      </c>
      <c r="AJ22" s="55">
        <f t="shared" si="10"/>
        <v>0.78759999985679996</v>
      </c>
      <c r="AL22" s="53">
        <f t="shared" si="6"/>
        <v>6149.754240000002</v>
      </c>
      <c r="AM22" s="54">
        <f t="shared" si="6"/>
        <v>774.16248000000019</v>
      </c>
      <c r="AN22" s="54">
        <f t="shared" si="6"/>
        <v>1920.1612800000003</v>
      </c>
      <c r="AO22" s="54">
        <f t="shared" si="6"/>
        <v>49987.423999999999</v>
      </c>
      <c r="AP22" s="54">
        <f t="shared" si="6"/>
        <v>0</v>
      </c>
      <c r="AQ22" s="54">
        <f t="shared" si="6"/>
        <v>6910.529199999999</v>
      </c>
      <c r="AR22" s="54">
        <f t="shared" si="6"/>
        <v>52.815600003106795</v>
      </c>
      <c r="AS22" s="54">
        <f t="shared" si="6"/>
        <v>8589.0116799999996</v>
      </c>
      <c r="AT22" s="54">
        <f t="shared" si="6"/>
        <v>7375.0951999999988</v>
      </c>
      <c r="AU22" s="54">
        <f t="shared" si="6"/>
        <v>0</v>
      </c>
      <c r="AV22" s="54">
        <f t="shared" si="6"/>
        <v>17.087399996893193</v>
      </c>
      <c r="AW22" s="55">
        <f t="shared" si="6"/>
        <v>17.087399996893193</v>
      </c>
    </row>
    <row r="23" spans="1:49" x14ac:dyDescent="0.55000000000000004">
      <c r="A23" s="25">
        <f t="shared" si="3"/>
        <v>2039</v>
      </c>
      <c r="B23" s="7">
        <f t="shared" si="7"/>
        <v>186.60000000000002</v>
      </c>
      <c r="C23" s="4">
        <f t="shared" si="8"/>
        <v>141.60000000000002</v>
      </c>
      <c r="D23" s="4">
        <f t="shared" si="9"/>
        <v>96.600000000000009</v>
      </c>
      <c r="E23" s="7">
        <f t="shared" si="5"/>
        <v>20.600000000000005</v>
      </c>
      <c r="F23" s="4">
        <f t="shared" si="5"/>
        <v>15.600000000000005</v>
      </c>
      <c r="G23" s="8">
        <f t="shared" si="5"/>
        <v>10.600000000000005</v>
      </c>
      <c r="H23" s="7">
        <f t="shared" si="13"/>
        <v>1.1999999999999997</v>
      </c>
      <c r="I23" s="4">
        <f t="shared" si="11"/>
        <v>1.1999999999999997</v>
      </c>
      <c r="J23" s="8">
        <f t="shared" si="11"/>
        <v>1.1999999999999997</v>
      </c>
      <c r="K23" s="4"/>
      <c r="L23" s="47">
        <f>$G23*Marketshare_SSB!$B23*MI!D$3*1000+$G23*Marketshare_SSB!$C23*MI!D$4*1000+$G23*Marketshare_SSB!$D23*MI!D$5*1000+$G23*Marketshare_SSB!$E23*MI!D$6*1000+$G23*Marketshare_SSB!$F23*MI!D$7*1000+$G23*Marketshare_SSB!$G23*MI!D$8*1000+$G23*Marketshare_SSB!$H23*MI!D$9*1000+$G23*Marketshare_SSB!$I23*MI!D$10*1000</f>
        <v>931.7145600000008</v>
      </c>
      <c r="M23" s="40">
        <f>$G23*Marketshare_SSB!$B23*MI!E$3*1000+$G23*Marketshare_SSB!$C23*MI!E$4*1000+$G23*Marketshare_SSB!$D23*MI!E$5*1000+$G23*Marketshare_SSB!$E23*MI!E$6*1000+$G23*Marketshare_SSB!$F23*MI!E$7*1000+$G23*Marketshare_SSB!$G23*MI!E$8*1000+$G23*Marketshare_SSB!$H23*MI!E$9*1000+$G23*Marketshare_SSB!$I23*MI!E$10*1000</f>
        <v>116.4643200000001</v>
      </c>
      <c r="N23" s="40">
        <f>$G23*Marketshare_SSB!$B23*MI!F$3*1000+$G23*Marketshare_SSB!$C23*MI!F$4*1000+$G23*Marketshare_SSB!$D23*MI!F$5*1000+$G23*Marketshare_SSB!$E23*MI!F$6*1000+$G23*Marketshare_SSB!$F23*MI!F$7*1000+$G23*Marketshare_SSB!$G23*MI!F$8*1000+$G23*Marketshare_SSB!$H23*MI!F$9*1000+$G23*Marketshare_SSB!$I23*MI!F$10*1000</f>
        <v>288.18432000000024</v>
      </c>
      <c r="O23" s="40">
        <f>$G23*Marketshare_SSB!$B23*MI!G$3*1000+$G23*Marketshare_SSB!$C23*MI!G$4*1000+$G23*Marketshare_SSB!$D23*MI!G$5*1000+$G23*Marketshare_SSB!$E23*MI!G$6*1000+$G23*Marketshare_SSB!$F23*MI!G$7*1000+$G23*Marketshare_SSB!$G23*MI!G$8*1000+$G23*Marketshare_SSB!$H23*MI!G$9*1000+$G23*Marketshare_SSB!$I23*MI!G$10*1000</f>
        <v>6506.7040000000015</v>
      </c>
      <c r="P23" s="40">
        <f>$G23*Marketshare_SSB!$B23*MI!H$3*1000+$G23*Marketshare_SSB!$C23*MI!H$4*1000+$G23*Marketshare_SSB!$D23*MI!H$5*1000+$G23*Marketshare_SSB!$E23*MI!H$6*1000+$G23*Marketshare_SSB!$F23*MI!H$7*1000+$G23*Marketshare_SSB!$G23*MI!H$8*1000+$G23*Marketshare_SSB!$H23*MI!H$9*1000+$G23*Marketshare_SSB!$I23*MI!H$10*1000</f>
        <v>0</v>
      </c>
      <c r="Q23" s="40">
        <f>$G23*Marketshare_SSB!$B23*MI!I$3*1000+$G23*Marketshare_SSB!$C23*MI!I$4*1000+$G23*Marketshare_SSB!$D23*MI!I$5*1000+$G23*Marketshare_SSB!$E23*MI!I$6*1000+$G23*Marketshare_SSB!$F23*MI!I$7*1000+$G23*Marketshare_SSB!$G23*MI!I$8*1000+$G23*Marketshare_SSB!$H23*MI!I$9*1000+$G23*Marketshare_SSB!$I23*MI!I$10*1000</f>
        <v>803.89340000000016</v>
      </c>
      <c r="R23" s="40">
        <f>$G23*Marketshare_SSB!$B23*MI!J$3*1000+$G23*Marketshare_SSB!$C23*MI!J$4*1000+$G23*Marketshare_SSB!$D23*MI!J$5*1000+$G23*Marketshare_SSB!$E23*MI!J$6*1000+$G23*Marketshare_SSB!$F23*MI!J$7*1000+$G23*Marketshare_SSB!$G23*MI!J$8*1000+$G23*Marketshare_SSB!$H23*MI!J$9*1000+$G23*Marketshare_SSB!$I23*MI!J$10*1000</f>
        <v>1.9822000001166007</v>
      </c>
      <c r="S23" s="40">
        <f>$G23*Marketshare_SSB!$B23*MI!K$3*1000+$G23*Marketshare_SSB!$C23*MI!K$4*1000+$G23*Marketshare_SSB!$D23*MI!K$5*1000+$G23*Marketshare_SSB!$E23*MI!K$6*1000+$G23*Marketshare_SSB!$F23*MI!K$7*1000+$G23*Marketshare_SSB!$G23*MI!K$8*1000+$G23*Marketshare_SSB!$H23*MI!K$9*1000+$G23*Marketshare_SSB!$I23*MI!K$10*1000</f>
        <v>1112.4933200000003</v>
      </c>
      <c r="T23" s="40">
        <f>$G23*Marketshare_SSB!$B23*MI!L$3*1000+$G23*Marketshare_SSB!$C23*MI!L$4*1000+$G23*Marketshare_SSB!$D23*MI!L$5*1000+$G23*Marketshare_SSB!$E23*MI!L$6*1000+$G23*Marketshare_SSB!$F23*MI!L$7*1000+$G23*Marketshare_SSB!$G23*MI!L$8*1000+$G23*Marketshare_SSB!$H23*MI!L$9*1000+$G23*Marketshare_SSB!$I23*MI!L$10*1000</f>
        <v>858.83320000000015</v>
      </c>
      <c r="U23" s="40">
        <f>$G23*Marketshare_SSB!$B23*MI!M$3*1000+$G23*Marketshare_SSB!$C23*MI!M$4*1000+$G23*Marketshare_SSB!$D23*MI!M$5*1000+$G23*Marketshare_SSB!$E23*MI!M$6*1000+$G23*Marketshare_SSB!$F23*MI!M$7*1000+$G23*Marketshare_SSB!$G23*MI!M$8*1000+$G23*Marketshare_SSB!$H23*MI!M$9*1000+$G23*Marketshare_SSB!$I23*MI!M$10*1000</f>
        <v>0</v>
      </c>
      <c r="V23" s="40">
        <f>$G23*Marketshare_SSB!$B23*MI!N$3*1000+$G23*Marketshare_SSB!$C23*MI!N$4*1000+$G23*Marketshare_SSB!$D23*MI!N$5*1000+$G23*Marketshare_SSB!$E23*MI!N$6*1000+$G23*Marketshare_SSB!$F23*MI!N$7*1000+$G23*Marketshare_SSB!$G23*MI!N$8*1000+$G23*Marketshare_SSB!$H23*MI!N$9*1000+$G23*Marketshare_SSB!$I23*MI!N$10*1000</f>
        <v>0.64129999988340014</v>
      </c>
      <c r="W23" s="48">
        <f>$G23*Marketshare_SSB!$B23*MI!O$3*1000+$G23*Marketshare_SSB!$C23*MI!O$4*1000+$G23*Marketshare_SSB!$D23*MI!O$5*1000+$G23*Marketshare_SSB!$E23*MI!O$6*1000+$G23*Marketshare_SSB!$F23*MI!O$7*1000+$G23*Marketshare_SSB!$G23*MI!O$8*1000+$G23*Marketshare_SSB!$H23*MI!O$9*1000+$G23*Marketshare_SSB!$I23*MI!O$10*1000</f>
        <v>0.64129999988340014</v>
      </c>
      <c r="Y23" s="53">
        <f t="shared" si="12"/>
        <v>79.437119999999979</v>
      </c>
      <c r="Z23" s="54">
        <f t="shared" si="10"/>
        <v>11.290439999999997</v>
      </c>
      <c r="AA23" s="54">
        <f t="shared" si="10"/>
        <v>29.072639999999993</v>
      </c>
      <c r="AB23" s="54">
        <f t="shared" si="10"/>
        <v>475.77599999999984</v>
      </c>
      <c r="AC23" s="54">
        <f t="shared" si="10"/>
        <v>0</v>
      </c>
      <c r="AD23" s="54">
        <f t="shared" si="10"/>
        <v>111.51719999999997</v>
      </c>
      <c r="AE23" s="54">
        <f t="shared" si="10"/>
        <v>2.2576000001327996</v>
      </c>
      <c r="AF23" s="54">
        <f t="shared" si="10"/>
        <v>95.289239999999978</v>
      </c>
      <c r="AG23" s="54">
        <f t="shared" si="10"/>
        <v>116.74799999999996</v>
      </c>
      <c r="AH23" s="54">
        <f t="shared" si="10"/>
        <v>0</v>
      </c>
      <c r="AI23" s="54">
        <f t="shared" si="10"/>
        <v>0.73039999986719972</v>
      </c>
      <c r="AJ23" s="55">
        <f t="shared" si="10"/>
        <v>0.73039999986719972</v>
      </c>
      <c r="AL23" s="53">
        <f t="shared" si="6"/>
        <v>7002.0316800000028</v>
      </c>
      <c r="AM23" s="54">
        <f t="shared" si="6"/>
        <v>879.33636000000024</v>
      </c>
      <c r="AN23" s="54">
        <f t="shared" si="6"/>
        <v>2179.2729600000007</v>
      </c>
      <c r="AO23" s="54">
        <f t="shared" si="6"/>
        <v>56018.351999999999</v>
      </c>
      <c r="AP23" s="54">
        <f t="shared" si="6"/>
        <v>0</v>
      </c>
      <c r="AQ23" s="54">
        <f t="shared" si="6"/>
        <v>7602.9053999999987</v>
      </c>
      <c r="AR23" s="54">
        <f t="shared" si="6"/>
        <v>52.540200003090597</v>
      </c>
      <c r="AS23" s="54">
        <f t="shared" si="6"/>
        <v>9606.2157599999991</v>
      </c>
      <c r="AT23" s="54">
        <f t="shared" si="6"/>
        <v>8117.1803999999993</v>
      </c>
      <c r="AU23" s="54">
        <f t="shared" si="6"/>
        <v>0</v>
      </c>
      <c r="AV23" s="54">
        <f t="shared" si="6"/>
        <v>16.998299996909395</v>
      </c>
      <c r="AW23" s="55">
        <f t="shared" si="6"/>
        <v>16.998299996909395</v>
      </c>
    </row>
    <row r="24" spans="1:49" x14ac:dyDescent="0.55000000000000004">
      <c r="A24" s="25">
        <f t="shared" si="3"/>
        <v>2040</v>
      </c>
      <c r="B24" s="7">
        <f t="shared" si="7"/>
        <v>206.00000000000003</v>
      </c>
      <c r="C24" s="4">
        <f t="shared" si="8"/>
        <v>156.00000000000003</v>
      </c>
      <c r="D24" s="4">
        <f t="shared" si="9"/>
        <v>106.00000000000001</v>
      </c>
      <c r="E24" s="7">
        <f t="shared" si="5"/>
        <v>20.600000000000005</v>
      </c>
      <c r="F24" s="4">
        <f t="shared" si="5"/>
        <v>15.600000000000005</v>
      </c>
      <c r="G24" s="8">
        <f t="shared" si="5"/>
        <v>10.600000000000005</v>
      </c>
      <c r="H24" s="7">
        <f t="shared" si="13"/>
        <v>1.2000000000000002</v>
      </c>
      <c r="I24" s="4">
        <f t="shared" si="11"/>
        <v>1.2000000000000002</v>
      </c>
      <c r="J24" s="8">
        <f t="shared" si="11"/>
        <v>1.2000000000000002</v>
      </c>
      <c r="K24" s="4"/>
      <c r="L24" s="47">
        <f>$G24*Marketshare_SSB!$B24*MI!D$3*1000+$G24*Marketshare_SSB!$C24*MI!D$4*1000+$G24*Marketshare_SSB!$D24*MI!D$5*1000+$G24*Marketshare_SSB!$E24*MI!D$6*1000+$G24*Marketshare_SSB!$F24*MI!D$7*1000+$G24*Marketshare_SSB!$G24*MI!D$8*1000+$G24*Marketshare_SSB!$H24*MI!D$9*1000+$G24*Marketshare_SSB!$I24*MI!D$10*1000</f>
        <v>970.53600000000051</v>
      </c>
      <c r="M24" s="40">
        <f>$G24*Marketshare_SSB!$B24*MI!E$3*1000+$G24*Marketshare_SSB!$C24*MI!E$4*1000+$G24*Marketshare_SSB!$D24*MI!E$5*1000+$G24*Marketshare_SSB!$E24*MI!E$6*1000+$G24*Marketshare_SSB!$F24*MI!E$7*1000+$G24*Marketshare_SSB!$G24*MI!E$8*1000+$G24*Marketshare_SSB!$H24*MI!E$9*1000+$G24*Marketshare_SSB!$I24*MI!E$10*1000</f>
        <v>121.31700000000006</v>
      </c>
      <c r="N24" s="40">
        <f>$G24*Marketshare_SSB!$B24*MI!F$3*1000+$G24*Marketshare_SSB!$C24*MI!F$4*1000+$G24*Marketshare_SSB!$D24*MI!F$5*1000+$G24*Marketshare_SSB!$E24*MI!F$6*1000+$G24*Marketshare_SSB!$F24*MI!F$7*1000+$G24*Marketshare_SSB!$G24*MI!F$8*1000+$G24*Marketshare_SSB!$H24*MI!F$9*1000+$G24*Marketshare_SSB!$I24*MI!F$10*1000</f>
        <v>300.19200000000012</v>
      </c>
      <c r="O24" s="40">
        <f>$G24*Marketshare_SSB!$B24*MI!G$3*1000+$G24*Marketshare_SSB!$C24*MI!G$4*1000+$G24*Marketshare_SSB!$D24*MI!G$5*1000+$G24*Marketshare_SSB!$E24*MI!G$6*1000+$G24*Marketshare_SSB!$F24*MI!G$7*1000+$G24*Marketshare_SSB!$G24*MI!G$8*1000+$G24*Marketshare_SSB!$H24*MI!G$9*1000+$G24*Marketshare_SSB!$I24*MI!G$10*1000</f>
        <v>6575.3920000000026</v>
      </c>
      <c r="P24" s="40">
        <f>$G24*Marketshare_SSB!$B24*MI!H$3*1000+$G24*Marketshare_SSB!$C24*MI!H$4*1000+$G24*Marketshare_SSB!$D24*MI!H$5*1000+$G24*Marketshare_SSB!$E24*MI!H$6*1000+$G24*Marketshare_SSB!$F24*MI!H$7*1000+$G24*Marketshare_SSB!$G24*MI!H$8*1000+$G24*Marketshare_SSB!$H24*MI!H$9*1000+$G24*Marketshare_SSB!$I24*MI!H$10*1000</f>
        <v>0</v>
      </c>
      <c r="Q24" s="40">
        <f>$G24*Marketshare_SSB!$B24*MI!I$3*1000+$G24*Marketshare_SSB!$C24*MI!I$4*1000+$G24*Marketshare_SSB!$D24*MI!I$5*1000+$G24*Marketshare_SSB!$E24*MI!I$6*1000+$G24*Marketshare_SSB!$F24*MI!I$7*1000+$G24*Marketshare_SSB!$G24*MI!I$8*1000+$G24*Marketshare_SSB!$H24*MI!I$9*1000+$G24*Marketshare_SSB!$I24*MI!I$10*1000</f>
        <v>797.96800000000019</v>
      </c>
      <c r="R24" s="40">
        <f>$G24*Marketshare_SSB!$B24*MI!J$3*1000+$G24*Marketshare_SSB!$C24*MI!J$4*1000+$G24*Marketshare_SSB!$D24*MI!J$5*1000+$G24*Marketshare_SSB!$E24*MI!J$6*1000+$G24*Marketshare_SSB!$F24*MI!J$7*1000+$G24*Marketshare_SSB!$G24*MI!J$8*1000+$G24*Marketshare_SSB!$H24*MI!J$9*1000+$G24*Marketshare_SSB!$I24*MI!J$10*1000</f>
        <v>1.2013333334040006</v>
      </c>
      <c r="S24" s="40">
        <f>$G24*Marketshare_SSB!$B24*MI!K$3*1000+$G24*Marketshare_SSB!$C24*MI!K$4*1000+$G24*Marketshare_SSB!$D24*MI!K$5*1000+$G24*Marketshare_SSB!$E24*MI!K$6*1000+$G24*Marketshare_SSB!$F24*MI!K$7*1000+$G24*Marketshare_SSB!$G24*MI!K$8*1000+$G24*Marketshare_SSB!$H24*MI!K$9*1000+$G24*Marketshare_SSB!$I24*MI!K$10*1000</f>
        <v>1124.6070000000004</v>
      </c>
      <c r="T24" s="40">
        <f>$G24*Marketshare_SSB!$B24*MI!L$3*1000+$G24*Marketshare_SSB!$C24*MI!L$4*1000+$G24*Marketshare_SSB!$D24*MI!L$5*1000+$G24*Marketshare_SSB!$E24*MI!L$6*1000+$G24*Marketshare_SSB!$F24*MI!L$7*1000+$G24*Marketshare_SSB!$G24*MI!L$8*1000+$G24*Marketshare_SSB!$H24*MI!L$9*1000+$G24*Marketshare_SSB!$I24*MI!L$10*1000</f>
        <v>852.45200000000034</v>
      </c>
      <c r="U24" s="40">
        <f>$G24*Marketshare_SSB!$B24*MI!M$3*1000+$G24*Marketshare_SSB!$C24*MI!M$4*1000+$G24*Marketshare_SSB!$D24*MI!M$5*1000+$G24*Marketshare_SSB!$E24*MI!M$6*1000+$G24*Marketshare_SSB!$F24*MI!M$7*1000+$G24*Marketshare_SSB!$G24*MI!M$8*1000+$G24*Marketshare_SSB!$H24*MI!M$9*1000+$G24*Marketshare_SSB!$I24*MI!M$10*1000</f>
        <v>0</v>
      </c>
      <c r="V24" s="40">
        <f>$G24*Marketshare_SSB!$B24*MI!N$3*1000+$G24*Marketshare_SSB!$C24*MI!N$4*1000+$G24*Marketshare_SSB!$D24*MI!N$5*1000+$G24*Marketshare_SSB!$E24*MI!N$6*1000+$G24*Marketshare_SSB!$F24*MI!N$7*1000+$G24*Marketshare_SSB!$G24*MI!N$8*1000+$G24*Marketshare_SSB!$H24*MI!N$9*1000+$G24*Marketshare_SSB!$I24*MI!N$10*1000</f>
        <v>0.38866666659600013</v>
      </c>
      <c r="W24" s="48">
        <f>$G24*Marketshare_SSB!$B24*MI!O$3*1000+$G24*Marketshare_SSB!$C24*MI!O$4*1000+$G24*Marketshare_SSB!$D24*MI!O$5*1000+$G24*Marketshare_SSB!$E24*MI!O$6*1000+$G24*Marketshare_SSB!$F24*MI!O$7*1000+$G24*Marketshare_SSB!$G24*MI!O$8*1000+$G24*Marketshare_SSB!$H24*MI!O$9*1000+$G24*Marketshare_SSB!$I24*MI!O$10*1000</f>
        <v>0.38866666659600013</v>
      </c>
      <c r="Y24" s="53">
        <f t="shared" si="12"/>
        <v>77.506560000000022</v>
      </c>
      <c r="Z24" s="54">
        <f t="shared" si="10"/>
        <v>10.854720000000004</v>
      </c>
      <c r="AA24" s="54">
        <f t="shared" si="10"/>
        <v>27.832320000000006</v>
      </c>
      <c r="AB24" s="54">
        <f t="shared" si="10"/>
        <v>503.04000000000008</v>
      </c>
      <c r="AC24" s="54">
        <f t="shared" si="10"/>
        <v>0</v>
      </c>
      <c r="AD24" s="54">
        <f t="shared" si="10"/>
        <v>109.44960000000003</v>
      </c>
      <c r="AE24" s="54">
        <f t="shared" si="10"/>
        <v>2.0808000001223999</v>
      </c>
      <c r="AF24" s="54">
        <f t="shared" si="10"/>
        <v>97.905120000000011</v>
      </c>
      <c r="AG24" s="54">
        <f t="shared" si="10"/>
        <v>114.88800000000001</v>
      </c>
      <c r="AH24" s="54">
        <f t="shared" si="10"/>
        <v>0</v>
      </c>
      <c r="AI24" s="54">
        <f t="shared" si="10"/>
        <v>0.67319999987759993</v>
      </c>
      <c r="AJ24" s="55">
        <f t="shared" si="10"/>
        <v>0.67319999987759993</v>
      </c>
      <c r="AL24" s="53">
        <f t="shared" si="6"/>
        <v>7895.0611200000039</v>
      </c>
      <c r="AM24" s="54">
        <f t="shared" si="6"/>
        <v>989.7986400000002</v>
      </c>
      <c r="AN24" s="54">
        <f t="shared" si="6"/>
        <v>2451.6326400000007</v>
      </c>
      <c r="AO24" s="54">
        <f t="shared" si="6"/>
        <v>62090.703999999998</v>
      </c>
      <c r="AP24" s="54">
        <f t="shared" si="6"/>
        <v>0</v>
      </c>
      <c r="AQ24" s="54">
        <f t="shared" si="6"/>
        <v>8291.4237999999987</v>
      </c>
      <c r="AR24" s="54">
        <f t="shared" si="6"/>
        <v>51.660733336372196</v>
      </c>
      <c r="AS24" s="54">
        <f t="shared" si="6"/>
        <v>10632.91764</v>
      </c>
      <c r="AT24" s="54">
        <f t="shared" si="6"/>
        <v>8854.7443999999996</v>
      </c>
      <c r="AU24" s="54">
        <f t="shared" si="6"/>
        <v>0</v>
      </c>
      <c r="AV24" s="54">
        <f t="shared" si="6"/>
        <v>16.713766663627794</v>
      </c>
      <c r="AW24" s="55">
        <f t="shared" si="6"/>
        <v>16.713766663627794</v>
      </c>
    </row>
    <row r="25" spans="1:49" x14ac:dyDescent="0.55000000000000004">
      <c r="A25" s="25">
        <f t="shared" si="3"/>
        <v>2041</v>
      </c>
      <c r="B25" s="7">
        <f t="shared" si="7"/>
        <v>225.40000000000003</v>
      </c>
      <c r="C25" s="4">
        <f t="shared" si="8"/>
        <v>170.40000000000003</v>
      </c>
      <c r="D25" s="4">
        <f t="shared" si="9"/>
        <v>115.40000000000002</v>
      </c>
      <c r="E25" s="7">
        <f t="shared" si="5"/>
        <v>20.600000000000005</v>
      </c>
      <c r="F25" s="4">
        <f t="shared" si="5"/>
        <v>15.600000000000005</v>
      </c>
      <c r="G25" s="8">
        <f t="shared" si="5"/>
        <v>10.600000000000005</v>
      </c>
      <c r="H25" s="7">
        <f t="shared" si="13"/>
        <v>1.2000000000000002</v>
      </c>
      <c r="I25" s="4">
        <f t="shared" si="11"/>
        <v>1.2000000000000002</v>
      </c>
      <c r="J25" s="8">
        <f t="shared" si="11"/>
        <v>1.2000000000000002</v>
      </c>
      <c r="K25" s="4"/>
      <c r="L25" s="47">
        <f>$G25*Marketshare_SSB!$B25*MI!D$3*1000+$G25*Marketshare_SSB!$C25*MI!D$4*1000+$G25*Marketshare_SSB!$D25*MI!D$5*1000+$G25*Marketshare_SSB!$E25*MI!D$6*1000+$G25*Marketshare_SSB!$F25*MI!D$7*1000+$G25*Marketshare_SSB!$G25*MI!D$8*1000+$G25*Marketshare_SSB!$H25*MI!D$9*1000+$G25*Marketshare_SSB!$I25*MI!D$10*1000</f>
        <v>1326.3992000000007</v>
      </c>
      <c r="M25" s="40">
        <f>$G25*Marketshare_SSB!$B25*MI!E$3*1000+$G25*Marketshare_SSB!$C25*MI!E$4*1000+$G25*Marketshare_SSB!$D25*MI!E$5*1000+$G25*Marketshare_SSB!$E25*MI!E$6*1000+$G25*Marketshare_SSB!$F25*MI!E$7*1000+$G25*Marketshare_SSB!$G25*MI!E$8*1000+$G25*Marketshare_SSB!$H25*MI!E$9*1000+$G25*Marketshare_SSB!$I25*MI!E$10*1000</f>
        <v>165.79990000000009</v>
      </c>
      <c r="N25" s="40">
        <f>$G25*Marketshare_SSB!$B25*MI!F$3*1000+$G25*Marketshare_SSB!$C25*MI!F$4*1000+$G25*Marketshare_SSB!$D25*MI!F$5*1000+$G25*Marketshare_SSB!$E25*MI!F$6*1000+$G25*Marketshare_SSB!$F25*MI!F$7*1000+$G25*Marketshare_SSB!$G25*MI!F$8*1000+$G25*Marketshare_SSB!$H25*MI!F$9*1000+$G25*Marketshare_SSB!$I25*MI!F$10*1000</f>
        <v>410.26240000000018</v>
      </c>
      <c r="O25" s="40">
        <f>$G25*Marketshare_SSB!$B25*MI!G$3*1000+$G25*Marketshare_SSB!$C25*MI!G$4*1000+$G25*Marketshare_SSB!$D25*MI!G$5*1000+$G25*Marketshare_SSB!$E25*MI!G$6*1000+$G25*Marketshare_SSB!$F25*MI!G$7*1000+$G25*Marketshare_SSB!$G25*MI!G$8*1000+$G25*Marketshare_SSB!$H25*MI!G$9*1000+$G25*Marketshare_SSB!$I25*MI!G$10*1000</f>
        <v>6156.3528000000033</v>
      </c>
      <c r="P25" s="40">
        <f>$G25*Marketshare_SSB!$B25*MI!H$3*1000+$G25*Marketshare_SSB!$C25*MI!H$4*1000+$G25*Marketshare_SSB!$D25*MI!H$5*1000+$G25*Marketshare_SSB!$E25*MI!H$6*1000+$G25*Marketshare_SSB!$F25*MI!H$7*1000+$G25*Marketshare_SSB!$G25*MI!H$8*1000+$G25*Marketshare_SSB!$H25*MI!H$9*1000+$G25*Marketshare_SSB!$I25*MI!H$10*1000</f>
        <v>0</v>
      </c>
      <c r="Q25" s="40">
        <f>$G25*Marketshare_SSB!$B25*MI!I$3*1000+$G25*Marketshare_SSB!$C25*MI!I$4*1000+$G25*Marketshare_SSB!$D25*MI!I$5*1000+$G25*Marketshare_SSB!$E25*MI!I$6*1000+$G25*Marketshare_SSB!$F25*MI!I$7*1000+$G25*Marketshare_SSB!$G25*MI!I$8*1000+$G25*Marketshare_SSB!$H25*MI!I$9*1000+$G25*Marketshare_SSB!$I25*MI!I$10*1000</f>
        <v>746.15520000000015</v>
      </c>
      <c r="R25" s="40">
        <f>$G25*Marketshare_SSB!$B25*MI!J$3*1000+$G25*Marketshare_SSB!$C25*MI!J$4*1000+$G25*Marketshare_SSB!$D25*MI!J$5*1000+$G25*Marketshare_SSB!$E25*MI!J$6*1000+$G25*Marketshare_SSB!$F25*MI!J$7*1000+$G25*Marketshare_SSB!$G25*MI!J$8*1000+$G25*Marketshare_SSB!$H25*MI!J$9*1000+$G25*Marketshare_SSB!$I25*MI!J$10*1000</f>
        <v>1.0812000000636006</v>
      </c>
      <c r="S25" s="40">
        <f>$G25*Marketshare_SSB!$B25*MI!K$3*1000+$G25*Marketshare_SSB!$C25*MI!K$4*1000+$G25*Marketshare_SSB!$D25*MI!K$5*1000+$G25*Marketshare_SSB!$E25*MI!K$6*1000+$G25*Marketshare_SSB!$F25*MI!K$7*1000+$G25*Marketshare_SSB!$G25*MI!K$8*1000+$G25*Marketshare_SSB!$H25*MI!K$9*1000+$G25*Marketshare_SSB!$I25*MI!K$10*1000</f>
        <v>1107.6629000000005</v>
      </c>
      <c r="T25" s="40">
        <f>$G25*Marketshare_SSB!$B25*MI!L$3*1000+$G25*Marketshare_SSB!$C25*MI!L$4*1000+$G25*Marketshare_SSB!$D25*MI!L$5*1000+$G25*Marketshare_SSB!$E25*MI!L$6*1000+$G25*Marketshare_SSB!$F25*MI!L$7*1000+$G25*Marketshare_SSB!$G25*MI!L$8*1000+$G25*Marketshare_SSB!$H25*MI!L$9*1000+$G25*Marketshare_SSB!$I25*MI!L$10*1000</f>
        <v>797.09880000000044</v>
      </c>
      <c r="U25" s="40">
        <f>$G25*Marketshare_SSB!$B25*MI!M$3*1000+$G25*Marketshare_SSB!$C25*MI!M$4*1000+$G25*Marketshare_SSB!$D25*MI!M$5*1000+$G25*Marketshare_SSB!$E25*MI!M$6*1000+$G25*Marketshare_SSB!$F25*MI!M$7*1000+$G25*Marketshare_SSB!$G25*MI!M$8*1000+$G25*Marketshare_SSB!$H25*MI!M$9*1000+$G25*Marketshare_SSB!$I25*MI!M$10*1000</f>
        <v>0</v>
      </c>
      <c r="V25" s="40">
        <f>$G25*Marketshare_SSB!$B25*MI!N$3*1000+$G25*Marketshare_SSB!$C25*MI!N$4*1000+$G25*Marketshare_SSB!$D25*MI!N$5*1000+$G25*Marketshare_SSB!$E25*MI!N$6*1000+$G25*Marketshare_SSB!$F25*MI!N$7*1000+$G25*Marketshare_SSB!$G25*MI!N$8*1000+$G25*Marketshare_SSB!$H25*MI!N$9*1000+$G25*Marketshare_SSB!$I25*MI!N$10*1000</f>
        <v>0.34979999993640021</v>
      </c>
      <c r="W25" s="48">
        <f>$G25*Marketshare_SSB!$B25*MI!O$3*1000+$G25*Marketshare_SSB!$C25*MI!O$4*1000+$G25*Marketshare_SSB!$D25*MI!O$5*1000+$G25*Marketshare_SSB!$E25*MI!O$6*1000+$G25*Marketshare_SSB!$F25*MI!O$7*1000+$G25*Marketshare_SSB!$G25*MI!O$8*1000+$G25*Marketshare_SSB!$H25*MI!O$9*1000+$G25*Marketshare_SSB!$I25*MI!O$10*1000</f>
        <v>0.34979999993640021</v>
      </c>
      <c r="Y25" s="53">
        <f t="shared" si="12"/>
        <v>75.576000000000022</v>
      </c>
      <c r="Z25" s="54">
        <f t="shared" si="10"/>
        <v>10.419000000000004</v>
      </c>
      <c r="AA25" s="54">
        <f t="shared" si="10"/>
        <v>26.592000000000006</v>
      </c>
      <c r="AB25" s="54">
        <f t="shared" si="10"/>
        <v>530.30400000000009</v>
      </c>
      <c r="AC25" s="54">
        <f t="shared" si="10"/>
        <v>0</v>
      </c>
      <c r="AD25" s="54">
        <f t="shared" si="10"/>
        <v>107.38200000000002</v>
      </c>
      <c r="AE25" s="54">
        <f t="shared" si="10"/>
        <v>1.9040000001119997</v>
      </c>
      <c r="AF25" s="54">
        <f t="shared" si="10"/>
        <v>100.52100000000003</v>
      </c>
      <c r="AG25" s="54">
        <f t="shared" si="10"/>
        <v>113.02800000000002</v>
      </c>
      <c r="AH25" s="54">
        <f t="shared" si="10"/>
        <v>0</v>
      </c>
      <c r="AI25" s="54">
        <f t="shared" si="10"/>
        <v>0.61599999988799992</v>
      </c>
      <c r="AJ25" s="55">
        <f t="shared" si="10"/>
        <v>0.61599999988799992</v>
      </c>
      <c r="AL25" s="53">
        <f t="shared" si="6"/>
        <v>9145.8843200000047</v>
      </c>
      <c r="AM25" s="54">
        <f t="shared" si="6"/>
        <v>1145.1795400000003</v>
      </c>
      <c r="AN25" s="54">
        <f t="shared" si="6"/>
        <v>2835.3030400000007</v>
      </c>
      <c r="AO25" s="54">
        <f t="shared" si="6"/>
        <v>67716.752800000002</v>
      </c>
      <c r="AP25" s="54">
        <f t="shared" si="6"/>
        <v>0</v>
      </c>
      <c r="AQ25" s="54">
        <f t="shared" si="6"/>
        <v>8930.1969999999983</v>
      </c>
      <c r="AR25" s="54">
        <f t="shared" si="6"/>
        <v>50.8379333363238</v>
      </c>
      <c r="AS25" s="54">
        <f t="shared" si="6"/>
        <v>11640.05954</v>
      </c>
      <c r="AT25" s="54">
        <f t="shared" si="6"/>
        <v>9538.8151999999991</v>
      </c>
      <c r="AU25" s="54">
        <f t="shared" si="6"/>
        <v>0</v>
      </c>
      <c r="AV25" s="54">
        <f t="shared" si="6"/>
        <v>16.447566663676195</v>
      </c>
      <c r="AW25" s="55">
        <f t="shared" si="6"/>
        <v>16.447566663676195</v>
      </c>
    </row>
    <row r="26" spans="1:49" x14ac:dyDescent="0.55000000000000004">
      <c r="A26" s="25">
        <f t="shared" si="3"/>
        <v>2042</v>
      </c>
      <c r="B26" s="7">
        <f t="shared" si="7"/>
        <v>244.80000000000004</v>
      </c>
      <c r="C26" s="4">
        <f t="shared" si="8"/>
        <v>184.80000000000004</v>
      </c>
      <c r="D26" s="4">
        <f t="shared" si="9"/>
        <v>124.80000000000003</v>
      </c>
      <c r="E26" s="7">
        <f t="shared" si="5"/>
        <v>20.600000000000005</v>
      </c>
      <c r="F26" s="4">
        <f t="shared" si="5"/>
        <v>15.600000000000005</v>
      </c>
      <c r="G26" s="8">
        <f t="shared" si="5"/>
        <v>10.600000000000005</v>
      </c>
      <c r="H26" s="7">
        <f t="shared" si="13"/>
        <v>1.2000000000000002</v>
      </c>
      <c r="I26" s="4">
        <f t="shared" si="11"/>
        <v>1.2000000000000002</v>
      </c>
      <c r="J26" s="8">
        <f t="shared" si="11"/>
        <v>1.2000000000000002</v>
      </c>
      <c r="K26" s="4"/>
      <c r="L26" s="47">
        <f>$G26*Marketshare_SSB!$B26*MI!D$3*1000+$G26*Marketshare_SSB!$C26*MI!D$4*1000+$G26*Marketshare_SSB!$D26*MI!D$5*1000+$G26*Marketshare_SSB!$E26*MI!D$6*1000+$G26*Marketshare_SSB!$F26*MI!D$7*1000+$G26*Marketshare_SSB!$G26*MI!D$8*1000+$G26*Marketshare_SSB!$H26*MI!D$9*1000+$G26*Marketshare_SSB!$I26*MI!D$10*1000</f>
        <v>1682.262400000001</v>
      </c>
      <c r="M26" s="40">
        <f>$G26*Marketshare_SSB!$B26*MI!E$3*1000+$G26*Marketshare_SSB!$C26*MI!E$4*1000+$G26*Marketshare_SSB!$D26*MI!E$5*1000+$G26*Marketshare_SSB!$E26*MI!E$6*1000+$G26*Marketshare_SSB!$F26*MI!E$7*1000+$G26*Marketshare_SSB!$G26*MI!E$8*1000+$G26*Marketshare_SSB!$H26*MI!E$9*1000+$G26*Marketshare_SSB!$I26*MI!E$10*1000</f>
        <v>210.28280000000012</v>
      </c>
      <c r="N26" s="40">
        <f>$G26*Marketshare_SSB!$B26*MI!F$3*1000+$G26*Marketshare_SSB!$C26*MI!F$4*1000+$G26*Marketshare_SSB!$D26*MI!F$5*1000+$G26*Marketshare_SSB!$E26*MI!F$6*1000+$G26*Marketshare_SSB!$F26*MI!F$7*1000+$G26*Marketshare_SSB!$G26*MI!F$8*1000+$G26*Marketshare_SSB!$H26*MI!F$9*1000+$G26*Marketshare_SSB!$I26*MI!F$10*1000</f>
        <v>520.33280000000025</v>
      </c>
      <c r="O26" s="40">
        <f>$G26*Marketshare_SSB!$B26*MI!G$3*1000+$G26*Marketshare_SSB!$C26*MI!G$4*1000+$G26*Marketshare_SSB!$D26*MI!G$5*1000+$G26*Marketshare_SSB!$E26*MI!G$6*1000+$G26*Marketshare_SSB!$F26*MI!G$7*1000+$G26*Marketshare_SSB!$G26*MI!G$8*1000+$G26*Marketshare_SSB!$H26*MI!G$9*1000+$G26*Marketshare_SSB!$I26*MI!G$10*1000</f>
        <v>5737.3136000000022</v>
      </c>
      <c r="P26" s="40">
        <f>$G26*Marketshare_SSB!$B26*MI!H$3*1000+$G26*Marketshare_SSB!$C26*MI!H$4*1000+$G26*Marketshare_SSB!$D26*MI!H$5*1000+$G26*Marketshare_SSB!$E26*MI!H$6*1000+$G26*Marketshare_SSB!$F26*MI!H$7*1000+$G26*Marketshare_SSB!$G26*MI!H$8*1000+$G26*Marketshare_SSB!$H26*MI!H$9*1000+$G26*Marketshare_SSB!$I26*MI!H$10*1000</f>
        <v>0</v>
      </c>
      <c r="Q26" s="40">
        <f>$G26*Marketshare_SSB!$B26*MI!I$3*1000+$G26*Marketshare_SSB!$C26*MI!I$4*1000+$G26*Marketshare_SSB!$D26*MI!I$5*1000+$G26*Marketshare_SSB!$E26*MI!I$6*1000+$G26*Marketshare_SSB!$F26*MI!I$7*1000+$G26*Marketshare_SSB!$G26*MI!I$8*1000+$G26*Marketshare_SSB!$H26*MI!I$9*1000+$G26*Marketshare_SSB!$I26*MI!I$10*1000</f>
        <v>694.34240000000034</v>
      </c>
      <c r="R26" s="40">
        <f>$G26*Marketshare_SSB!$B26*MI!J$3*1000+$G26*Marketshare_SSB!$C26*MI!J$4*1000+$G26*Marketshare_SSB!$D26*MI!J$5*1000+$G26*Marketshare_SSB!$E26*MI!J$6*1000+$G26*Marketshare_SSB!$F26*MI!J$7*1000+$G26*Marketshare_SSB!$G26*MI!J$8*1000+$G26*Marketshare_SSB!$H26*MI!J$9*1000+$G26*Marketshare_SSB!$I26*MI!J$10*1000</f>
        <v>0.96106666672320051</v>
      </c>
      <c r="S26" s="40">
        <f>$G26*Marketshare_SSB!$B26*MI!K$3*1000+$G26*Marketshare_SSB!$C26*MI!K$4*1000+$G26*Marketshare_SSB!$D26*MI!K$5*1000+$G26*Marketshare_SSB!$E26*MI!K$6*1000+$G26*Marketshare_SSB!$F26*MI!K$7*1000+$G26*Marketshare_SSB!$G26*MI!K$8*1000+$G26*Marketshare_SSB!$H26*MI!K$9*1000+$G26*Marketshare_SSB!$I26*MI!K$10*1000</f>
        <v>1090.7188000000003</v>
      </c>
      <c r="T26" s="40">
        <f>$G26*Marketshare_SSB!$B26*MI!L$3*1000+$G26*Marketshare_SSB!$C26*MI!L$4*1000+$G26*Marketshare_SSB!$D26*MI!L$5*1000+$G26*Marketshare_SSB!$E26*MI!L$6*1000+$G26*Marketshare_SSB!$F26*MI!L$7*1000+$G26*Marketshare_SSB!$G26*MI!L$8*1000+$G26*Marketshare_SSB!$H26*MI!L$9*1000+$G26*Marketshare_SSB!$I26*MI!L$10*1000</f>
        <v>741.74560000000019</v>
      </c>
      <c r="U26" s="40">
        <f>$G26*Marketshare_SSB!$B26*MI!M$3*1000+$G26*Marketshare_SSB!$C26*MI!M$4*1000+$G26*Marketshare_SSB!$D26*MI!M$5*1000+$G26*Marketshare_SSB!$E26*MI!M$6*1000+$G26*Marketshare_SSB!$F26*MI!M$7*1000+$G26*Marketshare_SSB!$G26*MI!M$8*1000+$G26*Marketshare_SSB!$H26*MI!M$9*1000+$G26*Marketshare_SSB!$I26*MI!M$10*1000</f>
        <v>0</v>
      </c>
      <c r="V26" s="40">
        <f>$G26*Marketshare_SSB!$B26*MI!N$3*1000+$G26*Marketshare_SSB!$C26*MI!N$4*1000+$G26*Marketshare_SSB!$D26*MI!N$5*1000+$G26*Marketshare_SSB!$E26*MI!N$6*1000+$G26*Marketshare_SSB!$F26*MI!N$7*1000+$G26*Marketshare_SSB!$G26*MI!N$8*1000+$G26*Marketshare_SSB!$H26*MI!N$9*1000+$G26*Marketshare_SSB!$I26*MI!N$10*1000</f>
        <v>0.31093333327680017</v>
      </c>
      <c r="W26" s="48">
        <f>$G26*Marketshare_SSB!$B26*MI!O$3*1000+$G26*Marketshare_SSB!$C26*MI!O$4*1000+$G26*Marketshare_SSB!$D26*MI!O$5*1000+$G26*Marketshare_SSB!$E26*MI!O$6*1000+$G26*Marketshare_SSB!$F26*MI!O$7*1000+$G26*Marketshare_SSB!$G26*MI!O$8*1000+$G26*Marketshare_SSB!$H26*MI!O$9*1000+$G26*Marketshare_SSB!$I26*MI!O$10*1000</f>
        <v>0.31093333327680017</v>
      </c>
      <c r="Y26" s="53">
        <f t="shared" si="12"/>
        <v>73.645440000000022</v>
      </c>
      <c r="Z26" s="54">
        <f t="shared" si="10"/>
        <v>9.9832800000000024</v>
      </c>
      <c r="AA26" s="54">
        <f t="shared" si="10"/>
        <v>25.351680000000009</v>
      </c>
      <c r="AB26" s="54">
        <f t="shared" si="10"/>
        <v>557.5680000000001</v>
      </c>
      <c r="AC26" s="54">
        <f t="shared" si="10"/>
        <v>0</v>
      </c>
      <c r="AD26" s="54">
        <f t="shared" si="10"/>
        <v>105.31440000000002</v>
      </c>
      <c r="AE26" s="54">
        <f t="shared" si="10"/>
        <v>1.7272000001015995</v>
      </c>
      <c r="AF26" s="54">
        <f t="shared" si="10"/>
        <v>103.13688000000003</v>
      </c>
      <c r="AG26" s="54">
        <f t="shared" si="10"/>
        <v>111.16800000000002</v>
      </c>
      <c r="AH26" s="54">
        <f t="shared" si="10"/>
        <v>0</v>
      </c>
      <c r="AI26" s="54">
        <f t="shared" si="10"/>
        <v>0.5587999998983999</v>
      </c>
      <c r="AJ26" s="55">
        <f t="shared" si="10"/>
        <v>0.5587999998983999</v>
      </c>
      <c r="AL26" s="53">
        <f t="shared" si="6"/>
        <v>10754.501280000006</v>
      </c>
      <c r="AM26" s="54">
        <f t="shared" si="6"/>
        <v>1345.4790600000006</v>
      </c>
      <c r="AN26" s="54">
        <f t="shared" si="6"/>
        <v>3330.2841600000006</v>
      </c>
      <c r="AO26" s="54">
        <f t="shared" si="6"/>
        <v>72896.498400000011</v>
      </c>
      <c r="AP26" s="54">
        <f t="shared" si="6"/>
        <v>0</v>
      </c>
      <c r="AQ26" s="54">
        <f t="shared" si="6"/>
        <v>9519.2249999999985</v>
      </c>
      <c r="AR26" s="54">
        <f t="shared" si="6"/>
        <v>50.071800002945402</v>
      </c>
      <c r="AS26" s="54">
        <f t="shared" si="6"/>
        <v>12627.641460000001</v>
      </c>
      <c r="AT26" s="54">
        <f t="shared" si="6"/>
        <v>10169.3928</v>
      </c>
      <c r="AU26" s="54">
        <f t="shared" si="6"/>
        <v>0</v>
      </c>
      <c r="AV26" s="54">
        <f t="shared" si="6"/>
        <v>16.199699997054594</v>
      </c>
      <c r="AW26" s="55">
        <f t="shared" si="6"/>
        <v>16.199699997054594</v>
      </c>
    </row>
    <row r="27" spans="1:49" x14ac:dyDescent="0.55000000000000004">
      <c r="A27" s="25">
        <f t="shared" si="3"/>
        <v>2043</v>
      </c>
      <c r="B27" s="7">
        <f t="shared" si="7"/>
        <v>264.20000000000005</v>
      </c>
      <c r="C27" s="4">
        <f t="shared" si="8"/>
        <v>199.20000000000005</v>
      </c>
      <c r="D27" s="4">
        <f t="shared" si="9"/>
        <v>134.20000000000002</v>
      </c>
      <c r="E27" s="7">
        <f t="shared" si="5"/>
        <v>20.600000000000005</v>
      </c>
      <c r="F27" s="4">
        <f t="shared" si="5"/>
        <v>15.600000000000005</v>
      </c>
      <c r="G27" s="8">
        <f t="shared" si="5"/>
        <v>10.599999999999991</v>
      </c>
      <c r="H27" s="7">
        <f t="shared" si="13"/>
        <v>1.2000000000000002</v>
      </c>
      <c r="I27" s="4">
        <f t="shared" si="11"/>
        <v>1.2000000000000002</v>
      </c>
      <c r="J27" s="8">
        <f t="shared" si="11"/>
        <v>1.2000000000000002</v>
      </c>
      <c r="K27" s="4"/>
      <c r="L27" s="47">
        <f>$G27*Marketshare_SSB!$B27*MI!D$3*1000+$G27*Marketshare_SSB!$C27*MI!D$4*1000+$G27*Marketshare_SSB!$D27*MI!D$5*1000+$G27*Marketshare_SSB!$E27*MI!D$6*1000+$G27*Marketshare_SSB!$F27*MI!D$7*1000+$G27*Marketshare_SSB!$G27*MI!D$8*1000+$G27*Marketshare_SSB!$H27*MI!D$9*1000+$G27*Marketshare_SSB!$I27*MI!D$10*1000</f>
        <v>2038.1255999999985</v>
      </c>
      <c r="M27" s="40">
        <f>$G27*Marketshare_SSB!$B27*MI!E$3*1000+$G27*Marketshare_SSB!$C27*MI!E$4*1000+$G27*Marketshare_SSB!$D27*MI!E$5*1000+$G27*Marketshare_SSB!$E27*MI!E$6*1000+$G27*Marketshare_SSB!$F27*MI!E$7*1000+$G27*Marketshare_SSB!$G27*MI!E$8*1000+$G27*Marketshare_SSB!$H27*MI!E$9*1000+$G27*Marketshare_SSB!$I27*MI!E$10*1000</f>
        <v>254.76569999999981</v>
      </c>
      <c r="N27" s="40">
        <f>$G27*Marketshare_SSB!$B27*MI!F$3*1000+$G27*Marketshare_SSB!$C27*MI!F$4*1000+$G27*Marketshare_SSB!$D27*MI!F$5*1000+$G27*Marketshare_SSB!$E27*MI!F$6*1000+$G27*Marketshare_SSB!$F27*MI!F$7*1000+$G27*Marketshare_SSB!$G27*MI!F$8*1000+$G27*Marketshare_SSB!$H27*MI!F$9*1000+$G27*Marketshare_SSB!$I27*MI!F$10*1000</f>
        <v>630.40319999999952</v>
      </c>
      <c r="O27" s="40">
        <f>$G27*Marketshare_SSB!$B27*MI!G$3*1000+$G27*Marketshare_SSB!$C27*MI!G$4*1000+$G27*Marketshare_SSB!$D27*MI!G$5*1000+$G27*Marketshare_SSB!$E27*MI!G$6*1000+$G27*Marketshare_SSB!$F27*MI!G$7*1000+$G27*Marketshare_SSB!$G27*MI!G$8*1000+$G27*Marketshare_SSB!$H27*MI!G$9*1000+$G27*Marketshare_SSB!$I27*MI!G$10*1000</f>
        <v>5318.2743999999939</v>
      </c>
      <c r="P27" s="40">
        <f>$G27*Marketshare_SSB!$B27*MI!H$3*1000+$G27*Marketshare_SSB!$C27*MI!H$4*1000+$G27*Marketshare_SSB!$D27*MI!H$5*1000+$G27*Marketshare_SSB!$E27*MI!H$6*1000+$G27*Marketshare_SSB!$F27*MI!H$7*1000+$G27*Marketshare_SSB!$G27*MI!H$8*1000+$G27*Marketshare_SSB!$H27*MI!H$9*1000+$G27*Marketshare_SSB!$I27*MI!H$10*1000</f>
        <v>0</v>
      </c>
      <c r="Q27" s="40">
        <f>$G27*Marketshare_SSB!$B27*MI!I$3*1000+$G27*Marketshare_SSB!$C27*MI!I$4*1000+$G27*Marketshare_SSB!$D27*MI!I$5*1000+$G27*Marketshare_SSB!$E27*MI!I$6*1000+$G27*Marketshare_SSB!$F27*MI!I$7*1000+$G27*Marketshare_SSB!$G27*MI!I$8*1000+$G27*Marketshare_SSB!$H27*MI!I$9*1000+$G27*Marketshare_SSB!$I27*MI!I$10*1000</f>
        <v>642.52959999999928</v>
      </c>
      <c r="R27" s="40">
        <f>$G27*Marketshare_SSB!$B27*MI!J$3*1000+$G27*Marketshare_SSB!$C27*MI!J$4*1000+$G27*Marketshare_SSB!$D27*MI!J$5*1000+$G27*Marketshare_SSB!$E27*MI!J$6*1000+$G27*Marketshare_SSB!$F27*MI!J$7*1000+$G27*Marketshare_SSB!$G27*MI!J$8*1000+$G27*Marketshare_SSB!$H27*MI!J$9*1000+$G27*Marketshare_SSB!$I27*MI!J$10*1000</f>
        <v>0.8409333333827993</v>
      </c>
      <c r="S27" s="40">
        <f>$G27*Marketshare_SSB!$B27*MI!K$3*1000+$G27*Marketshare_SSB!$C27*MI!K$4*1000+$G27*Marketshare_SSB!$D27*MI!K$5*1000+$G27*Marketshare_SSB!$E27*MI!K$6*1000+$G27*Marketshare_SSB!$F27*MI!K$7*1000+$G27*Marketshare_SSB!$G27*MI!K$8*1000+$G27*Marketshare_SSB!$H27*MI!K$9*1000+$G27*Marketshare_SSB!$I27*MI!K$10*1000</f>
        <v>1073.774699999999</v>
      </c>
      <c r="T27" s="40">
        <f>$G27*Marketshare_SSB!$B27*MI!L$3*1000+$G27*Marketshare_SSB!$C27*MI!L$4*1000+$G27*Marketshare_SSB!$D27*MI!L$5*1000+$G27*Marketshare_SSB!$E27*MI!L$6*1000+$G27*Marketshare_SSB!$F27*MI!L$7*1000+$G27*Marketshare_SSB!$G27*MI!L$8*1000+$G27*Marketshare_SSB!$H27*MI!L$9*1000+$G27*Marketshare_SSB!$I27*MI!L$10*1000</f>
        <v>686.3923999999995</v>
      </c>
      <c r="U27" s="40">
        <f>$G27*Marketshare_SSB!$B27*MI!M$3*1000+$G27*Marketshare_SSB!$C27*MI!M$4*1000+$G27*Marketshare_SSB!$D27*MI!M$5*1000+$G27*Marketshare_SSB!$E27*MI!M$6*1000+$G27*Marketshare_SSB!$F27*MI!M$7*1000+$G27*Marketshare_SSB!$G27*MI!M$8*1000+$G27*Marketshare_SSB!$H27*MI!M$9*1000+$G27*Marketshare_SSB!$I27*MI!M$10*1000</f>
        <v>0</v>
      </c>
      <c r="V27" s="40">
        <f>$G27*Marketshare_SSB!$B27*MI!N$3*1000+$G27*Marketshare_SSB!$C27*MI!N$4*1000+$G27*Marketshare_SSB!$D27*MI!N$5*1000+$G27*Marketshare_SSB!$E27*MI!N$6*1000+$G27*Marketshare_SSB!$F27*MI!N$7*1000+$G27*Marketshare_SSB!$G27*MI!N$8*1000+$G27*Marketshare_SSB!$H27*MI!N$9*1000+$G27*Marketshare_SSB!$I27*MI!N$10*1000</f>
        <v>0.27206666661719975</v>
      </c>
      <c r="W27" s="48">
        <f>$G27*Marketshare_SSB!$B27*MI!O$3*1000+$G27*Marketshare_SSB!$C27*MI!O$4*1000+$G27*Marketshare_SSB!$D27*MI!O$5*1000+$G27*Marketshare_SSB!$E27*MI!O$6*1000+$G27*Marketshare_SSB!$F27*MI!O$7*1000+$G27*Marketshare_SSB!$G27*MI!O$8*1000+$G27*Marketshare_SSB!$H27*MI!O$9*1000+$G27*Marketshare_SSB!$I27*MI!O$10*1000</f>
        <v>0.27206666661719975</v>
      </c>
      <c r="Y27" s="53">
        <f t="shared" si="12"/>
        <v>71.714880000000036</v>
      </c>
      <c r="Z27" s="54">
        <f t="shared" si="10"/>
        <v>9.5475600000000043</v>
      </c>
      <c r="AA27" s="54">
        <f t="shared" si="10"/>
        <v>24.111360000000008</v>
      </c>
      <c r="AB27" s="54">
        <f t="shared" si="10"/>
        <v>584.83199999999999</v>
      </c>
      <c r="AC27" s="54">
        <f t="shared" si="10"/>
        <v>0</v>
      </c>
      <c r="AD27" s="54">
        <f t="shared" si="10"/>
        <v>103.24680000000002</v>
      </c>
      <c r="AE27" s="54">
        <f t="shared" si="10"/>
        <v>1.5504000000911997</v>
      </c>
      <c r="AF27" s="54">
        <f t="shared" si="10"/>
        <v>105.75276000000002</v>
      </c>
      <c r="AG27" s="54">
        <f t="shared" si="10"/>
        <v>109.30800000000001</v>
      </c>
      <c r="AH27" s="54">
        <f t="shared" si="10"/>
        <v>0</v>
      </c>
      <c r="AI27" s="54">
        <f t="shared" si="10"/>
        <v>0.50159999990879989</v>
      </c>
      <c r="AJ27" s="55">
        <f t="shared" si="10"/>
        <v>0.50159999990879989</v>
      </c>
      <c r="AL27" s="53">
        <f t="shared" si="6"/>
        <v>12720.912000000004</v>
      </c>
      <c r="AM27" s="54">
        <f t="shared" si="6"/>
        <v>1590.6972000000005</v>
      </c>
      <c r="AN27" s="54">
        <f t="shared" si="6"/>
        <v>3936.576</v>
      </c>
      <c r="AO27" s="54">
        <f t="shared" si="6"/>
        <v>77629.940800000011</v>
      </c>
      <c r="AP27" s="54">
        <f t="shared" si="6"/>
        <v>0</v>
      </c>
      <c r="AQ27" s="54">
        <f t="shared" si="6"/>
        <v>10058.507799999998</v>
      </c>
      <c r="AR27" s="54">
        <f t="shared" si="6"/>
        <v>49.362333336237</v>
      </c>
      <c r="AS27" s="54">
        <f t="shared" si="6"/>
        <v>13595.663400000001</v>
      </c>
      <c r="AT27" s="54">
        <f t="shared" si="6"/>
        <v>10746.477199999998</v>
      </c>
      <c r="AU27" s="54">
        <f t="shared" si="6"/>
        <v>0</v>
      </c>
      <c r="AV27" s="54">
        <f t="shared" si="6"/>
        <v>15.970166663762994</v>
      </c>
      <c r="AW27" s="55">
        <f t="shared" si="6"/>
        <v>15.970166663762994</v>
      </c>
    </row>
    <row r="28" spans="1:49" x14ac:dyDescent="0.55000000000000004">
      <c r="A28" s="25">
        <f t="shared" si="3"/>
        <v>2044</v>
      </c>
      <c r="B28" s="7">
        <f t="shared" si="7"/>
        <v>283.60000000000002</v>
      </c>
      <c r="C28" s="4">
        <f t="shared" si="8"/>
        <v>213.60000000000005</v>
      </c>
      <c r="D28" s="4">
        <f t="shared" si="9"/>
        <v>143.60000000000002</v>
      </c>
      <c r="E28" s="7">
        <f t="shared" si="5"/>
        <v>20.599999999999977</v>
      </c>
      <c r="F28" s="4">
        <f t="shared" si="5"/>
        <v>15.600000000000005</v>
      </c>
      <c r="G28" s="8">
        <f t="shared" si="5"/>
        <v>10.600000000000005</v>
      </c>
      <c r="H28" s="7">
        <f t="shared" si="13"/>
        <v>1.1999999999999993</v>
      </c>
      <c r="I28" s="4">
        <f t="shared" si="11"/>
        <v>1.1999999999999993</v>
      </c>
      <c r="J28" s="8">
        <f t="shared" si="11"/>
        <v>1.1999999999999993</v>
      </c>
      <c r="K28" s="4"/>
      <c r="L28" s="47">
        <f>$G28*Marketshare_SSB!$B28*MI!D$3*1000+$G28*Marketshare_SSB!$C28*MI!D$4*1000+$G28*Marketshare_SSB!$D28*MI!D$5*1000+$G28*Marketshare_SSB!$E28*MI!D$6*1000+$G28*Marketshare_SSB!$F28*MI!D$7*1000+$G28*Marketshare_SSB!$G28*MI!D$8*1000+$G28*Marketshare_SSB!$H28*MI!D$9*1000+$G28*Marketshare_SSB!$I28*MI!D$10*1000</f>
        <v>2393.9888000000014</v>
      </c>
      <c r="M28" s="40">
        <f>$G28*Marketshare_SSB!$B28*MI!E$3*1000+$G28*Marketshare_SSB!$C28*MI!E$4*1000+$G28*Marketshare_SSB!$D28*MI!E$5*1000+$G28*Marketshare_SSB!$E28*MI!E$6*1000+$G28*Marketshare_SSB!$F28*MI!E$7*1000+$G28*Marketshare_SSB!$G28*MI!E$8*1000+$G28*Marketshare_SSB!$H28*MI!E$9*1000+$G28*Marketshare_SSB!$I28*MI!E$10*1000</f>
        <v>299.24860000000018</v>
      </c>
      <c r="N28" s="40">
        <f>$G28*Marketshare_SSB!$B28*MI!F$3*1000+$G28*Marketshare_SSB!$C28*MI!F$4*1000+$G28*Marketshare_SSB!$D28*MI!F$5*1000+$G28*Marketshare_SSB!$E28*MI!F$6*1000+$G28*Marketshare_SSB!$F28*MI!F$7*1000+$G28*Marketshare_SSB!$G28*MI!F$8*1000+$G28*Marketshare_SSB!$H28*MI!F$9*1000+$G28*Marketshare_SSB!$I28*MI!F$10*1000</f>
        <v>740.47360000000037</v>
      </c>
      <c r="O28" s="40">
        <f>$G28*Marketshare_SSB!$B28*MI!G$3*1000+$G28*Marketshare_SSB!$C28*MI!G$4*1000+$G28*Marketshare_SSB!$D28*MI!G$5*1000+$G28*Marketshare_SSB!$E28*MI!G$6*1000+$G28*Marketshare_SSB!$F28*MI!G$7*1000+$G28*Marketshare_SSB!$G28*MI!G$8*1000+$G28*Marketshare_SSB!$H28*MI!G$9*1000+$G28*Marketshare_SSB!$I28*MI!G$10*1000</f>
        <v>4899.2352000000019</v>
      </c>
      <c r="P28" s="40">
        <f>$G28*Marketshare_SSB!$B28*MI!H$3*1000+$G28*Marketshare_SSB!$C28*MI!H$4*1000+$G28*Marketshare_SSB!$D28*MI!H$5*1000+$G28*Marketshare_SSB!$E28*MI!H$6*1000+$G28*Marketshare_SSB!$F28*MI!H$7*1000+$G28*Marketshare_SSB!$G28*MI!H$8*1000+$G28*Marketshare_SSB!$H28*MI!H$9*1000+$G28*Marketshare_SSB!$I28*MI!H$10*1000</f>
        <v>0</v>
      </c>
      <c r="Q28" s="40">
        <f>$G28*Marketshare_SSB!$B28*MI!I$3*1000+$G28*Marketshare_SSB!$C28*MI!I$4*1000+$G28*Marketshare_SSB!$D28*MI!I$5*1000+$G28*Marketshare_SSB!$E28*MI!I$6*1000+$G28*Marketshare_SSB!$F28*MI!I$7*1000+$G28*Marketshare_SSB!$G28*MI!I$8*1000+$G28*Marketshare_SSB!$H28*MI!I$9*1000+$G28*Marketshare_SSB!$I28*MI!I$10*1000</f>
        <v>590.71680000000026</v>
      </c>
      <c r="R28" s="40">
        <f>$G28*Marketshare_SSB!$B28*MI!J$3*1000+$G28*Marketshare_SSB!$C28*MI!J$4*1000+$G28*Marketshare_SSB!$D28*MI!J$5*1000+$G28*Marketshare_SSB!$E28*MI!J$6*1000+$G28*Marketshare_SSB!$F28*MI!J$7*1000+$G28*Marketshare_SSB!$G28*MI!J$8*1000+$G28*Marketshare_SSB!$H28*MI!J$9*1000+$G28*Marketshare_SSB!$I28*MI!J$10*1000</f>
        <v>0.72080000004240041</v>
      </c>
      <c r="S28" s="40">
        <f>$G28*Marketshare_SSB!$B28*MI!K$3*1000+$G28*Marketshare_SSB!$C28*MI!K$4*1000+$G28*Marketshare_SSB!$D28*MI!K$5*1000+$G28*Marketshare_SSB!$E28*MI!K$6*1000+$G28*Marketshare_SSB!$F28*MI!K$7*1000+$G28*Marketshare_SSB!$G28*MI!K$8*1000+$G28*Marketshare_SSB!$H28*MI!K$9*1000+$G28*Marketshare_SSB!$I28*MI!K$10*1000</f>
        <v>1056.8306000000002</v>
      </c>
      <c r="T28" s="40">
        <f>$G28*Marketshare_SSB!$B28*MI!L$3*1000+$G28*Marketshare_SSB!$C28*MI!L$4*1000+$G28*Marketshare_SSB!$D28*MI!L$5*1000+$G28*Marketshare_SSB!$E28*MI!L$6*1000+$G28*Marketshare_SSB!$F28*MI!L$7*1000+$G28*Marketshare_SSB!$G28*MI!L$8*1000+$G28*Marketshare_SSB!$H28*MI!L$9*1000+$G28*Marketshare_SSB!$I28*MI!L$10*1000</f>
        <v>631.03920000000028</v>
      </c>
      <c r="U28" s="40">
        <f>$G28*Marketshare_SSB!$B28*MI!M$3*1000+$G28*Marketshare_SSB!$C28*MI!M$4*1000+$G28*Marketshare_SSB!$D28*MI!M$5*1000+$G28*Marketshare_SSB!$E28*MI!M$6*1000+$G28*Marketshare_SSB!$F28*MI!M$7*1000+$G28*Marketshare_SSB!$G28*MI!M$8*1000+$G28*Marketshare_SSB!$H28*MI!M$9*1000+$G28*Marketshare_SSB!$I28*MI!M$10*1000</f>
        <v>0</v>
      </c>
      <c r="V28" s="40">
        <f>$G28*Marketshare_SSB!$B28*MI!N$3*1000+$G28*Marketshare_SSB!$C28*MI!N$4*1000+$G28*Marketshare_SSB!$D28*MI!N$5*1000+$G28*Marketshare_SSB!$E28*MI!N$6*1000+$G28*Marketshare_SSB!$F28*MI!N$7*1000+$G28*Marketshare_SSB!$G28*MI!N$8*1000+$G28*Marketshare_SSB!$H28*MI!N$9*1000+$G28*Marketshare_SSB!$I28*MI!N$10*1000</f>
        <v>0.2331999999576001</v>
      </c>
      <c r="W28" s="48">
        <f>$G28*Marketshare_SSB!$B28*MI!O$3*1000+$G28*Marketshare_SSB!$C28*MI!O$4*1000+$G28*Marketshare_SSB!$D28*MI!O$5*1000+$G28*Marketshare_SSB!$E28*MI!O$6*1000+$G28*Marketshare_SSB!$F28*MI!O$7*1000+$G28*Marketshare_SSB!$G28*MI!O$8*1000+$G28*Marketshare_SSB!$H28*MI!O$9*1000+$G28*Marketshare_SSB!$I28*MI!O$10*1000</f>
        <v>0.2331999999576001</v>
      </c>
      <c r="Y28" s="53">
        <f t="shared" si="12"/>
        <v>69.78431999999998</v>
      </c>
      <c r="Z28" s="54">
        <f t="shared" si="10"/>
        <v>9.1118399999999973</v>
      </c>
      <c r="AA28" s="54">
        <f t="shared" si="10"/>
        <v>22.871039999999994</v>
      </c>
      <c r="AB28" s="54">
        <f t="shared" si="10"/>
        <v>612.09599999999966</v>
      </c>
      <c r="AC28" s="54">
        <f t="shared" si="10"/>
        <v>0</v>
      </c>
      <c r="AD28" s="54">
        <f t="shared" si="10"/>
        <v>101.17919999999995</v>
      </c>
      <c r="AE28" s="54">
        <f t="shared" si="10"/>
        <v>1.3736000000807986</v>
      </c>
      <c r="AF28" s="54">
        <f t="shared" si="10"/>
        <v>108.36863999999994</v>
      </c>
      <c r="AG28" s="54">
        <f t="shared" si="10"/>
        <v>107.44799999999994</v>
      </c>
      <c r="AH28" s="54">
        <f t="shared" si="10"/>
        <v>0</v>
      </c>
      <c r="AI28" s="54">
        <f t="shared" si="10"/>
        <v>0.44439999991919954</v>
      </c>
      <c r="AJ28" s="55">
        <f t="shared" si="10"/>
        <v>0.44439999991919954</v>
      </c>
      <c r="AL28" s="53">
        <f t="shared" si="6"/>
        <v>15045.116480000004</v>
      </c>
      <c r="AM28" s="54">
        <f t="shared" si="6"/>
        <v>1880.8339600000006</v>
      </c>
      <c r="AN28" s="54">
        <f t="shared" si="6"/>
        <v>4654.1785600000003</v>
      </c>
      <c r="AO28" s="54">
        <f t="shared" si="6"/>
        <v>81917.08</v>
      </c>
      <c r="AP28" s="54">
        <f t="shared" si="6"/>
        <v>0</v>
      </c>
      <c r="AQ28" s="54">
        <f t="shared" si="6"/>
        <v>10548.045399999997</v>
      </c>
      <c r="AR28" s="54">
        <f t="shared" si="6"/>
        <v>48.709533336198604</v>
      </c>
      <c r="AS28" s="54">
        <f t="shared" si="6"/>
        <v>14544.125360000002</v>
      </c>
      <c r="AT28" s="54">
        <f t="shared" si="6"/>
        <v>11270.068399999998</v>
      </c>
      <c r="AU28" s="54">
        <f t="shared" si="6"/>
        <v>0</v>
      </c>
      <c r="AV28" s="54">
        <f t="shared" si="6"/>
        <v>15.758966663801395</v>
      </c>
      <c r="AW28" s="55">
        <f t="shared" si="6"/>
        <v>15.758966663801395</v>
      </c>
    </row>
    <row r="29" spans="1:49" x14ac:dyDescent="0.55000000000000004">
      <c r="A29" s="25">
        <f t="shared" si="3"/>
        <v>2045</v>
      </c>
      <c r="B29" s="7">
        <f t="shared" si="7"/>
        <v>303</v>
      </c>
      <c r="C29" s="4">
        <f t="shared" si="8"/>
        <v>228.00000000000006</v>
      </c>
      <c r="D29" s="4">
        <f t="shared" si="9"/>
        <v>153.00000000000003</v>
      </c>
      <c r="E29" s="7">
        <f t="shared" si="5"/>
        <v>20.599999999999977</v>
      </c>
      <c r="F29" s="4">
        <f t="shared" si="5"/>
        <v>15.600000000000005</v>
      </c>
      <c r="G29" s="8">
        <f t="shared" si="5"/>
        <v>10.600000000000005</v>
      </c>
      <c r="H29" s="7">
        <f t="shared" si="13"/>
        <v>1.1999999999999993</v>
      </c>
      <c r="I29" s="4">
        <f t="shared" si="11"/>
        <v>1.1999999999999993</v>
      </c>
      <c r="J29" s="8">
        <f t="shared" si="11"/>
        <v>1.1999999999999993</v>
      </c>
      <c r="K29" s="4"/>
      <c r="L29" s="47">
        <f>$G29*Marketshare_SSB!$B29*MI!D$3*1000+$G29*Marketshare_SSB!$C29*MI!D$4*1000+$G29*Marketshare_SSB!$D29*MI!D$5*1000+$G29*Marketshare_SSB!$E29*MI!D$6*1000+$G29*Marketshare_SSB!$F29*MI!D$7*1000+$G29*Marketshare_SSB!$G29*MI!D$8*1000+$G29*Marketshare_SSB!$H29*MI!D$9*1000+$G29*Marketshare_SSB!$I29*MI!D$10*1000</f>
        <v>2749.8520000000012</v>
      </c>
      <c r="M29" s="40">
        <f>$G29*Marketshare_SSB!$B29*MI!E$3*1000+$G29*Marketshare_SSB!$C29*MI!E$4*1000+$G29*Marketshare_SSB!$D29*MI!E$5*1000+$G29*Marketshare_SSB!$E29*MI!E$6*1000+$G29*Marketshare_SSB!$F29*MI!E$7*1000+$G29*Marketshare_SSB!$G29*MI!E$8*1000+$G29*Marketshare_SSB!$H29*MI!E$9*1000+$G29*Marketshare_SSB!$I29*MI!E$10*1000</f>
        <v>343.73150000000015</v>
      </c>
      <c r="N29" s="40">
        <f>$G29*Marketshare_SSB!$B29*MI!F$3*1000+$G29*Marketshare_SSB!$C29*MI!F$4*1000+$G29*Marketshare_SSB!$D29*MI!F$5*1000+$G29*Marketshare_SSB!$E29*MI!F$6*1000+$G29*Marketshare_SSB!$F29*MI!F$7*1000+$G29*Marketshare_SSB!$G29*MI!F$8*1000+$G29*Marketshare_SSB!$H29*MI!F$9*1000+$G29*Marketshare_SSB!$I29*MI!F$10*1000</f>
        <v>850.54400000000032</v>
      </c>
      <c r="O29" s="40">
        <f>$G29*Marketshare_SSB!$B29*MI!G$3*1000+$G29*Marketshare_SSB!$C29*MI!G$4*1000+$G29*Marketshare_SSB!$D29*MI!G$5*1000+$G29*Marketshare_SSB!$E29*MI!G$6*1000+$G29*Marketshare_SSB!$F29*MI!G$7*1000+$G29*Marketshare_SSB!$G29*MI!G$8*1000+$G29*Marketshare_SSB!$H29*MI!G$9*1000+$G29*Marketshare_SSB!$I29*MI!G$10*1000</f>
        <v>4480.1960000000008</v>
      </c>
      <c r="P29" s="40">
        <f>$G29*Marketshare_SSB!$B29*MI!H$3*1000+$G29*Marketshare_SSB!$C29*MI!H$4*1000+$G29*Marketshare_SSB!$D29*MI!H$5*1000+$G29*Marketshare_SSB!$E29*MI!H$6*1000+$G29*Marketshare_SSB!$F29*MI!H$7*1000+$G29*Marketshare_SSB!$G29*MI!H$8*1000+$G29*Marketshare_SSB!$H29*MI!H$9*1000+$G29*Marketshare_SSB!$I29*MI!H$10*1000</f>
        <v>0</v>
      </c>
      <c r="Q29" s="40">
        <f>$G29*Marketshare_SSB!$B29*MI!I$3*1000+$G29*Marketshare_SSB!$C29*MI!I$4*1000+$G29*Marketshare_SSB!$D29*MI!I$5*1000+$G29*Marketshare_SSB!$E29*MI!I$6*1000+$G29*Marketshare_SSB!$F29*MI!I$7*1000+$G29*Marketshare_SSB!$G29*MI!I$8*1000+$G29*Marketshare_SSB!$H29*MI!I$9*1000+$G29*Marketshare_SSB!$I29*MI!I$10*1000</f>
        <v>538.90400000000022</v>
      </c>
      <c r="R29" s="40">
        <f>$G29*Marketshare_SSB!$B29*MI!J$3*1000+$G29*Marketshare_SSB!$C29*MI!J$4*1000+$G29*Marketshare_SSB!$D29*MI!J$5*1000+$G29*Marketshare_SSB!$E29*MI!J$6*1000+$G29*Marketshare_SSB!$F29*MI!J$7*1000+$G29*Marketshare_SSB!$G29*MI!J$8*1000+$G29*Marketshare_SSB!$H29*MI!J$9*1000+$G29*Marketshare_SSB!$I29*MI!J$10*1000</f>
        <v>0.60066666670200031</v>
      </c>
      <c r="S29" s="40">
        <f>$G29*Marketshare_SSB!$B29*MI!K$3*1000+$G29*Marketshare_SSB!$C29*MI!K$4*1000+$G29*Marketshare_SSB!$D29*MI!K$5*1000+$G29*Marketshare_SSB!$E29*MI!K$6*1000+$G29*Marketshare_SSB!$F29*MI!K$7*1000+$G29*Marketshare_SSB!$G29*MI!K$8*1000+$G29*Marketshare_SSB!$H29*MI!K$9*1000+$G29*Marketshare_SSB!$I29*MI!K$10*1000</f>
        <v>1039.8865000000003</v>
      </c>
      <c r="T29" s="40">
        <f>$G29*Marketshare_SSB!$B29*MI!L$3*1000+$G29*Marketshare_SSB!$C29*MI!L$4*1000+$G29*Marketshare_SSB!$D29*MI!L$5*1000+$G29*Marketshare_SSB!$E29*MI!L$6*1000+$G29*Marketshare_SSB!$F29*MI!L$7*1000+$G29*Marketshare_SSB!$G29*MI!L$8*1000+$G29*Marketshare_SSB!$H29*MI!L$9*1000+$G29*Marketshare_SSB!$I29*MI!L$10*1000</f>
        <v>575.68600000000015</v>
      </c>
      <c r="U29" s="40">
        <f>$G29*Marketshare_SSB!$B29*MI!M$3*1000+$G29*Marketshare_SSB!$C29*MI!M$4*1000+$G29*Marketshare_SSB!$D29*MI!M$5*1000+$G29*Marketshare_SSB!$E29*MI!M$6*1000+$G29*Marketshare_SSB!$F29*MI!M$7*1000+$G29*Marketshare_SSB!$G29*MI!M$8*1000+$G29*Marketshare_SSB!$H29*MI!M$9*1000+$G29*Marketshare_SSB!$I29*MI!M$10*1000</f>
        <v>0</v>
      </c>
      <c r="V29" s="40">
        <f>$G29*Marketshare_SSB!$B29*MI!N$3*1000+$G29*Marketshare_SSB!$C29*MI!N$4*1000+$G29*Marketshare_SSB!$D29*MI!N$5*1000+$G29*Marketshare_SSB!$E29*MI!N$6*1000+$G29*Marketshare_SSB!$F29*MI!N$7*1000+$G29*Marketshare_SSB!$G29*MI!N$8*1000+$G29*Marketshare_SSB!$H29*MI!N$9*1000+$G29*Marketshare_SSB!$I29*MI!N$10*1000</f>
        <v>0.19433333329800007</v>
      </c>
      <c r="W29" s="48">
        <f>$G29*Marketshare_SSB!$B29*MI!O$3*1000+$G29*Marketshare_SSB!$C29*MI!O$4*1000+$G29*Marketshare_SSB!$D29*MI!O$5*1000+$G29*Marketshare_SSB!$E29*MI!O$6*1000+$G29*Marketshare_SSB!$F29*MI!O$7*1000+$G29*Marketshare_SSB!$G29*MI!O$8*1000+$G29*Marketshare_SSB!$H29*MI!O$9*1000+$G29*Marketshare_SSB!$I29*MI!O$10*1000</f>
        <v>0.19433333329800007</v>
      </c>
      <c r="Y29" s="53">
        <f t="shared" si="12"/>
        <v>67.85375999999998</v>
      </c>
      <c r="Z29" s="54">
        <f t="shared" si="10"/>
        <v>8.6761199999999974</v>
      </c>
      <c r="AA29" s="54">
        <f t="shared" si="10"/>
        <v>21.630719999999993</v>
      </c>
      <c r="AB29" s="54">
        <f t="shared" si="10"/>
        <v>639.35999999999956</v>
      </c>
      <c r="AC29" s="54">
        <f t="shared" si="10"/>
        <v>0</v>
      </c>
      <c r="AD29" s="54">
        <f t="shared" si="10"/>
        <v>99.111599999999953</v>
      </c>
      <c r="AE29" s="54">
        <f t="shared" si="10"/>
        <v>1.1968000000703989</v>
      </c>
      <c r="AF29" s="54">
        <f t="shared" si="10"/>
        <v>110.98451999999992</v>
      </c>
      <c r="AG29" s="54">
        <f t="shared" si="10"/>
        <v>105.58799999999994</v>
      </c>
      <c r="AH29" s="54">
        <f t="shared" si="10"/>
        <v>0</v>
      </c>
      <c r="AI29" s="54">
        <f t="shared" si="10"/>
        <v>0.38719999992959964</v>
      </c>
      <c r="AJ29" s="55">
        <f t="shared" si="10"/>
        <v>0.38719999992959964</v>
      </c>
      <c r="AL29" s="53">
        <f t="shared" si="6"/>
        <v>17727.114720000005</v>
      </c>
      <c r="AM29" s="54">
        <f t="shared" si="6"/>
        <v>2215.8893400000006</v>
      </c>
      <c r="AN29" s="54">
        <f t="shared" si="6"/>
        <v>5483.09184</v>
      </c>
      <c r="AO29" s="54">
        <f t="shared" si="6"/>
        <v>85757.915999999997</v>
      </c>
      <c r="AP29" s="54">
        <f t="shared" si="6"/>
        <v>0</v>
      </c>
      <c r="AQ29" s="54">
        <f t="shared" si="6"/>
        <v>10987.837799999998</v>
      </c>
      <c r="AR29" s="54">
        <f t="shared" si="6"/>
        <v>48.113400002830204</v>
      </c>
      <c r="AS29" s="54">
        <f t="shared" si="6"/>
        <v>15473.027340000002</v>
      </c>
      <c r="AT29" s="54">
        <f t="shared" si="6"/>
        <v>11740.166399999998</v>
      </c>
      <c r="AU29" s="54">
        <f t="shared" si="6"/>
        <v>0</v>
      </c>
      <c r="AV29" s="54">
        <f t="shared" si="6"/>
        <v>15.566099997169795</v>
      </c>
      <c r="AW29" s="55">
        <f t="shared" si="6"/>
        <v>15.566099997169795</v>
      </c>
    </row>
    <row r="30" spans="1:49" x14ac:dyDescent="0.55000000000000004">
      <c r="A30" s="25">
        <f t="shared" si="3"/>
        <v>2046</v>
      </c>
      <c r="B30" s="7">
        <f t="shared" si="7"/>
        <v>322.39999999999998</v>
      </c>
      <c r="C30" s="4">
        <f t="shared" si="8"/>
        <v>242.40000000000006</v>
      </c>
      <c r="D30" s="4">
        <f t="shared" si="9"/>
        <v>162.40000000000003</v>
      </c>
      <c r="E30" s="7">
        <f t="shared" si="5"/>
        <v>20.59999999999998</v>
      </c>
      <c r="F30" s="4">
        <f t="shared" si="5"/>
        <v>15.600000000000007</v>
      </c>
      <c r="G30" s="8">
        <f t="shared" si="5"/>
        <v>10.600000000000007</v>
      </c>
      <c r="H30" s="7">
        <f t="shared" si="13"/>
        <v>1.2000000000000011</v>
      </c>
      <c r="I30" s="4">
        <f t="shared" si="11"/>
        <v>1.2000000000000011</v>
      </c>
      <c r="J30" s="8">
        <f t="shared" si="11"/>
        <v>1.2000000000000011</v>
      </c>
      <c r="K30" s="4"/>
      <c r="L30" s="47">
        <f>$G30*Marketshare_SSB!$B30*MI!D$3*1000+$G30*Marketshare_SSB!$C30*MI!D$4*1000+$G30*Marketshare_SSB!$D30*MI!D$5*1000+$G30*Marketshare_SSB!$E30*MI!D$6*1000+$G30*Marketshare_SSB!$F30*MI!D$7*1000+$G30*Marketshare_SSB!$G30*MI!D$8*1000+$G30*Marketshare_SSB!$H30*MI!D$9*1000+$G30*Marketshare_SSB!$I30*MI!D$10*1000</f>
        <v>3105.7152000000019</v>
      </c>
      <c r="M30" s="40">
        <f>$G30*Marketshare_SSB!$B30*MI!E$3*1000+$G30*Marketshare_SSB!$C30*MI!E$4*1000+$G30*Marketshare_SSB!$D30*MI!E$5*1000+$G30*Marketshare_SSB!$E30*MI!E$6*1000+$G30*Marketshare_SSB!$F30*MI!E$7*1000+$G30*Marketshare_SSB!$G30*MI!E$8*1000+$G30*Marketshare_SSB!$H30*MI!E$9*1000+$G30*Marketshare_SSB!$I30*MI!E$10*1000</f>
        <v>388.21440000000024</v>
      </c>
      <c r="N30" s="40">
        <f>$G30*Marketshare_SSB!$B30*MI!F$3*1000+$G30*Marketshare_SSB!$C30*MI!F$4*1000+$G30*Marketshare_SSB!$D30*MI!F$5*1000+$G30*Marketshare_SSB!$E30*MI!F$6*1000+$G30*Marketshare_SSB!$F30*MI!F$7*1000+$G30*Marketshare_SSB!$G30*MI!F$8*1000+$G30*Marketshare_SSB!$H30*MI!F$9*1000+$G30*Marketshare_SSB!$I30*MI!F$10*1000</f>
        <v>960.6144000000005</v>
      </c>
      <c r="O30" s="40">
        <f>$G30*Marketshare_SSB!$B30*MI!G$3*1000+$G30*Marketshare_SSB!$C30*MI!G$4*1000+$G30*Marketshare_SSB!$D30*MI!G$5*1000+$G30*Marketshare_SSB!$E30*MI!G$6*1000+$G30*Marketshare_SSB!$F30*MI!G$7*1000+$G30*Marketshare_SSB!$G30*MI!G$8*1000+$G30*Marketshare_SSB!$H30*MI!G$9*1000+$G30*Marketshare_SSB!$I30*MI!G$10*1000</f>
        <v>4061.1568000000011</v>
      </c>
      <c r="P30" s="40">
        <f>$G30*Marketshare_SSB!$B30*MI!H$3*1000+$G30*Marketshare_SSB!$C30*MI!H$4*1000+$G30*Marketshare_SSB!$D30*MI!H$5*1000+$G30*Marketshare_SSB!$E30*MI!H$6*1000+$G30*Marketshare_SSB!$F30*MI!H$7*1000+$G30*Marketshare_SSB!$G30*MI!H$8*1000+$G30*Marketshare_SSB!$H30*MI!H$9*1000+$G30*Marketshare_SSB!$I30*MI!H$10*1000</f>
        <v>0</v>
      </c>
      <c r="Q30" s="40">
        <f>$G30*Marketshare_SSB!$B30*MI!I$3*1000+$G30*Marketshare_SSB!$C30*MI!I$4*1000+$G30*Marketshare_SSB!$D30*MI!I$5*1000+$G30*Marketshare_SSB!$E30*MI!I$6*1000+$G30*Marketshare_SSB!$F30*MI!I$7*1000+$G30*Marketshare_SSB!$G30*MI!I$8*1000+$G30*Marketshare_SSB!$H30*MI!I$9*1000+$G30*Marketshare_SSB!$I30*MI!I$10*1000</f>
        <v>487.09120000000019</v>
      </c>
      <c r="R30" s="40">
        <f>$G30*Marketshare_SSB!$B30*MI!J$3*1000+$G30*Marketshare_SSB!$C30*MI!J$4*1000+$G30*Marketshare_SSB!$D30*MI!J$5*1000+$G30*Marketshare_SSB!$E30*MI!J$6*1000+$G30*Marketshare_SSB!$F30*MI!J$7*1000+$G30*Marketshare_SSB!$G30*MI!J$8*1000+$G30*Marketshare_SSB!$H30*MI!J$9*1000+$G30*Marketshare_SSB!$I30*MI!J$10*1000</f>
        <v>0.48053333336160031</v>
      </c>
      <c r="S30" s="40">
        <f>$G30*Marketshare_SSB!$B30*MI!K$3*1000+$G30*Marketshare_SSB!$C30*MI!K$4*1000+$G30*Marketshare_SSB!$D30*MI!K$5*1000+$G30*Marketshare_SSB!$E30*MI!K$6*1000+$G30*Marketshare_SSB!$F30*MI!K$7*1000+$G30*Marketshare_SSB!$G30*MI!K$8*1000+$G30*Marketshare_SSB!$H30*MI!K$9*1000+$G30*Marketshare_SSB!$I30*MI!K$10*1000</f>
        <v>1022.9424000000004</v>
      </c>
      <c r="T30" s="40">
        <f>$G30*Marketshare_SSB!$B30*MI!L$3*1000+$G30*Marketshare_SSB!$C30*MI!L$4*1000+$G30*Marketshare_SSB!$D30*MI!L$5*1000+$G30*Marketshare_SSB!$E30*MI!L$6*1000+$G30*Marketshare_SSB!$F30*MI!L$7*1000+$G30*Marketshare_SSB!$G30*MI!L$8*1000+$G30*Marketshare_SSB!$H30*MI!L$9*1000+$G30*Marketshare_SSB!$I30*MI!L$10*1000</f>
        <v>520.33280000000013</v>
      </c>
      <c r="U30" s="40">
        <f>$G30*Marketshare_SSB!$B30*MI!M$3*1000+$G30*Marketshare_SSB!$C30*MI!M$4*1000+$G30*Marketshare_SSB!$D30*MI!M$5*1000+$G30*Marketshare_SSB!$E30*MI!M$6*1000+$G30*Marketshare_SSB!$F30*MI!M$7*1000+$G30*Marketshare_SSB!$G30*MI!M$8*1000+$G30*Marketshare_SSB!$H30*MI!M$9*1000+$G30*Marketshare_SSB!$I30*MI!M$10*1000</f>
        <v>0</v>
      </c>
      <c r="V30" s="40">
        <f>$G30*Marketshare_SSB!$B30*MI!N$3*1000+$G30*Marketshare_SSB!$C30*MI!N$4*1000+$G30*Marketshare_SSB!$D30*MI!N$5*1000+$G30*Marketshare_SSB!$E30*MI!N$6*1000+$G30*Marketshare_SSB!$F30*MI!N$7*1000+$G30*Marketshare_SSB!$G30*MI!N$8*1000+$G30*Marketshare_SSB!$H30*MI!N$9*1000+$G30*Marketshare_SSB!$I30*MI!N$10*1000</f>
        <v>0.15546666663840009</v>
      </c>
      <c r="W30" s="48">
        <f>$G30*Marketshare_SSB!$B30*MI!O$3*1000+$G30*Marketshare_SSB!$C30*MI!O$4*1000+$G30*Marketshare_SSB!$D30*MI!O$5*1000+$G30*Marketshare_SSB!$E30*MI!O$6*1000+$G30*Marketshare_SSB!$F30*MI!O$7*1000+$G30*Marketshare_SSB!$G30*MI!O$8*1000+$G30*Marketshare_SSB!$H30*MI!O$9*1000+$G30*Marketshare_SSB!$I30*MI!O$10*1000</f>
        <v>0.15546666663840009</v>
      </c>
      <c r="Y30" s="53">
        <f t="shared" si="12"/>
        <v>65.923200000000065</v>
      </c>
      <c r="Z30" s="54">
        <f t="shared" si="10"/>
        <v>8.2404000000000082</v>
      </c>
      <c r="AA30" s="54">
        <f t="shared" si="10"/>
        <v>20.390400000000017</v>
      </c>
      <c r="AB30" s="54">
        <f t="shared" si="10"/>
        <v>666.62400000000059</v>
      </c>
      <c r="AC30" s="54">
        <f t="shared" si="10"/>
        <v>0</v>
      </c>
      <c r="AD30" s="54">
        <f t="shared" si="10"/>
        <v>97.044000000000068</v>
      </c>
      <c r="AE30" s="54">
        <f t="shared" si="10"/>
        <v>1.0200000000600009</v>
      </c>
      <c r="AF30" s="54">
        <f t="shared" si="10"/>
        <v>113.60040000000011</v>
      </c>
      <c r="AG30" s="54">
        <f t="shared" si="10"/>
        <v>103.72800000000009</v>
      </c>
      <c r="AH30" s="54">
        <f t="shared" si="10"/>
        <v>0</v>
      </c>
      <c r="AI30" s="54">
        <f t="shared" si="10"/>
        <v>0.32999999994000029</v>
      </c>
      <c r="AJ30" s="55">
        <f t="shared" si="10"/>
        <v>0.32999999994000029</v>
      </c>
      <c r="AL30" s="53">
        <f t="shared" si="6"/>
        <v>20766.906720000006</v>
      </c>
      <c r="AM30" s="54">
        <f t="shared" si="6"/>
        <v>2595.8633400000008</v>
      </c>
      <c r="AN30" s="54">
        <f t="shared" si="6"/>
        <v>6423.3158400000002</v>
      </c>
      <c r="AO30" s="54">
        <f t="shared" si="6"/>
        <v>89152.448799999998</v>
      </c>
      <c r="AP30" s="54">
        <f t="shared" si="6"/>
        <v>0</v>
      </c>
      <c r="AQ30" s="54">
        <f t="shared" si="6"/>
        <v>11377.884999999998</v>
      </c>
      <c r="AR30" s="54">
        <f t="shared" si="6"/>
        <v>47.573933336131802</v>
      </c>
      <c r="AS30" s="54">
        <f t="shared" si="6"/>
        <v>16382.369340000005</v>
      </c>
      <c r="AT30" s="54">
        <f t="shared" si="6"/>
        <v>12156.771199999997</v>
      </c>
      <c r="AU30" s="54">
        <f t="shared" si="6"/>
        <v>0</v>
      </c>
      <c r="AV30" s="54">
        <f t="shared" si="6"/>
        <v>15.391566663868195</v>
      </c>
      <c r="AW30" s="55">
        <f t="shared" si="6"/>
        <v>15.391566663868195</v>
      </c>
    </row>
    <row r="31" spans="1:49" x14ac:dyDescent="0.55000000000000004">
      <c r="A31" s="25">
        <f t="shared" si="3"/>
        <v>2047</v>
      </c>
      <c r="B31" s="7">
        <f t="shared" si="7"/>
        <v>341.79999999999995</v>
      </c>
      <c r="C31" s="4">
        <f t="shared" si="8"/>
        <v>256.80000000000007</v>
      </c>
      <c r="D31" s="4">
        <f t="shared" si="9"/>
        <v>171.80000000000004</v>
      </c>
      <c r="E31" s="7">
        <f t="shared" si="5"/>
        <v>38.799999999999976</v>
      </c>
      <c r="F31" s="4">
        <f t="shared" si="5"/>
        <v>28.800000000000004</v>
      </c>
      <c r="G31" s="8">
        <f t="shared" si="5"/>
        <v>18.800000000000004</v>
      </c>
      <c r="H31" s="7">
        <f t="shared" si="13"/>
        <v>19.399999999999999</v>
      </c>
      <c r="I31" s="4">
        <f t="shared" si="11"/>
        <v>14.399999999999999</v>
      </c>
      <c r="J31" s="8">
        <f t="shared" si="11"/>
        <v>9.3999999999999986</v>
      </c>
      <c r="K31" s="4"/>
      <c r="L31" s="47">
        <f>$G31*Marketshare_SSB!$B31*MI!D$3*1000+$G31*Marketshare_SSB!$C31*MI!D$4*1000+$G31*Marketshare_SSB!$D31*MI!D$5*1000+$G31*Marketshare_SSB!$E31*MI!D$6*1000+$G31*Marketshare_SSB!$F31*MI!D$7*1000+$G31*Marketshare_SSB!$G31*MI!D$8*1000+$G31*Marketshare_SSB!$H31*MI!D$9*1000+$G31*Marketshare_SSB!$I31*MI!D$10*1000</f>
        <v>6139.4032000000016</v>
      </c>
      <c r="M31" s="40">
        <f>$G31*Marketshare_SSB!$B31*MI!E$3*1000+$G31*Marketshare_SSB!$C31*MI!E$4*1000+$G31*Marketshare_SSB!$D31*MI!E$5*1000+$G31*Marketshare_SSB!$E31*MI!E$6*1000+$G31*Marketshare_SSB!$F31*MI!E$7*1000+$G31*Marketshare_SSB!$G31*MI!E$8*1000+$G31*Marketshare_SSB!$H31*MI!E$9*1000+$G31*Marketshare_SSB!$I31*MI!E$10*1000</f>
        <v>767.4254000000002</v>
      </c>
      <c r="N31" s="40">
        <f>$G31*Marketshare_SSB!$B31*MI!F$3*1000+$G31*Marketshare_SSB!$C31*MI!F$4*1000+$G31*Marketshare_SSB!$D31*MI!F$5*1000+$G31*Marketshare_SSB!$E31*MI!F$6*1000+$G31*Marketshare_SSB!$F31*MI!F$7*1000+$G31*Marketshare_SSB!$G31*MI!F$8*1000+$G31*Marketshare_SSB!$H31*MI!F$9*1000+$G31*Marketshare_SSB!$I31*MI!F$10*1000</f>
        <v>1898.9504000000002</v>
      </c>
      <c r="O31" s="40">
        <f>$G31*Marketshare_SSB!$B31*MI!G$3*1000+$G31*Marketshare_SSB!$C31*MI!G$4*1000+$G31*Marketshare_SSB!$D31*MI!G$5*1000+$G31*Marketshare_SSB!$E31*MI!G$6*1000+$G31*Marketshare_SSB!$F31*MI!G$7*1000+$G31*Marketshare_SSB!$G31*MI!G$8*1000+$G31*Marketshare_SSB!$H31*MI!G$9*1000+$G31*Marketshare_SSB!$I31*MI!G$10*1000</f>
        <v>6459.6048000000001</v>
      </c>
      <c r="P31" s="40">
        <f>$G31*Marketshare_SSB!$B31*MI!H$3*1000+$G31*Marketshare_SSB!$C31*MI!H$4*1000+$G31*Marketshare_SSB!$D31*MI!H$5*1000+$G31*Marketshare_SSB!$E31*MI!H$6*1000+$G31*Marketshare_SSB!$F31*MI!H$7*1000+$G31*Marketshare_SSB!$G31*MI!H$8*1000+$G31*Marketshare_SSB!$H31*MI!H$9*1000+$G31*Marketshare_SSB!$I31*MI!H$10*1000</f>
        <v>0</v>
      </c>
      <c r="Q31" s="40">
        <f>$G31*Marketshare_SSB!$B31*MI!I$3*1000+$G31*Marketshare_SSB!$C31*MI!I$4*1000+$G31*Marketshare_SSB!$D31*MI!I$5*1000+$G31*Marketshare_SSB!$E31*MI!I$6*1000+$G31*Marketshare_SSB!$F31*MI!I$7*1000+$G31*Marketshare_SSB!$G31*MI!I$8*1000+$G31*Marketshare_SSB!$H31*MI!I$9*1000+$G31*Marketshare_SSB!$I31*MI!I$10*1000</f>
        <v>772.00319999999999</v>
      </c>
      <c r="R31" s="40">
        <f>$G31*Marketshare_SSB!$B31*MI!J$3*1000+$G31*Marketshare_SSB!$C31*MI!J$4*1000+$G31*Marketshare_SSB!$D31*MI!J$5*1000+$G31*Marketshare_SSB!$E31*MI!J$6*1000+$G31*Marketshare_SSB!$F31*MI!J$7*1000+$G31*Marketshare_SSB!$G31*MI!J$8*1000+$G31*Marketshare_SSB!$H31*MI!J$9*1000+$G31*Marketshare_SSB!$I31*MI!J$10*1000</f>
        <v>0.63920000003760014</v>
      </c>
      <c r="S31" s="40">
        <f>$G31*Marketshare_SSB!$B31*MI!K$3*1000+$G31*Marketshare_SSB!$C31*MI!K$4*1000+$G31*Marketshare_SSB!$D31*MI!K$5*1000+$G31*Marketshare_SSB!$E31*MI!K$6*1000+$G31*Marketshare_SSB!$F31*MI!K$7*1000+$G31*Marketshare_SSB!$G31*MI!K$8*1000+$G31*Marketshare_SSB!$H31*MI!K$9*1000+$G31*Marketshare_SSB!$I31*MI!K$10*1000</f>
        <v>1784.2234000000001</v>
      </c>
      <c r="T31" s="40">
        <f>$G31*Marketshare_SSB!$B31*MI!L$3*1000+$G31*Marketshare_SSB!$C31*MI!L$4*1000+$G31*Marketshare_SSB!$D31*MI!L$5*1000+$G31*Marketshare_SSB!$E31*MI!L$6*1000+$G31*Marketshare_SSB!$F31*MI!L$7*1000+$G31*Marketshare_SSB!$G31*MI!L$8*1000+$G31*Marketshare_SSB!$H31*MI!L$9*1000+$G31*Marketshare_SSB!$I31*MI!L$10*1000</f>
        <v>824.68079999999998</v>
      </c>
      <c r="U31" s="40">
        <f>$G31*Marketshare_SSB!$B31*MI!M$3*1000+$G31*Marketshare_SSB!$C31*MI!M$4*1000+$G31*Marketshare_SSB!$D31*MI!M$5*1000+$G31*Marketshare_SSB!$E31*MI!M$6*1000+$G31*Marketshare_SSB!$F31*MI!M$7*1000+$G31*Marketshare_SSB!$G31*MI!M$8*1000+$G31*Marketshare_SSB!$H31*MI!M$9*1000+$G31*Marketshare_SSB!$I31*MI!M$10*1000</f>
        <v>0</v>
      </c>
      <c r="V31" s="40">
        <f>$G31*Marketshare_SSB!$B31*MI!N$3*1000+$G31*Marketshare_SSB!$C31*MI!N$4*1000+$G31*Marketshare_SSB!$D31*MI!N$5*1000+$G31*Marketshare_SSB!$E31*MI!N$6*1000+$G31*Marketshare_SSB!$F31*MI!N$7*1000+$G31*Marketshare_SSB!$G31*MI!N$8*1000+$G31*Marketshare_SSB!$H31*MI!N$9*1000+$G31*Marketshare_SSB!$I31*MI!N$10*1000</f>
        <v>0.20679999996240003</v>
      </c>
      <c r="W31" s="48">
        <f>$G31*Marketshare_SSB!$B31*MI!O$3*1000+$G31*Marketshare_SSB!$C31*MI!O$4*1000+$G31*Marketshare_SSB!$D31*MI!O$5*1000+$G31*Marketshare_SSB!$E31*MI!O$6*1000+$G31*Marketshare_SSB!$F31*MI!O$7*1000+$G31*Marketshare_SSB!$G31*MI!O$8*1000+$G31*Marketshare_SSB!$H31*MI!O$9*1000+$G31*Marketshare_SSB!$I31*MI!O$10*1000</f>
        <v>0.20679999996240003</v>
      </c>
      <c r="Y31" s="53">
        <f t="shared" si="12"/>
        <v>550.82495999999992</v>
      </c>
      <c r="Z31" s="54">
        <f t="shared" si="10"/>
        <v>68.85311999999999</v>
      </c>
      <c r="AA31" s="54">
        <f t="shared" si="10"/>
        <v>170.37311999999997</v>
      </c>
      <c r="AB31" s="54">
        <f t="shared" si="10"/>
        <v>5282.7999999999993</v>
      </c>
      <c r="AC31" s="54">
        <f t="shared" si="10"/>
        <v>0</v>
      </c>
      <c r="AD31" s="54">
        <f t="shared" si="10"/>
        <v>754.9233999999999</v>
      </c>
      <c r="AE31" s="54">
        <f t="shared" si="10"/>
        <v>7.2975333337625994</v>
      </c>
      <c r="AF31" s="54">
        <f t="shared" si="10"/>
        <v>900.61211999999989</v>
      </c>
      <c r="AG31" s="54">
        <f t="shared" si="10"/>
        <v>806.8771999999999</v>
      </c>
      <c r="AH31" s="54">
        <f t="shared" si="10"/>
        <v>0</v>
      </c>
      <c r="AI31" s="54">
        <f t="shared" si="10"/>
        <v>2.3609666662373994</v>
      </c>
      <c r="AJ31" s="55">
        <f t="shared" si="10"/>
        <v>2.3609666662373994</v>
      </c>
      <c r="AL31" s="53">
        <f t="shared" si="6"/>
        <v>26355.484960000009</v>
      </c>
      <c r="AM31" s="54">
        <f t="shared" si="6"/>
        <v>3294.4356200000011</v>
      </c>
      <c r="AN31" s="54">
        <f t="shared" si="6"/>
        <v>8151.8931200000006</v>
      </c>
      <c r="AO31" s="54">
        <f t="shared" si="6"/>
        <v>90329.253599999996</v>
      </c>
      <c r="AP31" s="54">
        <f t="shared" si="6"/>
        <v>0</v>
      </c>
      <c r="AQ31" s="54">
        <f t="shared" si="6"/>
        <v>11394.964799999998</v>
      </c>
      <c r="AR31" s="54">
        <f t="shared" si="6"/>
        <v>40.915600002406798</v>
      </c>
      <c r="AS31" s="54">
        <f t="shared" si="6"/>
        <v>17265.980620000002</v>
      </c>
      <c r="AT31" s="54">
        <f t="shared" si="6"/>
        <v>12174.574799999999</v>
      </c>
      <c r="AU31" s="54">
        <f t="shared" si="6"/>
        <v>0</v>
      </c>
      <c r="AV31" s="54">
        <f t="shared" si="6"/>
        <v>13.237399997593196</v>
      </c>
      <c r="AW31" s="55">
        <f t="shared" si="6"/>
        <v>13.237399997593196</v>
      </c>
    </row>
    <row r="32" spans="1:49" x14ac:dyDescent="0.55000000000000004">
      <c r="A32" s="25">
        <f t="shared" si="3"/>
        <v>2048</v>
      </c>
      <c r="B32" s="7">
        <f t="shared" si="7"/>
        <v>361.19999999999993</v>
      </c>
      <c r="C32" s="4">
        <f t="shared" si="8"/>
        <v>271.20000000000005</v>
      </c>
      <c r="D32" s="4">
        <f t="shared" si="9"/>
        <v>181.20000000000005</v>
      </c>
      <c r="E32" s="7">
        <f t="shared" si="5"/>
        <v>38.799999999999976</v>
      </c>
      <c r="F32" s="4">
        <f t="shared" si="5"/>
        <v>28.799999999999976</v>
      </c>
      <c r="G32" s="8">
        <f t="shared" si="5"/>
        <v>18.800000000000004</v>
      </c>
      <c r="H32" s="7">
        <f t="shared" si="13"/>
        <v>19.399999999999999</v>
      </c>
      <c r="I32" s="4">
        <f t="shared" si="11"/>
        <v>14.399999999999999</v>
      </c>
      <c r="J32" s="8">
        <f t="shared" si="11"/>
        <v>9.3999999999999986</v>
      </c>
      <c r="K32" s="4"/>
      <c r="L32" s="47">
        <f>$G32*Marketshare_SSB!$B32*MI!D$3*1000+$G32*Marketshare_SSB!$C32*MI!D$4*1000+$G32*Marketshare_SSB!$D32*MI!D$5*1000+$G32*Marketshare_SSB!$E32*MI!D$6*1000+$G32*Marketshare_SSB!$F32*MI!D$7*1000+$G32*Marketshare_SSB!$G32*MI!D$8*1000+$G32*Marketshare_SSB!$H32*MI!D$9*1000+$G32*Marketshare_SSB!$I32*MI!D$10*1000</f>
        <v>6770.5568000000003</v>
      </c>
      <c r="M32" s="40">
        <f>$G32*Marketshare_SSB!$B32*MI!E$3*1000+$G32*Marketshare_SSB!$C32*MI!E$4*1000+$G32*Marketshare_SSB!$D32*MI!E$5*1000+$G32*Marketshare_SSB!$E32*MI!E$6*1000+$G32*Marketshare_SSB!$F32*MI!E$7*1000+$G32*Marketshare_SSB!$G32*MI!E$8*1000+$G32*Marketshare_SSB!$H32*MI!E$9*1000+$G32*Marketshare_SSB!$I32*MI!E$10*1000</f>
        <v>846.31960000000004</v>
      </c>
      <c r="N32" s="40">
        <f>$G32*Marketshare_SSB!$B32*MI!F$3*1000+$G32*Marketshare_SSB!$C32*MI!F$4*1000+$G32*Marketshare_SSB!$D32*MI!F$5*1000+$G32*Marketshare_SSB!$E32*MI!F$6*1000+$G32*Marketshare_SSB!$F32*MI!F$7*1000+$G32*Marketshare_SSB!$G32*MI!F$8*1000+$G32*Marketshare_SSB!$H32*MI!F$9*1000+$G32*Marketshare_SSB!$I32*MI!F$10*1000</f>
        <v>2094.1695999999997</v>
      </c>
      <c r="O32" s="40">
        <f>$G32*Marketshare_SSB!$B32*MI!G$3*1000+$G32*Marketshare_SSB!$C32*MI!G$4*1000+$G32*Marketshare_SSB!$D32*MI!G$5*1000+$G32*Marketshare_SSB!$E32*MI!G$6*1000+$G32*Marketshare_SSB!$F32*MI!G$7*1000+$G32*Marketshare_SSB!$G32*MI!G$8*1000+$G32*Marketshare_SSB!$H32*MI!G$9*1000+$G32*Marketshare_SSB!$I32*MI!G$10*1000</f>
        <v>5716.4031999999988</v>
      </c>
      <c r="P32" s="40">
        <f>$G32*Marketshare_SSB!$B32*MI!H$3*1000+$G32*Marketshare_SSB!$C32*MI!H$4*1000+$G32*Marketshare_SSB!$D32*MI!H$5*1000+$G32*Marketshare_SSB!$E32*MI!H$6*1000+$G32*Marketshare_SSB!$F32*MI!H$7*1000+$G32*Marketshare_SSB!$G32*MI!H$8*1000+$G32*Marketshare_SSB!$H32*MI!H$9*1000+$G32*Marketshare_SSB!$I32*MI!H$10*1000</f>
        <v>0</v>
      </c>
      <c r="Q32" s="40">
        <f>$G32*Marketshare_SSB!$B32*MI!I$3*1000+$G32*Marketshare_SSB!$C32*MI!I$4*1000+$G32*Marketshare_SSB!$D32*MI!I$5*1000+$G32*Marketshare_SSB!$E32*MI!I$6*1000+$G32*Marketshare_SSB!$F32*MI!I$7*1000+$G32*Marketshare_SSB!$G32*MI!I$8*1000+$G32*Marketshare_SSB!$H32*MI!I$9*1000+$G32*Marketshare_SSB!$I32*MI!I$10*1000</f>
        <v>680.10879999999975</v>
      </c>
      <c r="R32" s="40">
        <f>$G32*Marketshare_SSB!$B32*MI!J$3*1000+$G32*Marketshare_SSB!$C32*MI!J$4*1000+$G32*Marketshare_SSB!$D32*MI!J$5*1000+$G32*Marketshare_SSB!$E32*MI!J$6*1000+$G32*Marketshare_SSB!$F32*MI!J$7*1000+$G32*Marketshare_SSB!$G32*MI!J$8*1000+$G32*Marketshare_SSB!$H32*MI!J$9*1000+$G32*Marketshare_SSB!$I32*MI!J$10*1000</f>
        <v>0.42613333335840009</v>
      </c>
      <c r="S32" s="40">
        <f>$G32*Marketshare_SSB!$B32*MI!K$3*1000+$G32*Marketshare_SSB!$C32*MI!K$4*1000+$G32*Marketshare_SSB!$D32*MI!K$5*1000+$G32*Marketshare_SSB!$E32*MI!K$6*1000+$G32*Marketshare_SSB!$F32*MI!K$7*1000+$G32*Marketshare_SSB!$G32*MI!K$8*1000+$G32*Marketshare_SSB!$H32*MI!K$9*1000+$G32*Marketshare_SSB!$I32*MI!K$10*1000</f>
        <v>1754.1715999999999</v>
      </c>
      <c r="T32" s="40">
        <f>$G32*Marketshare_SSB!$B32*MI!L$3*1000+$G32*Marketshare_SSB!$C32*MI!L$4*1000+$G32*Marketshare_SSB!$D32*MI!L$5*1000+$G32*Marketshare_SSB!$E32*MI!L$6*1000+$G32*Marketshare_SSB!$F32*MI!L$7*1000+$G32*Marketshare_SSB!$G32*MI!L$8*1000+$G32*Marketshare_SSB!$H32*MI!L$9*1000+$G32*Marketshare_SSB!$I32*MI!L$10*1000</f>
        <v>726.5071999999999</v>
      </c>
      <c r="U32" s="40">
        <f>$G32*Marketshare_SSB!$B32*MI!M$3*1000+$G32*Marketshare_SSB!$C32*MI!M$4*1000+$G32*Marketshare_SSB!$D32*MI!M$5*1000+$G32*Marketshare_SSB!$E32*MI!M$6*1000+$G32*Marketshare_SSB!$F32*MI!M$7*1000+$G32*Marketshare_SSB!$G32*MI!M$8*1000+$G32*Marketshare_SSB!$H32*MI!M$9*1000+$G32*Marketshare_SSB!$I32*MI!M$10*1000</f>
        <v>0</v>
      </c>
      <c r="V32" s="40">
        <f>$G32*Marketshare_SSB!$B32*MI!N$3*1000+$G32*Marketshare_SSB!$C32*MI!N$4*1000+$G32*Marketshare_SSB!$D32*MI!N$5*1000+$G32*Marketshare_SSB!$E32*MI!N$6*1000+$G32*Marketshare_SSB!$F32*MI!N$7*1000+$G32*Marketshare_SSB!$G32*MI!N$8*1000+$G32*Marketshare_SSB!$H32*MI!N$9*1000+$G32*Marketshare_SSB!$I32*MI!N$10*1000</f>
        <v>0.13786666664160002</v>
      </c>
      <c r="W32" s="48">
        <f>$G32*Marketshare_SSB!$B32*MI!O$3*1000+$G32*Marketshare_SSB!$C32*MI!O$4*1000+$G32*Marketshare_SSB!$D32*MI!O$5*1000+$G32*Marketshare_SSB!$E32*MI!O$6*1000+$G32*Marketshare_SSB!$F32*MI!O$7*1000+$G32*Marketshare_SSB!$G32*MI!O$8*1000+$G32*Marketshare_SSB!$H32*MI!O$9*1000+$G32*Marketshare_SSB!$I32*MI!O$10*1000</f>
        <v>0.13786666664160002</v>
      </c>
      <c r="Y32" s="53">
        <f t="shared" si="12"/>
        <v>585.25152000000003</v>
      </c>
      <c r="Z32" s="54">
        <f t="shared" si="10"/>
        <v>73.156440000000003</v>
      </c>
      <c r="AA32" s="54">
        <f t="shared" si="10"/>
        <v>181.02143999999998</v>
      </c>
      <c r="AB32" s="54">
        <f t="shared" si="10"/>
        <v>5343.7119999999995</v>
      </c>
      <c r="AC32" s="54">
        <f t="shared" si="10"/>
        <v>0</v>
      </c>
      <c r="AD32" s="54">
        <f t="shared" si="10"/>
        <v>749.66879999999981</v>
      </c>
      <c r="AE32" s="54">
        <f t="shared" si="10"/>
        <v>6.6050666670551985</v>
      </c>
      <c r="AF32" s="54">
        <f t="shared" si="10"/>
        <v>911.35443999999995</v>
      </c>
      <c r="AG32" s="54">
        <f t="shared" si="10"/>
        <v>801.21839999999986</v>
      </c>
      <c r="AH32" s="54">
        <f t="shared" si="10"/>
        <v>0</v>
      </c>
      <c r="AI32" s="54">
        <f t="shared" si="10"/>
        <v>2.1369333329447993</v>
      </c>
      <c r="AJ32" s="55">
        <f t="shared" si="10"/>
        <v>2.1369333329447993</v>
      </c>
      <c r="AL32" s="53">
        <f t="shared" si="6"/>
        <v>32540.790240000006</v>
      </c>
      <c r="AM32" s="54">
        <f t="shared" si="6"/>
        <v>4067.5987800000007</v>
      </c>
      <c r="AN32" s="54">
        <f t="shared" si="6"/>
        <v>10065.041279999999</v>
      </c>
      <c r="AO32" s="54">
        <f t="shared" si="6"/>
        <v>90701.944799999997</v>
      </c>
      <c r="AP32" s="54">
        <f t="shared" si="6"/>
        <v>0</v>
      </c>
      <c r="AQ32" s="54">
        <f t="shared" si="6"/>
        <v>11325.404799999998</v>
      </c>
      <c r="AR32" s="54">
        <f t="shared" si="6"/>
        <v>34.736666668710001</v>
      </c>
      <c r="AS32" s="54">
        <f t="shared" si="6"/>
        <v>18108.797780000004</v>
      </c>
      <c r="AT32" s="54">
        <f t="shared" si="6"/>
        <v>12099.863599999999</v>
      </c>
      <c r="AU32" s="54">
        <f t="shared" si="6"/>
        <v>0</v>
      </c>
      <c r="AV32" s="54">
        <f t="shared" si="6"/>
        <v>11.238333331289995</v>
      </c>
      <c r="AW32" s="55">
        <f t="shared" si="6"/>
        <v>11.238333331289995</v>
      </c>
    </row>
    <row r="33" spans="1:49" x14ac:dyDescent="0.55000000000000004">
      <c r="A33" s="25">
        <f t="shared" si="3"/>
        <v>2049</v>
      </c>
      <c r="B33" s="7">
        <f t="shared" si="7"/>
        <v>380.59999999999991</v>
      </c>
      <c r="C33" s="4">
        <f t="shared" si="8"/>
        <v>285.60000000000002</v>
      </c>
      <c r="D33" s="4">
        <f t="shared" si="9"/>
        <v>190.60000000000005</v>
      </c>
      <c r="E33" s="7">
        <f t="shared" si="5"/>
        <v>38.799999999999969</v>
      </c>
      <c r="F33" s="4">
        <f t="shared" si="5"/>
        <v>28.799999999999976</v>
      </c>
      <c r="G33" s="8">
        <f t="shared" si="5"/>
        <v>18.800000000000004</v>
      </c>
      <c r="H33" s="7">
        <f t="shared" si="13"/>
        <v>19.399999999999991</v>
      </c>
      <c r="I33" s="4">
        <f t="shared" si="11"/>
        <v>14.399999999999999</v>
      </c>
      <c r="J33" s="8">
        <f t="shared" si="11"/>
        <v>9.3999999999999986</v>
      </c>
      <c r="K33" s="4"/>
      <c r="L33" s="47">
        <f>$G33*Marketshare_SSB!$B33*MI!D$3*1000+$G33*Marketshare_SSB!$C33*MI!D$4*1000+$G33*Marketshare_SSB!$D33*MI!D$5*1000+$G33*Marketshare_SSB!$E33*MI!D$6*1000+$G33*Marketshare_SSB!$F33*MI!D$7*1000+$G33*Marketshare_SSB!$G33*MI!D$8*1000+$G33*Marketshare_SSB!$H33*MI!D$9*1000+$G33*Marketshare_SSB!$I33*MI!D$10*1000</f>
        <v>7401.7104000000008</v>
      </c>
      <c r="M33" s="40">
        <f>$G33*Marketshare_SSB!$B33*MI!E$3*1000+$G33*Marketshare_SSB!$C33*MI!E$4*1000+$G33*Marketshare_SSB!$D33*MI!E$5*1000+$G33*Marketshare_SSB!$E33*MI!E$6*1000+$G33*Marketshare_SSB!$F33*MI!E$7*1000+$G33*Marketshare_SSB!$G33*MI!E$8*1000+$G33*Marketshare_SSB!$H33*MI!E$9*1000+$G33*Marketshare_SSB!$I33*MI!E$10*1000</f>
        <v>925.21380000000011</v>
      </c>
      <c r="N33" s="40">
        <f>$G33*Marketshare_SSB!$B33*MI!F$3*1000+$G33*Marketshare_SSB!$C33*MI!F$4*1000+$G33*Marketshare_SSB!$D33*MI!F$5*1000+$G33*Marketshare_SSB!$E33*MI!F$6*1000+$G33*Marketshare_SSB!$F33*MI!F$7*1000+$G33*Marketshare_SSB!$G33*MI!F$8*1000+$G33*Marketshare_SSB!$H33*MI!F$9*1000+$G33*Marketshare_SSB!$I33*MI!F$10*1000</f>
        <v>2289.3887999999997</v>
      </c>
      <c r="O33" s="40">
        <f>$G33*Marketshare_SSB!$B33*MI!G$3*1000+$G33*Marketshare_SSB!$C33*MI!G$4*1000+$G33*Marketshare_SSB!$D33*MI!G$5*1000+$G33*Marketshare_SSB!$E33*MI!G$6*1000+$G33*Marketshare_SSB!$F33*MI!G$7*1000+$G33*Marketshare_SSB!$G33*MI!G$8*1000+$G33*Marketshare_SSB!$H33*MI!G$9*1000+$G33*Marketshare_SSB!$I33*MI!G$10*1000</f>
        <v>4973.2015999999985</v>
      </c>
      <c r="P33" s="40">
        <f>$G33*Marketshare_SSB!$B33*MI!H$3*1000+$G33*Marketshare_SSB!$C33*MI!H$4*1000+$G33*Marketshare_SSB!$D33*MI!H$5*1000+$G33*Marketshare_SSB!$E33*MI!H$6*1000+$G33*Marketshare_SSB!$F33*MI!H$7*1000+$G33*Marketshare_SSB!$G33*MI!H$8*1000+$G33*Marketshare_SSB!$H33*MI!H$9*1000+$G33*Marketshare_SSB!$I33*MI!H$10*1000</f>
        <v>0</v>
      </c>
      <c r="Q33" s="40">
        <f>$G33*Marketshare_SSB!$B33*MI!I$3*1000+$G33*Marketshare_SSB!$C33*MI!I$4*1000+$G33*Marketshare_SSB!$D33*MI!I$5*1000+$G33*Marketshare_SSB!$E33*MI!I$6*1000+$G33*Marketshare_SSB!$F33*MI!I$7*1000+$G33*Marketshare_SSB!$G33*MI!I$8*1000+$G33*Marketshare_SSB!$H33*MI!I$9*1000+$G33*Marketshare_SSB!$I33*MI!I$10*1000</f>
        <v>588.21439999999973</v>
      </c>
      <c r="R33" s="40">
        <f>$G33*Marketshare_SSB!$B33*MI!J$3*1000+$G33*Marketshare_SSB!$C33*MI!J$4*1000+$G33*Marketshare_SSB!$D33*MI!J$5*1000+$G33*Marketshare_SSB!$E33*MI!J$6*1000+$G33*Marketshare_SSB!$F33*MI!J$7*1000+$G33*Marketshare_SSB!$G33*MI!J$8*1000+$G33*Marketshare_SSB!$H33*MI!J$9*1000+$G33*Marketshare_SSB!$I33*MI!J$10*1000</f>
        <v>0.21306666667920005</v>
      </c>
      <c r="S33" s="40">
        <f>$G33*Marketshare_SSB!$B33*MI!K$3*1000+$G33*Marketshare_SSB!$C33*MI!K$4*1000+$G33*Marketshare_SSB!$D33*MI!K$5*1000+$G33*Marketshare_SSB!$E33*MI!K$6*1000+$G33*Marketshare_SSB!$F33*MI!K$7*1000+$G33*Marketshare_SSB!$G33*MI!K$8*1000+$G33*Marketshare_SSB!$H33*MI!K$9*1000+$G33*Marketshare_SSB!$I33*MI!K$10*1000</f>
        <v>1724.1197999999997</v>
      </c>
      <c r="T33" s="40">
        <f>$G33*Marketshare_SSB!$B33*MI!L$3*1000+$G33*Marketshare_SSB!$C33*MI!L$4*1000+$G33*Marketshare_SSB!$D33*MI!L$5*1000+$G33*Marketshare_SSB!$E33*MI!L$6*1000+$G33*Marketshare_SSB!$F33*MI!L$7*1000+$G33*Marketshare_SSB!$G33*MI!L$8*1000+$G33*Marketshare_SSB!$H33*MI!L$9*1000+$G33*Marketshare_SSB!$I33*MI!L$10*1000</f>
        <v>628.33359999999982</v>
      </c>
      <c r="U33" s="40">
        <f>$G33*Marketshare_SSB!$B33*MI!M$3*1000+$G33*Marketshare_SSB!$C33*MI!M$4*1000+$G33*Marketshare_SSB!$D33*MI!M$5*1000+$G33*Marketshare_SSB!$E33*MI!M$6*1000+$G33*Marketshare_SSB!$F33*MI!M$7*1000+$G33*Marketshare_SSB!$G33*MI!M$8*1000+$G33*Marketshare_SSB!$H33*MI!M$9*1000+$G33*Marketshare_SSB!$I33*MI!M$10*1000</f>
        <v>0</v>
      </c>
      <c r="V33" s="40">
        <f>$G33*Marketshare_SSB!$B33*MI!N$3*1000+$G33*Marketshare_SSB!$C33*MI!N$4*1000+$G33*Marketshare_SSB!$D33*MI!N$5*1000+$G33*Marketshare_SSB!$E33*MI!N$6*1000+$G33*Marketshare_SSB!$F33*MI!N$7*1000+$G33*Marketshare_SSB!$G33*MI!N$8*1000+$G33*Marketshare_SSB!$H33*MI!N$9*1000+$G33*Marketshare_SSB!$I33*MI!N$10*1000</f>
        <v>6.8933333320800011E-2</v>
      </c>
      <c r="W33" s="48">
        <f>$G33*Marketshare_SSB!$B33*MI!O$3*1000+$G33*Marketshare_SSB!$C33*MI!O$4*1000+$G33*Marketshare_SSB!$D33*MI!O$5*1000+$G33*Marketshare_SSB!$E33*MI!O$6*1000+$G33*Marketshare_SSB!$F33*MI!O$7*1000+$G33*Marketshare_SSB!$G33*MI!O$8*1000+$G33*Marketshare_SSB!$H33*MI!O$9*1000+$G33*Marketshare_SSB!$I33*MI!O$10*1000</f>
        <v>6.8933333320800011E-2</v>
      </c>
      <c r="Y33" s="53">
        <f t="shared" si="12"/>
        <v>619.67808000000002</v>
      </c>
      <c r="Z33" s="54">
        <f t="shared" si="10"/>
        <v>77.459760000000003</v>
      </c>
      <c r="AA33" s="54">
        <f t="shared" si="10"/>
        <v>191.66975999999997</v>
      </c>
      <c r="AB33" s="54">
        <f t="shared" si="10"/>
        <v>5404.6239999999998</v>
      </c>
      <c r="AC33" s="54">
        <f t="shared" si="10"/>
        <v>0</v>
      </c>
      <c r="AD33" s="54">
        <f t="shared" si="10"/>
        <v>744.41419999999971</v>
      </c>
      <c r="AE33" s="54">
        <f t="shared" si="10"/>
        <v>5.9126000003477994</v>
      </c>
      <c r="AF33" s="54">
        <f t="shared" si="10"/>
        <v>922.09675999999979</v>
      </c>
      <c r="AG33" s="54">
        <f t="shared" si="10"/>
        <v>795.55959999999982</v>
      </c>
      <c r="AH33" s="54">
        <f t="shared" si="10"/>
        <v>0</v>
      </c>
      <c r="AI33" s="54">
        <f t="shared" si="10"/>
        <v>1.9128999996521994</v>
      </c>
      <c r="AJ33" s="55">
        <f t="shared" si="10"/>
        <v>1.9128999996521994</v>
      </c>
      <c r="AL33" s="53">
        <f t="shared" si="6"/>
        <v>39322.822560000008</v>
      </c>
      <c r="AM33" s="54">
        <f t="shared" si="6"/>
        <v>4915.352820000001</v>
      </c>
      <c r="AN33" s="54">
        <f t="shared" si="6"/>
        <v>12162.760319999998</v>
      </c>
      <c r="AO33" s="54">
        <f t="shared" si="6"/>
        <v>90270.522400000002</v>
      </c>
      <c r="AP33" s="54">
        <f t="shared" si="6"/>
        <v>0</v>
      </c>
      <c r="AQ33" s="54">
        <f t="shared" si="6"/>
        <v>11169.204999999998</v>
      </c>
      <c r="AR33" s="54">
        <f t="shared" si="6"/>
        <v>29.037133335041396</v>
      </c>
      <c r="AS33" s="54">
        <f t="shared" si="6"/>
        <v>18910.820820000004</v>
      </c>
      <c r="AT33" s="54">
        <f t="shared" si="6"/>
        <v>11932.637599999998</v>
      </c>
      <c r="AU33" s="54">
        <f t="shared" si="6"/>
        <v>0</v>
      </c>
      <c r="AV33" s="54">
        <f t="shared" si="6"/>
        <v>9.3943666649585964</v>
      </c>
      <c r="AW33" s="55">
        <f t="shared" si="6"/>
        <v>9.3943666649585964</v>
      </c>
    </row>
    <row r="34" spans="1:49" ht="14.7" thickBot="1" x14ac:dyDescent="0.6">
      <c r="A34" s="26">
        <f>A33+1</f>
        <v>2050</v>
      </c>
      <c r="B34" s="78">
        <f t="shared" si="7"/>
        <v>399.99999999999989</v>
      </c>
      <c r="C34" s="79">
        <f t="shared" si="8"/>
        <v>300</v>
      </c>
      <c r="D34" s="79">
        <f t="shared" si="9"/>
        <v>200.00000000000006</v>
      </c>
      <c r="E34" s="32">
        <f t="shared" si="5"/>
        <v>38.799999999999983</v>
      </c>
      <c r="F34" s="33">
        <f t="shared" si="5"/>
        <v>28.799999999999976</v>
      </c>
      <c r="G34" s="34">
        <f t="shared" si="5"/>
        <v>18.800000000000004</v>
      </c>
      <c r="H34" s="32">
        <f t="shared" si="13"/>
        <v>19.400000000000006</v>
      </c>
      <c r="I34" s="33">
        <f t="shared" si="11"/>
        <v>14.399999999999999</v>
      </c>
      <c r="J34" s="34">
        <f t="shared" si="11"/>
        <v>9.3999999999999986</v>
      </c>
      <c r="K34" s="4"/>
      <c r="L34" s="49">
        <f>$G34*Marketshare_SSB!$B34*MI!D$3*1000+$G34*Marketshare_SSB!$C34*MI!D$4*1000+$G34*Marketshare_SSB!$D34*MI!D$5*1000+$G34*Marketshare_SSB!$E34*MI!D$6*1000+$G34*Marketshare_SSB!$F34*MI!D$7*1000+$G34*Marketshare_SSB!$G34*MI!D$8*1000+$G34*Marketshare_SSB!$H34*MI!D$9*1000+$G34*Marketshare_SSB!$I34*MI!D$10*1000</f>
        <v>8032.8640000000014</v>
      </c>
      <c r="M34" s="50">
        <f>$G34*Marketshare_SSB!$B34*MI!E$3*1000+$G34*Marketshare_SSB!$C34*MI!E$4*1000+$G34*Marketshare_SSB!$D34*MI!E$5*1000+$G34*Marketshare_SSB!$E34*MI!E$6*1000+$G34*Marketshare_SSB!$F34*MI!E$7*1000+$G34*Marketshare_SSB!$G34*MI!E$8*1000+$G34*Marketshare_SSB!$H34*MI!E$9*1000+$G34*Marketshare_SSB!$I34*MI!E$10*1000</f>
        <v>1004.1080000000002</v>
      </c>
      <c r="N34" s="50">
        <f>$G34*Marketshare_SSB!$B34*MI!F$3*1000+$G34*Marketshare_SSB!$C34*MI!F$4*1000+$G34*Marketshare_SSB!$D34*MI!F$5*1000+$G34*Marketshare_SSB!$E34*MI!F$6*1000+$G34*Marketshare_SSB!$F34*MI!F$7*1000+$G34*Marketshare_SSB!$G34*MI!F$8*1000+$G34*Marketshare_SSB!$H34*MI!F$9*1000+$G34*Marketshare_SSB!$I34*MI!F$10*1000</f>
        <v>2484.6080000000002</v>
      </c>
      <c r="O34" s="50">
        <f>$G34*Marketshare_SSB!$B34*MI!G$3*1000+$G34*Marketshare_SSB!$C34*MI!G$4*1000+$G34*Marketshare_SSB!$D34*MI!G$5*1000+$G34*Marketshare_SSB!$E34*MI!G$6*1000+$G34*Marketshare_SSB!$F34*MI!G$7*1000+$G34*Marketshare_SSB!$G34*MI!G$8*1000+$G34*Marketshare_SSB!$H34*MI!G$9*1000+$G34*Marketshare_SSB!$I34*MI!G$10*1000</f>
        <v>4230.0000000000009</v>
      </c>
      <c r="P34" s="50">
        <f>$G34*Marketshare_SSB!$B34*MI!H$3*1000+$G34*Marketshare_SSB!$C34*MI!H$4*1000+$G34*Marketshare_SSB!$D34*MI!H$5*1000+$G34*Marketshare_SSB!$E34*MI!H$6*1000+$G34*Marketshare_SSB!$F34*MI!H$7*1000+$G34*Marketshare_SSB!$G34*MI!H$8*1000+$G34*Marketshare_SSB!$H34*MI!H$9*1000+$G34*Marketshare_SSB!$I34*MI!H$10*1000</f>
        <v>0</v>
      </c>
      <c r="Q34" s="50">
        <f>$G34*Marketshare_SSB!$B34*MI!I$3*1000+$G34*Marketshare_SSB!$C34*MI!I$4*1000+$G34*Marketshare_SSB!$D34*MI!I$5*1000+$G34*Marketshare_SSB!$E34*MI!I$6*1000+$G34*Marketshare_SSB!$F34*MI!I$7*1000+$G34*Marketshare_SSB!$G34*MI!I$8*1000+$G34*Marketshare_SSB!$H34*MI!I$9*1000+$G34*Marketshare_SSB!$I34*MI!I$10*1000</f>
        <v>496.32000000000011</v>
      </c>
      <c r="R34" s="50">
        <f>$G34*Marketshare_SSB!$B34*MI!J$3*1000+$G34*Marketshare_SSB!$C34*MI!J$4*1000+$G34*Marketshare_SSB!$D34*MI!J$5*1000+$G34*Marketshare_SSB!$E34*MI!J$6*1000+$G34*Marketshare_SSB!$F34*MI!J$7*1000+$G34*Marketshare_SSB!$G34*MI!J$8*1000+$G34*Marketshare_SSB!$H34*MI!J$9*1000+$G34*Marketshare_SSB!$I34*MI!J$10*1000</f>
        <v>0</v>
      </c>
      <c r="S34" s="50">
        <f>$G34*Marketshare_SSB!$B34*MI!K$3*1000+$G34*Marketshare_SSB!$C34*MI!K$4*1000+$G34*Marketshare_SSB!$D34*MI!K$5*1000+$G34*Marketshare_SSB!$E34*MI!K$6*1000+$G34*Marketshare_SSB!$F34*MI!K$7*1000+$G34*Marketshare_SSB!$G34*MI!K$8*1000+$G34*Marketshare_SSB!$H34*MI!K$9*1000+$G34*Marketshare_SSB!$I34*MI!K$10*1000</f>
        <v>1694.0680000000002</v>
      </c>
      <c r="T34" s="50">
        <f>$G34*Marketshare_SSB!$B34*MI!L$3*1000+$G34*Marketshare_SSB!$C34*MI!L$4*1000+$G34*Marketshare_SSB!$D34*MI!L$5*1000+$G34*Marketshare_SSB!$E34*MI!L$6*1000+$G34*Marketshare_SSB!$F34*MI!L$7*1000+$G34*Marketshare_SSB!$G34*MI!L$8*1000+$G34*Marketshare_SSB!$H34*MI!L$9*1000+$G34*Marketshare_SSB!$I34*MI!L$10*1000</f>
        <v>530.1600000000002</v>
      </c>
      <c r="U34" s="50">
        <f>$G34*Marketshare_SSB!$B34*MI!M$3*1000+$G34*Marketshare_SSB!$C34*MI!M$4*1000+$G34*Marketshare_SSB!$D34*MI!M$5*1000+$G34*Marketshare_SSB!$E34*MI!M$6*1000+$G34*Marketshare_SSB!$F34*MI!M$7*1000+$G34*Marketshare_SSB!$G34*MI!M$8*1000+$G34*Marketshare_SSB!$H34*MI!M$9*1000+$G34*Marketshare_SSB!$I34*MI!M$10*1000</f>
        <v>0</v>
      </c>
      <c r="V34" s="50">
        <f>$G34*Marketshare_SSB!$B34*MI!N$3*1000+$G34*Marketshare_SSB!$C34*MI!N$4*1000+$G34*Marketshare_SSB!$D34*MI!N$5*1000+$G34*Marketshare_SSB!$E34*MI!N$6*1000+$G34*Marketshare_SSB!$F34*MI!N$7*1000+$G34*Marketshare_SSB!$G34*MI!N$8*1000+$G34*Marketshare_SSB!$H34*MI!N$9*1000+$G34*Marketshare_SSB!$I34*MI!N$10*1000</f>
        <v>0</v>
      </c>
      <c r="W34" s="51">
        <f>$G34*Marketshare_SSB!$B34*MI!O$3*1000+$G34*Marketshare_SSB!$C34*MI!O$4*1000+$G34*Marketshare_SSB!$D34*MI!O$5*1000+$G34*Marketshare_SSB!$E34*MI!O$6*1000+$G34*Marketshare_SSB!$F34*MI!O$7*1000+$G34*Marketshare_SSB!$G34*MI!O$8*1000+$G34*Marketshare_SSB!$H34*MI!O$9*1000+$G34*Marketshare_SSB!$I34*MI!O$10*1000</f>
        <v>0</v>
      </c>
      <c r="Y34" s="56">
        <f t="shared" si="12"/>
        <v>654.10464000000013</v>
      </c>
      <c r="Z34" s="57">
        <f t="shared" si="10"/>
        <v>81.763080000000016</v>
      </c>
      <c r="AA34" s="57">
        <f t="shared" si="10"/>
        <v>202.31808000000001</v>
      </c>
      <c r="AB34" s="57">
        <f t="shared" si="10"/>
        <v>5465.5359999999982</v>
      </c>
      <c r="AC34" s="57">
        <f t="shared" si="10"/>
        <v>0</v>
      </c>
      <c r="AD34" s="57">
        <f t="shared" si="10"/>
        <v>739.15959999999973</v>
      </c>
      <c r="AE34" s="57">
        <f t="shared" si="10"/>
        <v>5.2201333336403986</v>
      </c>
      <c r="AF34" s="57">
        <f t="shared" si="10"/>
        <v>932.83907999999974</v>
      </c>
      <c r="AG34" s="57">
        <f t="shared" si="10"/>
        <v>789.90079999999966</v>
      </c>
      <c r="AH34" s="57">
        <f t="shared" si="10"/>
        <v>0</v>
      </c>
      <c r="AI34" s="57">
        <f t="shared" si="10"/>
        <v>1.6888666663595995</v>
      </c>
      <c r="AJ34" s="58">
        <f t="shared" si="10"/>
        <v>1.6888666663595995</v>
      </c>
      <c r="AL34" s="56">
        <f t="shared" si="6"/>
        <v>46701.581920000011</v>
      </c>
      <c r="AM34" s="57">
        <f t="shared" si="6"/>
        <v>5837.6977400000014</v>
      </c>
      <c r="AN34" s="57">
        <f t="shared" si="6"/>
        <v>14445.050239999997</v>
      </c>
      <c r="AO34" s="57">
        <f t="shared" si="6"/>
        <v>89034.986400000009</v>
      </c>
      <c r="AP34" s="57">
        <f t="shared" si="6"/>
        <v>0</v>
      </c>
      <c r="AQ34" s="57">
        <f t="shared" si="6"/>
        <v>10926.365399999999</v>
      </c>
      <c r="AR34" s="57">
        <f t="shared" si="6"/>
        <v>23.817000001400999</v>
      </c>
      <c r="AS34" s="57">
        <f t="shared" si="6"/>
        <v>19672.049740000002</v>
      </c>
      <c r="AT34" s="57">
        <f t="shared" si="6"/>
        <v>11672.896799999999</v>
      </c>
      <c r="AU34" s="57">
        <f t="shared" si="6"/>
        <v>0</v>
      </c>
      <c r="AV34" s="57">
        <f t="shared" si="6"/>
        <v>7.7054999985989969</v>
      </c>
      <c r="AW34" s="58">
        <f t="shared" si="6"/>
        <v>7.7054999985989969</v>
      </c>
    </row>
    <row r="35" spans="1:49" x14ac:dyDescent="0.55000000000000004">
      <c r="C35" s="4"/>
    </row>
    <row r="36" spans="1:49" x14ac:dyDescent="0.55000000000000004">
      <c r="C36" s="4"/>
    </row>
    <row r="37" spans="1:49" x14ac:dyDescent="0.55000000000000004">
      <c r="C37" s="4"/>
    </row>
    <row r="38" spans="1:49" x14ac:dyDescent="0.55000000000000004">
      <c r="C38" s="4"/>
    </row>
    <row r="39" spans="1:49" x14ac:dyDescent="0.55000000000000004">
      <c r="C39" s="4"/>
    </row>
    <row r="40" spans="1:49" x14ac:dyDescent="0.55000000000000004">
      <c r="C40" s="4"/>
    </row>
  </sheetData>
  <mergeCells count="7">
    <mergeCell ref="Y1:AJ1"/>
    <mergeCell ref="AL1:AW1"/>
    <mergeCell ref="A1:A3"/>
    <mergeCell ref="B1:D1"/>
    <mergeCell ref="E1:G1"/>
    <mergeCell ref="H1:J1"/>
    <mergeCell ref="L1:W1"/>
  </mergeCells>
  <conditionalFormatting sqref="AL3:AW3">
    <cfRule type="cellIs" dxfId="41" priority="1" operator="equal">
      <formula>0</formula>
    </cfRule>
  </conditionalFormatting>
  <conditionalFormatting sqref="AL2:AW2">
    <cfRule type="cellIs" dxfId="40" priority="2" operator="equal">
      <formula>0</formula>
    </cfRule>
  </conditionalFormatting>
  <conditionalFormatting sqref="L3:W3">
    <cfRule type="cellIs" dxfId="39" priority="5" operator="equal">
      <formula>0</formula>
    </cfRule>
  </conditionalFormatting>
  <conditionalFormatting sqref="L2:W2">
    <cfRule type="cellIs" dxfId="38" priority="6" operator="equal">
      <formula>0</formula>
    </cfRule>
  </conditionalFormatting>
  <conditionalFormatting sqref="Y3:AJ3">
    <cfRule type="cellIs" dxfId="37" priority="3" operator="equal">
      <formula>0</formula>
    </cfRule>
  </conditionalFormatting>
  <conditionalFormatting sqref="Y2:AJ2">
    <cfRule type="cellIs" dxfId="36" priority="4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A4C7-0655-4526-BEFC-F85DA0E35D94}">
  <sheetPr>
    <tabColor theme="3" tint="0.39997558519241921"/>
  </sheetPr>
  <dimension ref="A1:J34"/>
  <sheetViews>
    <sheetView topLeftCell="A10" workbookViewId="0">
      <selection activeCell="R23" sqref="R23"/>
    </sheetView>
  </sheetViews>
  <sheetFormatPr defaultRowHeight="14.4" x14ac:dyDescent="0.55000000000000004"/>
  <cols>
    <col min="1" max="1" width="8.83984375" style="38"/>
    <col min="9" max="9" width="9.3671875" customWidth="1"/>
  </cols>
  <sheetData>
    <row r="1" spans="1:10" x14ac:dyDescent="0.55000000000000004">
      <c r="A1" s="37"/>
      <c r="B1" s="140" t="s">
        <v>27</v>
      </c>
      <c r="C1" s="134" t="s">
        <v>28</v>
      </c>
      <c r="D1" s="134" t="s">
        <v>29</v>
      </c>
      <c r="E1" s="134" t="s">
        <v>30</v>
      </c>
      <c r="F1" s="134" t="s">
        <v>31</v>
      </c>
      <c r="G1" s="134" t="s">
        <v>32</v>
      </c>
      <c r="H1" s="134" t="s">
        <v>33</v>
      </c>
      <c r="I1" s="134" t="s">
        <v>34</v>
      </c>
      <c r="J1" s="137" t="s">
        <v>35</v>
      </c>
    </row>
    <row r="2" spans="1:10" x14ac:dyDescent="0.55000000000000004">
      <c r="A2" s="38" t="s">
        <v>43</v>
      </c>
      <c r="B2" s="141"/>
      <c r="C2" s="135"/>
      <c r="D2" s="135"/>
      <c r="E2" s="135"/>
      <c r="F2" s="135"/>
      <c r="G2" s="135"/>
      <c r="H2" s="135"/>
      <c r="I2" s="135"/>
      <c r="J2" s="138"/>
    </row>
    <row r="3" spans="1:10" ht="14.7" thickBot="1" x14ac:dyDescent="0.6">
      <c r="A3" s="39"/>
      <c r="B3" s="142"/>
      <c r="C3" s="136"/>
      <c r="D3" s="136"/>
      <c r="E3" s="136"/>
      <c r="F3" s="136"/>
      <c r="G3" s="136"/>
      <c r="H3" s="136"/>
      <c r="I3" s="136"/>
      <c r="J3" s="139"/>
    </row>
    <row r="4" spans="1:10" x14ac:dyDescent="0.55000000000000004">
      <c r="A4" s="38">
        <v>2020</v>
      </c>
      <c r="B4" s="1">
        <v>0</v>
      </c>
      <c r="C4" s="1">
        <v>0.02</v>
      </c>
      <c r="D4" s="1">
        <v>0.06</v>
      </c>
      <c r="E4" s="1">
        <v>0.15</v>
      </c>
      <c r="F4" s="1">
        <v>0.3</v>
      </c>
      <c r="G4" s="1">
        <v>0.21</v>
      </c>
      <c r="H4" s="1">
        <v>0.06</v>
      </c>
      <c r="I4" s="1">
        <v>0.2</v>
      </c>
      <c r="J4" s="1">
        <v>0</v>
      </c>
    </row>
    <row r="5" spans="1:10" x14ac:dyDescent="0.55000000000000004">
      <c r="A5" s="38">
        <f>A4+1</f>
        <v>2021</v>
      </c>
      <c r="B5">
        <f>B4+(B$14-B$4)/10</f>
        <v>1E-3</v>
      </c>
      <c r="C5">
        <f t="shared" ref="C5:J13" si="0">C4+(C$14-C$4)/10</f>
        <v>1.8000000000000002E-2</v>
      </c>
      <c r="D5">
        <f t="shared" si="0"/>
        <v>6.4000000000000001E-2</v>
      </c>
      <c r="E5">
        <f t="shared" si="0"/>
        <v>0.19500000000000001</v>
      </c>
      <c r="F5">
        <f t="shared" si="0"/>
        <v>0.28099999999999997</v>
      </c>
      <c r="G5">
        <f t="shared" si="0"/>
        <v>0.19600000000000001</v>
      </c>
      <c r="H5">
        <f t="shared" si="0"/>
        <v>5.5E-2</v>
      </c>
      <c r="I5">
        <f t="shared" si="0"/>
        <v>0.19</v>
      </c>
      <c r="J5">
        <f t="shared" si="0"/>
        <v>0</v>
      </c>
    </row>
    <row r="6" spans="1:10" x14ac:dyDescent="0.55000000000000004">
      <c r="A6" s="38">
        <f t="shared" ref="A6:A34" si="1">A5+1</f>
        <v>2022</v>
      </c>
      <c r="B6">
        <f t="shared" ref="B6:B13" si="2">B5+(B$14-B$4)/10</f>
        <v>2E-3</v>
      </c>
      <c r="C6">
        <f t="shared" si="0"/>
        <v>1.6E-2</v>
      </c>
      <c r="D6">
        <f t="shared" si="0"/>
        <v>6.8000000000000005E-2</v>
      </c>
      <c r="E6">
        <f t="shared" si="0"/>
        <v>0.24</v>
      </c>
      <c r="F6">
        <f t="shared" si="0"/>
        <v>0.26199999999999996</v>
      </c>
      <c r="G6">
        <f t="shared" si="0"/>
        <v>0.182</v>
      </c>
      <c r="H6">
        <f t="shared" si="0"/>
        <v>0.05</v>
      </c>
      <c r="I6">
        <f t="shared" si="0"/>
        <v>0.18</v>
      </c>
      <c r="J6">
        <f t="shared" si="0"/>
        <v>0</v>
      </c>
    </row>
    <row r="7" spans="1:10" x14ac:dyDescent="0.55000000000000004">
      <c r="A7" s="38">
        <f t="shared" si="1"/>
        <v>2023</v>
      </c>
      <c r="B7">
        <f t="shared" si="2"/>
        <v>3.0000000000000001E-3</v>
      </c>
      <c r="C7">
        <f t="shared" si="0"/>
        <v>1.4E-2</v>
      </c>
      <c r="D7">
        <f t="shared" si="0"/>
        <v>7.2000000000000008E-2</v>
      </c>
      <c r="E7">
        <f t="shared" si="0"/>
        <v>0.28499999999999998</v>
      </c>
      <c r="F7">
        <f t="shared" si="0"/>
        <v>0.24299999999999997</v>
      </c>
      <c r="G7">
        <f t="shared" si="0"/>
        <v>0.16799999999999998</v>
      </c>
      <c r="H7">
        <f t="shared" si="0"/>
        <v>4.5000000000000005E-2</v>
      </c>
      <c r="I7">
        <f t="shared" si="0"/>
        <v>0.16999999999999998</v>
      </c>
      <c r="J7">
        <f t="shared" si="0"/>
        <v>0</v>
      </c>
    </row>
    <row r="8" spans="1:10" x14ac:dyDescent="0.55000000000000004">
      <c r="A8" s="38">
        <f t="shared" si="1"/>
        <v>2024</v>
      </c>
      <c r="B8">
        <f t="shared" si="2"/>
        <v>4.0000000000000001E-3</v>
      </c>
      <c r="C8">
        <f t="shared" si="0"/>
        <v>1.2E-2</v>
      </c>
      <c r="D8">
        <f t="shared" si="0"/>
        <v>7.6000000000000012E-2</v>
      </c>
      <c r="E8">
        <f t="shared" si="0"/>
        <v>0.32999999999999996</v>
      </c>
      <c r="F8">
        <f t="shared" si="0"/>
        <v>0.22399999999999998</v>
      </c>
      <c r="G8">
        <f t="shared" si="0"/>
        <v>0.15399999999999997</v>
      </c>
      <c r="H8">
        <f t="shared" si="0"/>
        <v>4.0000000000000008E-2</v>
      </c>
      <c r="I8">
        <f t="shared" si="0"/>
        <v>0.15999999999999998</v>
      </c>
      <c r="J8">
        <f t="shared" si="0"/>
        <v>0</v>
      </c>
    </row>
    <row r="9" spans="1:10" x14ac:dyDescent="0.55000000000000004">
      <c r="A9" s="38">
        <f t="shared" si="1"/>
        <v>2025</v>
      </c>
      <c r="B9">
        <f t="shared" si="2"/>
        <v>5.0000000000000001E-3</v>
      </c>
      <c r="C9">
        <f t="shared" si="0"/>
        <v>0.01</v>
      </c>
      <c r="D9">
        <f t="shared" si="0"/>
        <v>8.0000000000000016E-2</v>
      </c>
      <c r="E9">
        <f t="shared" si="0"/>
        <v>0.37499999999999994</v>
      </c>
      <c r="F9">
        <f t="shared" si="0"/>
        <v>0.20499999999999999</v>
      </c>
      <c r="G9">
        <f t="shared" si="0"/>
        <v>0.13999999999999996</v>
      </c>
      <c r="H9">
        <f t="shared" si="0"/>
        <v>3.500000000000001E-2</v>
      </c>
      <c r="I9">
        <f t="shared" si="0"/>
        <v>0.14999999999999997</v>
      </c>
      <c r="J9">
        <f t="shared" si="0"/>
        <v>0</v>
      </c>
    </row>
    <row r="10" spans="1:10" x14ac:dyDescent="0.55000000000000004">
      <c r="A10" s="38">
        <f t="shared" si="1"/>
        <v>2026</v>
      </c>
      <c r="B10">
        <f t="shared" si="2"/>
        <v>6.0000000000000001E-3</v>
      </c>
      <c r="C10">
        <f t="shared" si="0"/>
        <v>8.0000000000000002E-3</v>
      </c>
      <c r="D10">
        <f t="shared" si="0"/>
        <v>8.4000000000000019E-2</v>
      </c>
      <c r="E10">
        <f t="shared" si="0"/>
        <v>0.41999999999999993</v>
      </c>
      <c r="F10">
        <f t="shared" si="0"/>
        <v>0.186</v>
      </c>
      <c r="G10">
        <f t="shared" si="0"/>
        <v>0.12599999999999995</v>
      </c>
      <c r="H10">
        <f t="shared" si="0"/>
        <v>3.0000000000000013E-2</v>
      </c>
      <c r="I10">
        <f t="shared" si="0"/>
        <v>0.13999999999999996</v>
      </c>
      <c r="J10">
        <f t="shared" si="0"/>
        <v>0</v>
      </c>
    </row>
    <row r="11" spans="1:10" x14ac:dyDescent="0.55000000000000004">
      <c r="A11" s="38">
        <f t="shared" si="1"/>
        <v>2027</v>
      </c>
      <c r="B11">
        <f t="shared" si="2"/>
        <v>7.0000000000000001E-3</v>
      </c>
      <c r="C11">
        <f t="shared" si="0"/>
        <v>6.0000000000000001E-3</v>
      </c>
      <c r="D11">
        <f t="shared" si="0"/>
        <v>8.8000000000000023E-2</v>
      </c>
      <c r="E11">
        <f t="shared" si="0"/>
        <v>0.46499999999999991</v>
      </c>
      <c r="F11">
        <f t="shared" si="0"/>
        <v>0.16700000000000001</v>
      </c>
      <c r="G11">
        <f t="shared" si="0"/>
        <v>0.11199999999999995</v>
      </c>
      <c r="H11">
        <f t="shared" si="0"/>
        <v>2.5000000000000015E-2</v>
      </c>
      <c r="I11">
        <f t="shared" si="0"/>
        <v>0.12999999999999995</v>
      </c>
      <c r="J11">
        <f t="shared" si="0"/>
        <v>0</v>
      </c>
    </row>
    <row r="12" spans="1:10" x14ac:dyDescent="0.55000000000000004">
      <c r="A12" s="38">
        <f t="shared" si="1"/>
        <v>2028</v>
      </c>
      <c r="B12">
        <f t="shared" si="2"/>
        <v>8.0000000000000002E-3</v>
      </c>
      <c r="C12">
        <f t="shared" si="0"/>
        <v>4.0000000000000001E-3</v>
      </c>
      <c r="D12">
        <f t="shared" si="0"/>
        <v>9.2000000000000026E-2</v>
      </c>
      <c r="E12">
        <f t="shared" si="0"/>
        <v>0.5099999999999999</v>
      </c>
      <c r="F12">
        <f t="shared" si="0"/>
        <v>0.14800000000000002</v>
      </c>
      <c r="G12">
        <f t="shared" si="0"/>
        <v>9.7999999999999948E-2</v>
      </c>
      <c r="H12">
        <f t="shared" si="0"/>
        <v>2.0000000000000018E-2</v>
      </c>
      <c r="I12">
        <f t="shared" si="0"/>
        <v>0.11999999999999995</v>
      </c>
      <c r="J12">
        <f t="shared" si="0"/>
        <v>0</v>
      </c>
    </row>
    <row r="13" spans="1:10" x14ac:dyDescent="0.55000000000000004">
      <c r="A13" s="38">
        <f t="shared" si="1"/>
        <v>2029</v>
      </c>
      <c r="B13">
        <f t="shared" si="2"/>
        <v>9.0000000000000011E-3</v>
      </c>
      <c r="C13">
        <f t="shared" si="0"/>
        <v>2E-3</v>
      </c>
      <c r="D13">
        <f t="shared" si="0"/>
        <v>9.600000000000003E-2</v>
      </c>
      <c r="E13">
        <f t="shared" si="0"/>
        <v>0.55499999999999994</v>
      </c>
      <c r="F13">
        <f t="shared" si="0"/>
        <v>0.12900000000000003</v>
      </c>
      <c r="G13">
        <f t="shared" si="0"/>
        <v>8.399999999999995E-2</v>
      </c>
      <c r="H13">
        <f t="shared" si="0"/>
        <v>1.5000000000000019E-2</v>
      </c>
      <c r="I13">
        <f t="shared" si="0"/>
        <v>0.10999999999999996</v>
      </c>
      <c r="J13">
        <f t="shared" si="0"/>
        <v>0</v>
      </c>
    </row>
    <row r="14" spans="1:10" x14ac:dyDescent="0.55000000000000004">
      <c r="A14" s="38">
        <f t="shared" si="1"/>
        <v>2030</v>
      </c>
      <c r="B14" s="1">
        <v>0.01</v>
      </c>
      <c r="C14" s="1">
        <v>0</v>
      </c>
      <c r="D14" s="1">
        <v>0.1</v>
      </c>
      <c r="E14" s="1">
        <v>0.6</v>
      </c>
      <c r="F14" s="1">
        <v>0.11</v>
      </c>
      <c r="G14" s="1">
        <v>7.0000000000000007E-2</v>
      </c>
      <c r="H14" s="1">
        <v>0.01</v>
      </c>
      <c r="I14" s="1">
        <v>0.1</v>
      </c>
      <c r="J14" s="1">
        <v>0</v>
      </c>
    </row>
    <row r="15" spans="1:10" x14ac:dyDescent="0.55000000000000004">
      <c r="A15" s="38">
        <f t="shared" si="1"/>
        <v>2031</v>
      </c>
      <c r="B15">
        <f>B14+(B$24-B$14)/10</f>
        <v>3.9E-2</v>
      </c>
      <c r="C15">
        <f t="shared" ref="C15:J23" si="3">C14+(C$24-C$14)/10</f>
        <v>0</v>
      </c>
      <c r="D15">
        <f t="shared" si="3"/>
        <v>0.1</v>
      </c>
      <c r="E15">
        <f t="shared" si="3"/>
        <v>0.59199999999999997</v>
      </c>
      <c r="F15">
        <f t="shared" si="3"/>
        <v>0.104</v>
      </c>
      <c r="G15">
        <f t="shared" si="3"/>
        <v>6.3E-2</v>
      </c>
      <c r="H15">
        <f t="shared" si="3"/>
        <v>9.0000000000000011E-3</v>
      </c>
      <c r="I15">
        <f t="shared" si="3"/>
        <v>9.2999999999999999E-2</v>
      </c>
      <c r="J15">
        <f t="shared" si="3"/>
        <v>0</v>
      </c>
    </row>
    <row r="16" spans="1:10" x14ac:dyDescent="0.55000000000000004">
      <c r="A16" s="38">
        <f t="shared" si="1"/>
        <v>2032</v>
      </c>
      <c r="B16">
        <f t="shared" ref="B16:B23" si="4">B15+(B$24-B$14)/10</f>
        <v>6.8000000000000005E-2</v>
      </c>
      <c r="C16">
        <f t="shared" si="3"/>
        <v>0</v>
      </c>
      <c r="D16">
        <f t="shared" si="3"/>
        <v>0.1</v>
      </c>
      <c r="E16">
        <f t="shared" si="3"/>
        <v>0.58399999999999996</v>
      </c>
      <c r="F16">
        <f t="shared" si="3"/>
        <v>9.799999999999999E-2</v>
      </c>
      <c r="G16">
        <f t="shared" si="3"/>
        <v>5.6000000000000001E-2</v>
      </c>
      <c r="H16">
        <f t="shared" si="3"/>
        <v>8.0000000000000002E-3</v>
      </c>
      <c r="I16">
        <f t="shared" si="3"/>
        <v>8.5999999999999993E-2</v>
      </c>
      <c r="J16">
        <f t="shared" si="3"/>
        <v>0</v>
      </c>
    </row>
    <row r="17" spans="1:10" x14ac:dyDescent="0.55000000000000004">
      <c r="A17" s="38">
        <f t="shared" si="1"/>
        <v>2033</v>
      </c>
      <c r="B17">
        <f t="shared" si="4"/>
        <v>9.7000000000000003E-2</v>
      </c>
      <c r="C17">
        <f t="shared" si="3"/>
        <v>0</v>
      </c>
      <c r="D17">
        <f t="shared" si="3"/>
        <v>0.1</v>
      </c>
      <c r="E17">
        <f t="shared" si="3"/>
        <v>0.57599999999999996</v>
      </c>
      <c r="F17">
        <f t="shared" si="3"/>
        <v>9.1999999999999985E-2</v>
      </c>
      <c r="G17">
        <f t="shared" si="3"/>
        <v>4.9000000000000002E-2</v>
      </c>
      <c r="H17">
        <f t="shared" si="3"/>
        <v>7.0000000000000001E-3</v>
      </c>
      <c r="I17">
        <f t="shared" si="3"/>
        <v>7.8999999999999987E-2</v>
      </c>
      <c r="J17">
        <f t="shared" si="3"/>
        <v>0</v>
      </c>
    </row>
    <row r="18" spans="1:10" x14ac:dyDescent="0.55000000000000004">
      <c r="A18" s="38">
        <f t="shared" si="1"/>
        <v>2034</v>
      </c>
      <c r="B18">
        <f t="shared" si="4"/>
        <v>0.126</v>
      </c>
      <c r="C18">
        <f t="shared" si="3"/>
        <v>0</v>
      </c>
      <c r="D18">
        <f t="shared" si="3"/>
        <v>0.1</v>
      </c>
      <c r="E18">
        <f t="shared" si="3"/>
        <v>0.56799999999999995</v>
      </c>
      <c r="F18">
        <f t="shared" si="3"/>
        <v>8.5999999999999979E-2</v>
      </c>
      <c r="G18">
        <f t="shared" si="3"/>
        <v>4.2000000000000003E-2</v>
      </c>
      <c r="H18">
        <f t="shared" si="3"/>
        <v>6.0000000000000001E-3</v>
      </c>
      <c r="I18">
        <f t="shared" si="3"/>
        <v>7.1999999999999981E-2</v>
      </c>
      <c r="J18">
        <f t="shared" si="3"/>
        <v>0</v>
      </c>
    </row>
    <row r="19" spans="1:10" x14ac:dyDescent="0.55000000000000004">
      <c r="A19" s="38">
        <f t="shared" si="1"/>
        <v>2035</v>
      </c>
      <c r="B19">
        <f t="shared" si="4"/>
        <v>0.155</v>
      </c>
      <c r="C19">
        <f t="shared" si="3"/>
        <v>0</v>
      </c>
      <c r="D19">
        <f t="shared" si="3"/>
        <v>0.1</v>
      </c>
      <c r="E19">
        <f t="shared" si="3"/>
        <v>0.55999999999999994</v>
      </c>
      <c r="F19">
        <f t="shared" si="3"/>
        <v>7.9999999999999974E-2</v>
      </c>
      <c r="G19">
        <f t="shared" si="3"/>
        <v>3.5000000000000003E-2</v>
      </c>
      <c r="H19">
        <f t="shared" si="3"/>
        <v>5.0000000000000001E-3</v>
      </c>
      <c r="I19">
        <f t="shared" si="3"/>
        <v>6.4999999999999974E-2</v>
      </c>
      <c r="J19">
        <f t="shared" si="3"/>
        <v>0</v>
      </c>
    </row>
    <row r="20" spans="1:10" x14ac:dyDescent="0.55000000000000004">
      <c r="A20" s="38">
        <f t="shared" si="1"/>
        <v>2036</v>
      </c>
      <c r="B20">
        <f t="shared" si="4"/>
        <v>0.184</v>
      </c>
      <c r="C20">
        <f t="shared" si="3"/>
        <v>0</v>
      </c>
      <c r="D20">
        <f t="shared" si="3"/>
        <v>0.1</v>
      </c>
      <c r="E20">
        <f t="shared" si="3"/>
        <v>0.55199999999999994</v>
      </c>
      <c r="F20">
        <f t="shared" si="3"/>
        <v>7.3999999999999969E-2</v>
      </c>
      <c r="G20">
        <f t="shared" si="3"/>
        <v>2.8000000000000004E-2</v>
      </c>
      <c r="H20">
        <f t="shared" si="3"/>
        <v>4.0000000000000001E-3</v>
      </c>
      <c r="I20">
        <f t="shared" si="3"/>
        <v>5.7999999999999975E-2</v>
      </c>
      <c r="J20">
        <f t="shared" si="3"/>
        <v>0</v>
      </c>
    </row>
    <row r="21" spans="1:10" x14ac:dyDescent="0.55000000000000004">
      <c r="A21" s="38">
        <f t="shared" si="1"/>
        <v>2037</v>
      </c>
      <c r="B21">
        <f t="shared" si="4"/>
        <v>0.21299999999999999</v>
      </c>
      <c r="C21">
        <f t="shared" si="3"/>
        <v>0</v>
      </c>
      <c r="D21">
        <f t="shared" si="3"/>
        <v>0.1</v>
      </c>
      <c r="E21">
        <f t="shared" si="3"/>
        <v>0.54399999999999993</v>
      </c>
      <c r="F21">
        <f t="shared" si="3"/>
        <v>6.7999999999999963E-2</v>
      </c>
      <c r="G21">
        <f t="shared" si="3"/>
        <v>2.1000000000000005E-2</v>
      </c>
      <c r="H21">
        <f t="shared" si="3"/>
        <v>3.0000000000000001E-3</v>
      </c>
      <c r="I21">
        <f t="shared" si="3"/>
        <v>5.0999999999999976E-2</v>
      </c>
      <c r="J21">
        <f t="shared" si="3"/>
        <v>0</v>
      </c>
    </row>
    <row r="22" spans="1:10" x14ac:dyDescent="0.55000000000000004">
      <c r="A22" s="38">
        <f t="shared" si="1"/>
        <v>2038</v>
      </c>
      <c r="B22">
        <f t="shared" si="4"/>
        <v>0.24199999999999999</v>
      </c>
      <c r="C22">
        <f t="shared" si="3"/>
        <v>0</v>
      </c>
      <c r="D22">
        <f t="shared" si="3"/>
        <v>0.1</v>
      </c>
      <c r="E22">
        <f t="shared" si="3"/>
        <v>0.53599999999999992</v>
      </c>
      <c r="F22">
        <f t="shared" si="3"/>
        <v>6.1999999999999965E-2</v>
      </c>
      <c r="G22">
        <f t="shared" si="3"/>
        <v>1.4000000000000004E-2</v>
      </c>
      <c r="H22">
        <f t="shared" si="3"/>
        <v>2E-3</v>
      </c>
      <c r="I22">
        <f t="shared" si="3"/>
        <v>4.3999999999999977E-2</v>
      </c>
      <c r="J22">
        <f t="shared" si="3"/>
        <v>0</v>
      </c>
    </row>
    <row r="23" spans="1:10" x14ac:dyDescent="0.55000000000000004">
      <c r="A23" s="38">
        <f t="shared" si="1"/>
        <v>2039</v>
      </c>
      <c r="B23">
        <f t="shared" si="4"/>
        <v>0.27100000000000002</v>
      </c>
      <c r="C23">
        <f t="shared" si="3"/>
        <v>0</v>
      </c>
      <c r="D23">
        <f t="shared" si="3"/>
        <v>0.1</v>
      </c>
      <c r="E23">
        <f t="shared" si="3"/>
        <v>0.52799999999999991</v>
      </c>
      <c r="F23">
        <f t="shared" si="3"/>
        <v>5.5999999999999966E-2</v>
      </c>
      <c r="G23">
        <f t="shared" si="3"/>
        <v>7.0000000000000027E-3</v>
      </c>
      <c r="H23">
        <f t="shared" si="3"/>
        <v>1E-3</v>
      </c>
      <c r="I23">
        <f t="shared" si="3"/>
        <v>3.6999999999999977E-2</v>
      </c>
      <c r="J23">
        <f t="shared" si="3"/>
        <v>0</v>
      </c>
    </row>
    <row r="24" spans="1:10" x14ac:dyDescent="0.55000000000000004">
      <c r="A24" s="38">
        <f t="shared" si="1"/>
        <v>2040</v>
      </c>
      <c r="B24" s="1">
        <v>0.3</v>
      </c>
      <c r="C24" s="1">
        <v>0</v>
      </c>
      <c r="D24" s="1">
        <v>0.1</v>
      </c>
      <c r="E24" s="1">
        <v>0.52</v>
      </c>
      <c r="F24" s="1">
        <v>0.05</v>
      </c>
      <c r="G24" s="1">
        <v>0</v>
      </c>
      <c r="H24" s="1">
        <v>0</v>
      </c>
      <c r="I24" s="1">
        <v>0.03</v>
      </c>
      <c r="J24" s="1">
        <v>0</v>
      </c>
    </row>
    <row r="25" spans="1:10" x14ac:dyDescent="0.55000000000000004">
      <c r="A25" s="38">
        <f t="shared" si="1"/>
        <v>2041</v>
      </c>
      <c r="B25">
        <f>B24+(B$34-B$24)/10</f>
        <v>0.32</v>
      </c>
      <c r="C25">
        <f t="shared" ref="C25:J33" si="5">C24+(C$34-C$24)/10</f>
        <v>0</v>
      </c>
      <c r="D25">
        <f t="shared" si="5"/>
        <v>0.1</v>
      </c>
      <c r="E25">
        <f t="shared" si="5"/>
        <v>0.5</v>
      </c>
      <c r="F25">
        <f t="shared" si="5"/>
        <v>0.05</v>
      </c>
      <c r="G25">
        <f t="shared" si="5"/>
        <v>0</v>
      </c>
      <c r="H25">
        <f t="shared" si="5"/>
        <v>0</v>
      </c>
      <c r="I25">
        <f t="shared" si="5"/>
        <v>0.03</v>
      </c>
      <c r="J25">
        <f t="shared" si="5"/>
        <v>0</v>
      </c>
    </row>
    <row r="26" spans="1:10" x14ac:dyDescent="0.55000000000000004">
      <c r="A26" s="38">
        <f t="shared" si="1"/>
        <v>2042</v>
      </c>
      <c r="B26">
        <f t="shared" ref="B26:B33" si="6">B25+(B$34-B$24)/10</f>
        <v>0.34</v>
      </c>
      <c r="C26">
        <f t="shared" si="5"/>
        <v>0</v>
      </c>
      <c r="D26">
        <f t="shared" si="5"/>
        <v>0.1</v>
      </c>
      <c r="E26">
        <f t="shared" si="5"/>
        <v>0.48</v>
      </c>
      <c r="F26">
        <f t="shared" si="5"/>
        <v>0.05</v>
      </c>
      <c r="G26">
        <f t="shared" si="5"/>
        <v>0</v>
      </c>
      <c r="H26">
        <f t="shared" si="5"/>
        <v>0</v>
      </c>
      <c r="I26">
        <f t="shared" si="5"/>
        <v>0.03</v>
      </c>
      <c r="J26">
        <f t="shared" si="5"/>
        <v>0</v>
      </c>
    </row>
    <row r="27" spans="1:10" x14ac:dyDescent="0.55000000000000004">
      <c r="A27" s="38">
        <f t="shared" si="1"/>
        <v>2043</v>
      </c>
      <c r="B27">
        <f t="shared" si="6"/>
        <v>0.36000000000000004</v>
      </c>
      <c r="C27">
        <f t="shared" si="5"/>
        <v>0</v>
      </c>
      <c r="D27">
        <f t="shared" si="5"/>
        <v>0.1</v>
      </c>
      <c r="E27">
        <f t="shared" si="5"/>
        <v>0.45999999999999996</v>
      </c>
      <c r="F27">
        <f t="shared" si="5"/>
        <v>0.05</v>
      </c>
      <c r="G27">
        <f t="shared" si="5"/>
        <v>0</v>
      </c>
      <c r="H27">
        <f t="shared" si="5"/>
        <v>0</v>
      </c>
      <c r="I27">
        <f t="shared" si="5"/>
        <v>0.03</v>
      </c>
      <c r="J27">
        <f t="shared" si="5"/>
        <v>0</v>
      </c>
    </row>
    <row r="28" spans="1:10" x14ac:dyDescent="0.55000000000000004">
      <c r="A28" s="38">
        <f t="shared" si="1"/>
        <v>2044</v>
      </c>
      <c r="B28">
        <f t="shared" si="6"/>
        <v>0.38000000000000006</v>
      </c>
      <c r="C28">
        <f t="shared" si="5"/>
        <v>0</v>
      </c>
      <c r="D28">
        <f t="shared" si="5"/>
        <v>0.1</v>
      </c>
      <c r="E28">
        <f t="shared" si="5"/>
        <v>0.43999999999999995</v>
      </c>
      <c r="F28">
        <f t="shared" si="5"/>
        <v>0.05</v>
      </c>
      <c r="G28">
        <f t="shared" si="5"/>
        <v>0</v>
      </c>
      <c r="H28">
        <f t="shared" si="5"/>
        <v>0</v>
      </c>
      <c r="I28">
        <f t="shared" si="5"/>
        <v>0.03</v>
      </c>
      <c r="J28">
        <f t="shared" si="5"/>
        <v>0</v>
      </c>
    </row>
    <row r="29" spans="1:10" x14ac:dyDescent="0.55000000000000004">
      <c r="A29" s="38">
        <f t="shared" si="1"/>
        <v>2045</v>
      </c>
      <c r="B29">
        <f t="shared" si="6"/>
        <v>0.40000000000000008</v>
      </c>
      <c r="C29">
        <f t="shared" si="5"/>
        <v>0</v>
      </c>
      <c r="D29">
        <f t="shared" si="5"/>
        <v>0.1</v>
      </c>
      <c r="E29">
        <f t="shared" si="5"/>
        <v>0.41999999999999993</v>
      </c>
      <c r="F29">
        <f t="shared" si="5"/>
        <v>0.05</v>
      </c>
      <c r="G29">
        <f t="shared" si="5"/>
        <v>0</v>
      </c>
      <c r="H29">
        <f t="shared" si="5"/>
        <v>0</v>
      </c>
      <c r="I29">
        <f t="shared" si="5"/>
        <v>0.03</v>
      </c>
      <c r="J29">
        <f t="shared" si="5"/>
        <v>0</v>
      </c>
    </row>
    <row r="30" spans="1:10" x14ac:dyDescent="0.55000000000000004">
      <c r="A30" s="38">
        <f t="shared" si="1"/>
        <v>2046</v>
      </c>
      <c r="B30">
        <f t="shared" si="6"/>
        <v>0.4200000000000001</v>
      </c>
      <c r="C30">
        <f t="shared" si="5"/>
        <v>0</v>
      </c>
      <c r="D30">
        <f t="shared" si="5"/>
        <v>0.1</v>
      </c>
      <c r="E30">
        <f t="shared" si="5"/>
        <v>0.39999999999999991</v>
      </c>
      <c r="F30">
        <f t="shared" si="5"/>
        <v>0.05</v>
      </c>
      <c r="G30">
        <f t="shared" si="5"/>
        <v>0</v>
      </c>
      <c r="H30">
        <f t="shared" si="5"/>
        <v>0</v>
      </c>
      <c r="I30">
        <f t="shared" si="5"/>
        <v>0.03</v>
      </c>
      <c r="J30">
        <f t="shared" si="5"/>
        <v>0</v>
      </c>
    </row>
    <row r="31" spans="1:10" x14ac:dyDescent="0.55000000000000004">
      <c r="A31" s="38">
        <f t="shared" si="1"/>
        <v>2047</v>
      </c>
      <c r="B31">
        <f t="shared" si="6"/>
        <v>0.44000000000000011</v>
      </c>
      <c r="C31">
        <f t="shared" si="5"/>
        <v>0</v>
      </c>
      <c r="D31">
        <f t="shared" si="5"/>
        <v>0.1</v>
      </c>
      <c r="E31">
        <f t="shared" si="5"/>
        <v>0.37999999999999989</v>
      </c>
      <c r="F31">
        <f t="shared" si="5"/>
        <v>0.05</v>
      </c>
      <c r="G31">
        <f t="shared" si="5"/>
        <v>0</v>
      </c>
      <c r="H31">
        <f t="shared" si="5"/>
        <v>0</v>
      </c>
      <c r="I31">
        <f t="shared" si="5"/>
        <v>0.03</v>
      </c>
      <c r="J31">
        <f t="shared" si="5"/>
        <v>0</v>
      </c>
    </row>
    <row r="32" spans="1:10" x14ac:dyDescent="0.55000000000000004">
      <c r="A32" s="38">
        <f t="shared" si="1"/>
        <v>2048</v>
      </c>
      <c r="B32">
        <f t="shared" si="6"/>
        <v>0.46000000000000013</v>
      </c>
      <c r="C32">
        <f t="shared" si="5"/>
        <v>0</v>
      </c>
      <c r="D32">
        <f t="shared" si="5"/>
        <v>0.1</v>
      </c>
      <c r="E32">
        <f t="shared" si="5"/>
        <v>0.35999999999999988</v>
      </c>
      <c r="F32">
        <f t="shared" si="5"/>
        <v>0.05</v>
      </c>
      <c r="G32">
        <f t="shared" si="5"/>
        <v>0</v>
      </c>
      <c r="H32">
        <f t="shared" si="5"/>
        <v>0</v>
      </c>
      <c r="I32">
        <f t="shared" si="5"/>
        <v>0.03</v>
      </c>
      <c r="J32">
        <f t="shared" si="5"/>
        <v>0</v>
      </c>
    </row>
    <row r="33" spans="1:10" x14ac:dyDescent="0.55000000000000004">
      <c r="A33" s="38">
        <f t="shared" si="1"/>
        <v>2049</v>
      </c>
      <c r="B33">
        <f t="shared" si="6"/>
        <v>0.48000000000000015</v>
      </c>
      <c r="C33">
        <f t="shared" si="5"/>
        <v>0</v>
      </c>
      <c r="D33">
        <f t="shared" si="5"/>
        <v>0.1</v>
      </c>
      <c r="E33">
        <f t="shared" si="5"/>
        <v>0.33999999999999986</v>
      </c>
      <c r="F33">
        <f t="shared" si="5"/>
        <v>0.05</v>
      </c>
      <c r="G33">
        <f t="shared" si="5"/>
        <v>0</v>
      </c>
      <c r="H33">
        <f t="shared" si="5"/>
        <v>0</v>
      </c>
      <c r="I33">
        <f t="shared" si="5"/>
        <v>0.03</v>
      </c>
      <c r="J33">
        <f t="shared" si="5"/>
        <v>0</v>
      </c>
    </row>
    <row r="34" spans="1:10" x14ac:dyDescent="0.55000000000000004">
      <c r="A34" s="38">
        <f t="shared" si="1"/>
        <v>2050</v>
      </c>
      <c r="B34" s="1">
        <v>0.5</v>
      </c>
      <c r="C34" s="1">
        <v>0</v>
      </c>
      <c r="D34" s="1">
        <v>0.1</v>
      </c>
      <c r="E34" s="1">
        <v>0.32</v>
      </c>
      <c r="F34" s="1">
        <v>0.05</v>
      </c>
      <c r="G34" s="1">
        <v>0</v>
      </c>
      <c r="H34" s="1">
        <v>0</v>
      </c>
      <c r="I34" s="1">
        <v>0.03</v>
      </c>
      <c r="J34" s="1">
        <v>0</v>
      </c>
    </row>
  </sheetData>
  <mergeCells count="9">
    <mergeCell ref="H1:H3"/>
    <mergeCell ref="I1:I3"/>
    <mergeCell ref="J1:J3"/>
    <mergeCell ref="B1:B3"/>
    <mergeCell ref="C1:C3"/>
    <mergeCell ref="D1:D3"/>
    <mergeCell ref="E1:E3"/>
    <mergeCell ref="F1:F3"/>
    <mergeCell ref="G1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10D9-4308-4CBF-A31F-A9F45B0DCDE2}">
  <sheetPr>
    <tabColor theme="3" tint="0.39997558519241921"/>
  </sheetPr>
  <dimension ref="A1:J34"/>
  <sheetViews>
    <sheetView tabSelected="1" zoomScale="70" zoomScaleNormal="70" workbookViewId="0">
      <selection activeCell="S34" sqref="S34"/>
    </sheetView>
  </sheetViews>
  <sheetFormatPr defaultRowHeight="14.4" x14ac:dyDescent="0.55000000000000004"/>
  <sheetData>
    <row r="1" spans="1:10" x14ac:dyDescent="0.55000000000000004">
      <c r="A1" s="37"/>
      <c r="B1" s="140" t="s">
        <v>27</v>
      </c>
      <c r="C1" s="134" t="s">
        <v>28</v>
      </c>
      <c r="D1" s="134" t="s">
        <v>29</v>
      </c>
      <c r="E1" s="134" t="s">
        <v>30</v>
      </c>
      <c r="F1" s="134" t="s">
        <v>31</v>
      </c>
      <c r="G1" s="134" t="s">
        <v>32</v>
      </c>
      <c r="H1" s="134" t="s">
        <v>33</v>
      </c>
      <c r="I1" s="134" t="s">
        <v>34</v>
      </c>
      <c r="J1" s="137" t="s">
        <v>35</v>
      </c>
    </row>
    <row r="2" spans="1:10" x14ac:dyDescent="0.55000000000000004">
      <c r="A2" s="38" t="s">
        <v>43</v>
      </c>
      <c r="B2" s="141"/>
      <c r="C2" s="135"/>
      <c r="D2" s="135"/>
      <c r="E2" s="135"/>
      <c r="F2" s="135"/>
      <c r="G2" s="135"/>
      <c r="H2" s="135"/>
      <c r="I2" s="135"/>
      <c r="J2" s="138"/>
    </row>
    <row r="3" spans="1:10" ht="14.7" thickBot="1" x14ac:dyDescent="0.6">
      <c r="A3" s="39"/>
      <c r="B3" s="142"/>
      <c r="C3" s="136"/>
      <c r="D3" s="136"/>
      <c r="E3" s="136"/>
      <c r="F3" s="136"/>
      <c r="G3" s="136"/>
      <c r="H3" s="136"/>
      <c r="I3" s="136"/>
      <c r="J3" s="139"/>
    </row>
    <row r="4" spans="1:10" x14ac:dyDescent="0.55000000000000004">
      <c r="A4" s="38">
        <v>2020</v>
      </c>
      <c r="B4" s="1">
        <v>0</v>
      </c>
      <c r="C4" s="1">
        <v>0.02</v>
      </c>
      <c r="D4" s="1">
        <v>0.06</v>
      </c>
      <c r="E4" s="1">
        <v>0.15</v>
      </c>
      <c r="F4" s="1">
        <v>0.3</v>
      </c>
      <c r="G4" s="1">
        <v>0.21</v>
      </c>
      <c r="H4" s="1">
        <v>0.06</v>
      </c>
      <c r="I4" s="1">
        <v>0.2</v>
      </c>
      <c r="J4" s="1">
        <v>0</v>
      </c>
    </row>
    <row r="5" spans="1:10" x14ac:dyDescent="0.55000000000000004">
      <c r="A5" s="38">
        <f>A4+1</f>
        <v>2021</v>
      </c>
      <c r="B5">
        <f>B4+(B$14-B$4)/10</f>
        <v>0.01</v>
      </c>
      <c r="C5">
        <f t="shared" ref="C5:J13" si="0">C4+(C$14-C$4)/10</f>
        <v>1.8000000000000002E-2</v>
      </c>
      <c r="D5">
        <f t="shared" si="0"/>
        <v>6.3E-2</v>
      </c>
      <c r="E5">
        <f t="shared" si="0"/>
        <v>0.19</v>
      </c>
      <c r="F5">
        <f t="shared" si="0"/>
        <v>0.27999999999999997</v>
      </c>
      <c r="G5">
        <f t="shared" si="0"/>
        <v>0.19500000000000001</v>
      </c>
      <c r="H5">
        <f t="shared" si="0"/>
        <v>5.5E-2</v>
      </c>
      <c r="I5">
        <f t="shared" si="0"/>
        <v>0.189</v>
      </c>
      <c r="J5">
        <f t="shared" si="0"/>
        <v>0</v>
      </c>
    </row>
    <row r="6" spans="1:10" x14ac:dyDescent="0.55000000000000004">
      <c r="A6" s="38">
        <f t="shared" ref="A6:A34" si="1">A5+1</f>
        <v>2022</v>
      </c>
      <c r="B6">
        <f t="shared" ref="B6:B13" si="2">B5+(B$14-B$4)/10</f>
        <v>0.02</v>
      </c>
      <c r="C6">
        <f t="shared" si="0"/>
        <v>1.6E-2</v>
      </c>
      <c r="D6">
        <f t="shared" si="0"/>
        <v>6.6000000000000003E-2</v>
      </c>
      <c r="E6">
        <f t="shared" si="0"/>
        <v>0.23</v>
      </c>
      <c r="F6">
        <f t="shared" si="0"/>
        <v>0.25999999999999995</v>
      </c>
      <c r="G6">
        <f t="shared" si="0"/>
        <v>0.18</v>
      </c>
      <c r="H6">
        <f t="shared" si="0"/>
        <v>0.05</v>
      </c>
      <c r="I6">
        <f t="shared" si="0"/>
        <v>0.17799999999999999</v>
      </c>
      <c r="J6">
        <f t="shared" si="0"/>
        <v>0</v>
      </c>
    </row>
    <row r="7" spans="1:10" x14ac:dyDescent="0.55000000000000004">
      <c r="A7" s="38">
        <f t="shared" si="1"/>
        <v>2023</v>
      </c>
      <c r="B7">
        <f t="shared" si="2"/>
        <v>0.03</v>
      </c>
      <c r="C7">
        <f t="shared" si="0"/>
        <v>1.4E-2</v>
      </c>
      <c r="D7">
        <f t="shared" si="0"/>
        <v>6.9000000000000006E-2</v>
      </c>
      <c r="E7">
        <f t="shared" si="0"/>
        <v>0.27</v>
      </c>
      <c r="F7">
        <f t="shared" si="0"/>
        <v>0.23999999999999996</v>
      </c>
      <c r="G7">
        <f t="shared" si="0"/>
        <v>0.16499999999999998</v>
      </c>
      <c r="H7">
        <f t="shared" si="0"/>
        <v>4.5000000000000005E-2</v>
      </c>
      <c r="I7">
        <f t="shared" si="0"/>
        <v>0.16699999999999998</v>
      </c>
      <c r="J7">
        <f t="shared" si="0"/>
        <v>0</v>
      </c>
    </row>
    <row r="8" spans="1:10" x14ac:dyDescent="0.55000000000000004">
      <c r="A8" s="38">
        <f t="shared" si="1"/>
        <v>2024</v>
      </c>
      <c r="B8">
        <f t="shared" si="2"/>
        <v>0.04</v>
      </c>
      <c r="C8">
        <f t="shared" si="0"/>
        <v>1.2E-2</v>
      </c>
      <c r="D8">
        <f t="shared" si="0"/>
        <v>7.2000000000000008E-2</v>
      </c>
      <c r="E8">
        <f t="shared" si="0"/>
        <v>0.31</v>
      </c>
      <c r="F8">
        <f t="shared" si="0"/>
        <v>0.21999999999999997</v>
      </c>
      <c r="G8">
        <f t="shared" si="0"/>
        <v>0.14999999999999997</v>
      </c>
      <c r="H8">
        <f t="shared" si="0"/>
        <v>4.0000000000000008E-2</v>
      </c>
      <c r="I8">
        <f t="shared" si="0"/>
        <v>0.15599999999999997</v>
      </c>
      <c r="J8">
        <f t="shared" si="0"/>
        <v>0</v>
      </c>
    </row>
    <row r="9" spans="1:10" x14ac:dyDescent="0.55000000000000004">
      <c r="A9" s="38">
        <f t="shared" si="1"/>
        <v>2025</v>
      </c>
      <c r="B9">
        <f t="shared" si="2"/>
        <v>0.05</v>
      </c>
      <c r="C9">
        <f t="shared" si="0"/>
        <v>0.01</v>
      </c>
      <c r="D9">
        <f t="shared" si="0"/>
        <v>7.5000000000000011E-2</v>
      </c>
      <c r="E9">
        <f t="shared" si="0"/>
        <v>0.35</v>
      </c>
      <c r="F9">
        <f t="shared" si="0"/>
        <v>0.19999999999999998</v>
      </c>
      <c r="G9">
        <f t="shared" si="0"/>
        <v>0.13499999999999995</v>
      </c>
      <c r="H9">
        <f t="shared" si="0"/>
        <v>3.500000000000001E-2</v>
      </c>
      <c r="I9">
        <f t="shared" si="0"/>
        <v>0.14499999999999996</v>
      </c>
      <c r="J9">
        <f t="shared" si="0"/>
        <v>0</v>
      </c>
    </row>
    <row r="10" spans="1:10" x14ac:dyDescent="0.55000000000000004">
      <c r="A10" s="38">
        <f t="shared" si="1"/>
        <v>2026</v>
      </c>
      <c r="B10">
        <f t="shared" si="2"/>
        <v>6.0000000000000005E-2</v>
      </c>
      <c r="C10">
        <f t="shared" si="0"/>
        <v>8.0000000000000002E-3</v>
      </c>
      <c r="D10">
        <f t="shared" si="0"/>
        <v>7.8000000000000014E-2</v>
      </c>
      <c r="E10">
        <f t="shared" si="0"/>
        <v>0.38999999999999996</v>
      </c>
      <c r="F10">
        <f t="shared" si="0"/>
        <v>0.18</v>
      </c>
      <c r="G10">
        <f t="shared" si="0"/>
        <v>0.11999999999999995</v>
      </c>
      <c r="H10">
        <f t="shared" si="0"/>
        <v>3.0000000000000013E-2</v>
      </c>
      <c r="I10">
        <f t="shared" si="0"/>
        <v>0.13399999999999995</v>
      </c>
      <c r="J10">
        <f t="shared" si="0"/>
        <v>0</v>
      </c>
    </row>
    <row r="11" spans="1:10" x14ac:dyDescent="0.55000000000000004">
      <c r="A11" s="38">
        <f t="shared" si="1"/>
        <v>2027</v>
      </c>
      <c r="B11">
        <f t="shared" si="2"/>
        <v>7.0000000000000007E-2</v>
      </c>
      <c r="C11">
        <f t="shared" si="0"/>
        <v>6.0000000000000001E-3</v>
      </c>
      <c r="D11">
        <f t="shared" si="0"/>
        <v>8.1000000000000016E-2</v>
      </c>
      <c r="E11">
        <f t="shared" si="0"/>
        <v>0.42999999999999994</v>
      </c>
      <c r="F11">
        <f t="shared" si="0"/>
        <v>0.16</v>
      </c>
      <c r="G11">
        <f t="shared" si="0"/>
        <v>0.10499999999999995</v>
      </c>
      <c r="H11">
        <f t="shared" si="0"/>
        <v>2.5000000000000015E-2</v>
      </c>
      <c r="I11">
        <f t="shared" si="0"/>
        <v>0.12299999999999996</v>
      </c>
      <c r="J11">
        <f t="shared" si="0"/>
        <v>0</v>
      </c>
    </row>
    <row r="12" spans="1:10" x14ac:dyDescent="0.55000000000000004">
      <c r="A12" s="38">
        <f t="shared" si="1"/>
        <v>2028</v>
      </c>
      <c r="B12">
        <f t="shared" si="2"/>
        <v>0.08</v>
      </c>
      <c r="C12">
        <f t="shared" si="0"/>
        <v>4.0000000000000001E-3</v>
      </c>
      <c r="D12">
        <f t="shared" si="0"/>
        <v>8.4000000000000019E-2</v>
      </c>
      <c r="E12">
        <f t="shared" si="0"/>
        <v>0.46999999999999992</v>
      </c>
      <c r="F12">
        <f t="shared" si="0"/>
        <v>0.14000000000000001</v>
      </c>
      <c r="G12">
        <f t="shared" si="0"/>
        <v>8.9999999999999955E-2</v>
      </c>
      <c r="H12">
        <f t="shared" si="0"/>
        <v>2.0000000000000018E-2</v>
      </c>
      <c r="I12">
        <f t="shared" si="0"/>
        <v>0.11199999999999996</v>
      </c>
      <c r="J12">
        <f t="shared" si="0"/>
        <v>0</v>
      </c>
    </row>
    <row r="13" spans="1:10" x14ac:dyDescent="0.55000000000000004">
      <c r="A13" s="38">
        <f t="shared" si="1"/>
        <v>2029</v>
      </c>
      <c r="B13">
        <f t="shared" si="2"/>
        <v>0.09</v>
      </c>
      <c r="C13">
        <f t="shared" si="0"/>
        <v>2E-3</v>
      </c>
      <c r="D13">
        <f t="shared" si="0"/>
        <v>8.7000000000000022E-2</v>
      </c>
      <c r="E13">
        <f t="shared" si="0"/>
        <v>0.5099999999999999</v>
      </c>
      <c r="F13">
        <f t="shared" si="0"/>
        <v>0.12000000000000002</v>
      </c>
      <c r="G13">
        <f t="shared" si="0"/>
        <v>7.4999999999999956E-2</v>
      </c>
      <c r="H13">
        <f t="shared" si="0"/>
        <v>1.5000000000000019E-2</v>
      </c>
      <c r="I13">
        <f t="shared" si="0"/>
        <v>0.10099999999999996</v>
      </c>
      <c r="J13">
        <f t="shared" si="0"/>
        <v>0</v>
      </c>
    </row>
    <row r="14" spans="1:10" x14ac:dyDescent="0.55000000000000004">
      <c r="A14" s="38">
        <f t="shared" si="1"/>
        <v>2030</v>
      </c>
      <c r="B14" s="1">
        <v>0.1</v>
      </c>
      <c r="C14" s="1">
        <v>0</v>
      </c>
      <c r="D14" s="1">
        <v>0.09</v>
      </c>
      <c r="E14" s="1">
        <v>0.55000000000000004</v>
      </c>
      <c r="F14" s="1">
        <v>0.1</v>
      </c>
      <c r="G14" s="1">
        <v>0.06</v>
      </c>
      <c r="H14" s="1">
        <v>0.01</v>
      </c>
      <c r="I14" s="1">
        <v>0.09</v>
      </c>
      <c r="J14" s="1">
        <v>0</v>
      </c>
    </row>
    <row r="15" spans="1:10" x14ac:dyDescent="0.55000000000000004">
      <c r="A15" s="38">
        <f t="shared" si="1"/>
        <v>2031</v>
      </c>
      <c r="B15">
        <f>B14+(B$24-B$14)/10</f>
        <v>0.15000000000000002</v>
      </c>
      <c r="C15">
        <f t="shared" ref="C15:J23" si="3">C14+(C$24-C$14)/10</f>
        <v>0</v>
      </c>
      <c r="D15">
        <f t="shared" si="3"/>
        <v>9.6000000000000002E-2</v>
      </c>
      <c r="E15">
        <f t="shared" si="3"/>
        <v>0.51600000000000001</v>
      </c>
      <c r="F15">
        <f t="shared" si="3"/>
        <v>9.1999999999999998E-2</v>
      </c>
      <c r="G15">
        <f t="shared" si="3"/>
        <v>5.3999999999999999E-2</v>
      </c>
      <c r="H15">
        <f t="shared" si="3"/>
        <v>9.0000000000000011E-3</v>
      </c>
      <c r="I15">
        <f t="shared" si="3"/>
        <v>8.299999999999999E-2</v>
      </c>
      <c r="J15">
        <f t="shared" si="3"/>
        <v>0</v>
      </c>
    </row>
    <row r="16" spans="1:10" x14ac:dyDescent="0.55000000000000004">
      <c r="A16" s="38">
        <f t="shared" si="1"/>
        <v>2032</v>
      </c>
      <c r="B16">
        <f t="shared" ref="B16:B23" si="4">B15+(B$24-B$14)/10</f>
        <v>0.2</v>
      </c>
      <c r="C16">
        <f t="shared" si="3"/>
        <v>0</v>
      </c>
      <c r="D16">
        <f t="shared" si="3"/>
        <v>0.10200000000000001</v>
      </c>
      <c r="E16">
        <f t="shared" si="3"/>
        <v>0.48199999999999998</v>
      </c>
      <c r="F16">
        <f t="shared" si="3"/>
        <v>8.3999999999999991E-2</v>
      </c>
      <c r="G16">
        <f t="shared" si="3"/>
        <v>4.8000000000000001E-2</v>
      </c>
      <c r="H16">
        <f t="shared" si="3"/>
        <v>8.0000000000000002E-3</v>
      </c>
      <c r="I16">
        <f t="shared" si="3"/>
        <v>7.5999999999999984E-2</v>
      </c>
      <c r="J16">
        <f t="shared" si="3"/>
        <v>0</v>
      </c>
    </row>
    <row r="17" spans="1:10" x14ac:dyDescent="0.55000000000000004">
      <c r="A17" s="38">
        <f t="shared" si="1"/>
        <v>2033</v>
      </c>
      <c r="B17">
        <f t="shared" si="4"/>
        <v>0.25</v>
      </c>
      <c r="C17">
        <f t="shared" si="3"/>
        <v>0</v>
      </c>
      <c r="D17">
        <f t="shared" si="3"/>
        <v>0.10800000000000001</v>
      </c>
      <c r="E17">
        <f t="shared" si="3"/>
        <v>0.44799999999999995</v>
      </c>
      <c r="F17">
        <f t="shared" si="3"/>
        <v>7.5999999999999984E-2</v>
      </c>
      <c r="G17">
        <f t="shared" si="3"/>
        <v>4.2000000000000003E-2</v>
      </c>
      <c r="H17">
        <f t="shared" si="3"/>
        <v>7.0000000000000001E-3</v>
      </c>
      <c r="I17">
        <f t="shared" si="3"/>
        <v>6.8999999999999978E-2</v>
      </c>
      <c r="J17">
        <f t="shared" si="3"/>
        <v>0</v>
      </c>
    </row>
    <row r="18" spans="1:10" x14ac:dyDescent="0.55000000000000004">
      <c r="A18" s="38">
        <f t="shared" si="1"/>
        <v>2034</v>
      </c>
      <c r="B18">
        <f t="shared" si="4"/>
        <v>0.3</v>
      </c>
      <c r="C18">
        <f t="shared" si="3"/>
        <v>0</v>
      </c>
      <c r="D18">
        <f t="shared" si="3"/>
        <v>0.11400000000000002</v>
      </c>
      <c r="E18">
        <f t="shared" si="3"/>
        <v>0.41399999999999992</v>
      </c>
      <c r="F18">
        <f t="shared" si="3"/>
        <v>6.7999999999999977E-2</v>
      </c>
      <c r="G18">
        <f t="shared" si="3"/>
        <v>3.6000000000000004E-2</v>
      </c>
      <c r="H18">
        <f t="shared" si="3"/>
        <v>6.0000000000000001E-3</v>
      </c>
      <c r="I18">
        <f t="shared" si="3"/>
        <v>6.1999999999999979E-2</v>
      </c>
      <c r="J18">
        <f t="shared" si="3"/>
        <v>0</v>
      </c>
    </row>
    <row r="19" spans="1:10" x14ac:dyDescent="0.55000000000000004">
      <c r="A19" s="38">
        <f t="shared" si="1"/>
        <v>2035</v>
      </c>
      <c r="B19">
        <f t="shared" si="4"/>
        <v>0.35</v>
      </c>
      <c r="C19">
        <f t="shared" si="3"/>
        <v>0</v>
      </c>
      <c r="D19">
        <f t="shared" si="3"/>
        <v>0.12000000000000002</v>
      </c>
      <c r="E19">
        <f t="shared" si="3"/>
        <v>0.37999999999999989</v>
      </c>
      <c r="F19">
        <f t="shared" si="3"/>
        <v>5.9999999999999977E-2</v>
      </c>
      <c r="G19">
        <f t="shared" si="3"/>
        <v>3.0000000000000006E-2</v>
      </c>
      <c r="H19">
        <f t="shared" si="3"/>
        <v>5.0000000000000001E-3</v>
      </c>
      <c r="I19">
        <f t="shared" si="3"/>
        <v>5.4999999999999979E-2</v>
      </c>
      <c r="J19">
        <f t="shared" si="3"/>
        <v>0</v>
      </c>
    </row>
    <row r="20" spans="1:10" x14ac:dyDescent="0.55000000000000004">
      <c r="A20" s="38">
        <f t="shared" si="1"/>
        <v>2036</v>
      </c>
      <c r="B20">
        <f t="shared" si="4"/>
        <v>0.39999999999999997</v>
      </c>
      <c r="C20">
        <f t="shared" si="3"/>
        <v>0</v>
      </c>
      <c r="D20">
        <f t="shared" si="3"/>
        <v>0.12600000000000003</v>
      </c>
      <c r="E20">
        <f t="shared" si="3"/>
        <v>0.34599999999999986</v>
      </c>
      <c r="F20">
        <f t="shared" si="3"/>
        <v>5.1999999999999977E-2</v>
      </c>
      <c r="G20">
        <f t="shared" si="3"/>
        <v>2.4000000000000007E-2</v>
      </c>
      <c r="H20">
        <f t="shared" si="3"/>
        <v>4.0000000000000001E-3</v>
      </c>
      <c r="I20">
        <f t="shared" si="3"/>
        <v>4.799999999999998E-2</v>
      </c>
      <c r="J20">
        <f t="shared" si="3"/>
        <v>0</v>
      </c>
    </row>
    <row r="21" spans="1:10" x14ac:dyDescent="0.55000000000000004">
      <c r="A21" s="38">
        <f t="shared" si="1"/>
        <v>2037</v>
      </c>
      <c r="B21">
        <f t="shared" si="4"/>
        <v>0.44999999999999996</v>
      </c>
      <c r="C21">
        <f t="shared" si="3"/>
        <v>0</v>
      </c>
      <c r="D21">
        <f t="shared" si="3"/>
        <v>0.13200000000000003</v>
      </c>
      <c r="E21">
        <f t="shared" si="3"/>
        <v>0.31199999999999983</v>
      </c>
      <c r="F21">
        <f t="shared" si="3"/>
        <v>4.3999999999999977E-2</v>
      </c>
      <c r="G21">
        <f t="shared" si="3"/>
        <v>1.8000000000000009E-2</v>
      </c>
      <c r="H21">
        <f t="shared" si="3"/>
        <v>3.0000000000000001E-3</v>
      </c>
      <c r="I21">
        <f t="shared" si="3"/>
        <v>4.0999999999999981E-2</v>
      </c>
      <c r="J21">
        <f t="shared" si="3"/>
        <v>0</v>
      </c>
    </row>
    <row r="22" spans="1:10" x14ac:dyDescent="0.55000000000000004">
      <c r="A22" s="38">
        <f t="shared" si="1"/>
        <v>2038</v>
      </c>
      <c r="B22">
        <f t="shared" si="4"/>
        <v>0.49999999999999994</v>
      </c>
      <c r="C22">
        <f t="shared" si="3"/>
        <v>0</v>
      </c>
      <c r="D22">
        <f t="shared" si="3"/>
        <v>0.13800000000000004</v>
      </c>
      <c r="E22">
        <f t="shared" si="3"/>
        <v>0.2779999999999998</v>
      </c>
      <c r="F22">
        <f t="shared" si="3"/>
        <v>3.5999999999999976E-2</v>
      </c>
      <c r="G22">
        <f t="shared" si="3"/>
        <v>1.2000000000000009E-2</v>
      </c>
      <c r="H22">
        <f t="shared" si="3"/>
        <v>2E-3</v>
      </c>
      <c r="I22">
        <f t="shared" si="3"/>
        <v>3.3999999999999982E-2</v>
      </c>
      <c r="J22">
        <f t="shared" si="3"/>
        <v>0</v>
      </c>
    </row>
    <row r="23" spans="1:10" x14ac:dyDescent="0.55000000000000004">
      <c r="A23" s="38">
        <f t="shared" si="1"/>
        <v>2039</v>
      </c>
      <c r="B23">
        <f t="shared" si="4"/>
        <v>0.54999999999999993</v>
      </c>
      <c r="C23">
        <f t="shared" si="3"/>
        <v>0</v>
      </c>
      <c r="D23">
        <f t="shared" si="3"/>
        <v>0.14400000000000004</v>
      </c>
      <c r="E23">
        <f t="shared" si="3"/>
        <v>0.2439999999999998</v>
      </c>
      <c r="F23">
        <f t="shared" si="3"/>
        <v>2.7999999999999976E-2</v>
      </c>
      <c r="G23">
        <f t="shared" si="3"/>
        <v>6.0000000000000088E-3</v>
      </c>
      <c r="H23">
        <f t="shared" si="3"/>
        <v>1E-3</v>
      </c>
      <c r="I23">
        <f t="shared" si="3"/>
        <v>2.6999999999999982E-2</v>
      </c>
      <c r="J23">
        <f t="shared" si="3"/>
        <v>0</v>
      </c>
    </row>
    <row r="24" spans="1:10" x14ac:dyDescent="0.55000000000000004">
      <c r="A24" s="38">
        <f t="shared" si="1"/>
        <v>2040</v>
      </c>
      <c r="B24" s="1">
        <v>0.6</v>
      </c>
      <c r="C24" s="1">
        <v>0</v>
      </c>
      <c r="D24" s="1">
        <v>0.15</v>
      </c>
      <c r="E24" s="1">
        <v>0.21</v>
      </c>
      <c r="F24" s="1">
        <v>0.02</v>
      </c>
      <c r="G24" s="1">
        <v>0</v>
      </c>
      <c r="H24" s="1">
        <v>0</v>
      </c>
      <c r="I24" s="1">
        <v>0.02</v>
      </c>
      <c r="J24" s="1">
        <v>0</v>
      </c>
    </row>
    <row r="25" spans="1:10" x14ac:dyDescent="0.55000000000000004">
      <c r="A25" s="38">
        <f t="shared" si="1"/>
        <v>2041</v>
      </c>
      <c r="B25">
        <f>B24+(B$34-B$24)/10</f>
        <v>0.56999999999999995</v>
      </c>
      <c r="C25">
        <f t="shared" ref="C25:J33" si="5">C24+(C$34-C$24)/10</f>
        <v>0</v>
      </c>
      <c r="D25">
        <f t="shared" si="5"/>
        <v>0.20499999999999999</v>
      </c>
      <c r="E25">
        <f t="shared" si="5"/>
        <v>0.189</v>
      </c>
      <c r="F25">
        <f t="shared" si="5"/>
        <v>1.8000000000000002E-2</v>
      </c>
      <c r="G25">
        <f t="shared" si="5"/>
        <v>0</v>
      </c>
      <c r="H25">
        <f t="shared" si="5"/>
        <v>0</v>
      </c>
      <c r="I25">
        <f t="shared" si="5"/>
        <v>1.8000000000000002E-2</v>
      </c>
      <c r="J25">
        <f t="shared" si="5"/>
        <v>0</v>
      </c>
    </row>
    <row r="26" spans="1:10" x14ac:dyDescent="0.55000000000000004">
      <c r="A26" s="38">
        <f t="shared" si="1"/>
        <v>2042</v>
      </c>
      <c r="B26">
        <f t="shared" ref="B26:B33" si="6">B25+(B$34-B$24)/10</f>
        <v>0.53999999999999992</v>
      </c>
      <c r="C26">
        <f t="shared" si="5"/>
        <v>0</v>
      </c>
      <c r="D26">
        <f t="shared" si="5"/>
        <v>0.26</v>
      </c>
      <c r="E26">
        <f t="shared" si="5"/>
        <v>0.16800000000000001</v>
      </c>
      <c r="F26">
        <f t="shared" si="5"/>
        <v>1.6E-2</v>
      </c>
      <c r="G26">
        <f t="shared" si="5"/>
        <v>0</v>
      </c>
      <c r="H26">
        <f t="shared" si="5"/>
        <v>0</v>
      </c>
      <c r="I26">
        <f t="shared" si="5"/>
        <v>1.6E-2</v>
      </c>
      <c r="J26">
        <f t="shared" si="5"/>
        <v>0</v>
      </c>
    </row>
    <row r="27" spans="1:10" x14ac:dyDescent="0.55000000000000004">
      <c r="A27" s="38">
        <f t="shared" si="1"/>
        <v>2043</v>
      </c>
      <c r="B27">
        <f t="shared" si="6"/>
        <v>0.5099999999999999</v>
      </c>
      <c r="C27">
        <f t="shared" si="5"/>
        <v>0</v>
      </c>
      <c r="D27">
        <f t="shared" si="5"/>
        <v>0.315</v>
      </c>
      <c r="E27">
        <f t="shared" si="5"/>
        <v>0.14700000000000002</v>
      </c>
      <c r="F27">
        <f t="shared" si="5"/>
        <v>1.4E-2</v>
      </c>
      <c r="G27">
        <f t="shared" si="5"/>
        <v>0</v>
      </c>
      <c r="H27">
        <f t="shared" si="5"/>
        <v>0</v>
      </c>
      <c r="I27">
        <f t="shared" si="5"/>
        <v>1.4E-2</v>
      </c>
      <c r="J27">
        <f t="shared" si="5"/>
        <v>0</v>
      </c>
    </row>
    <row r="28" spans="1:10" x14ac:dyDescent="0.55000000000000004">
      <c r="A28" s="38">
        <f t="shared" si="1"/>
        <v>2044</v>
      </c>
      <c r="B28">
        <f t="shared" si="6"/>
        <v>0.47999999999999987</v>
      </c>
      <c r="C28">
        <f t="shared" si="5"/>
        <v>0</v>
      </c>
      <c r="D28">
        <f t="shared" si="5"/>
        <v>0.37</v>
      </c>
      <c r="E28">
        <f t="shared" si="5"/>
        <v>0.12600000000000003</v>
      </c>
      <c r="F28">
        <f t="shared" si="5"/>
        <v>1.2E-2</v>
      </c>
      <c r="G28">
        <f t="shared" si="5"/>
        <v>0</v>
      </c>
      <c r="H28">
        <f t="shared" si="5"/>
        <v>0</v>
      </c>
      <c r="I28">
        <f t="shared" si="5"/>
        <v>1.2E-2</v>
      </c>
      <c r="J28">
        <f t="shared" si="5"/>
        <v>0</v>
      </c>
    </row>
    <row r="29" spans="1:10" x14ac:dyDescent="0.55000000000000004">
      <c r="A29" s="38">
        <f t="shared" si="1"/>
        <v>2045</v>
      </c>
      <c r="B29">
        <f t="shared" si="6"/>
        <v>0.44999999999999984</v>
      </c>
      <c r="C29">
        <f t="shared" si="5"/>
        <v>0</v>
      </c>
      <c r="D29">
        <f t="shared" si="5"/>
        <v>0.42499999999999999</v>
      </c>
      <c r="E29">
        <f t="shared" si="5"/>
        <v>0.10500000000000004</v>
      </c>
      <c r="F29">
        <f t="shared" si="5"/>
        <v>0.01</v>
      </c>
      <c r="G29">
        <f t="shared" si="5"/>
        <v>0</v>
      </c>
      <c r="H29">
        <f t="shared" si="5"/>
        <v>0</v>
      </c>
      <c r="I29">
        <f t="shared" si="5"/>
        <v>0.01</v>
      </c>
      <c r="J29">
        <f t="shared" si="5"/>
        <v>0</v>
      </c>
    </row>
    <row r="30" spans="1:10" x14ac:dyDescent="0.55000000000000004">
      <c r="A30" s="38">
        <f t="shared" si="1"/>
        <v>2046</v>
      </c>
      <c r="B30">
        <f t="shared" si="6"/>
        <v>0.41999999999999982</v>
      </c>
      <c r="C30">
        <f t="shared" si="5"/>
        <v>0</v>
      </c>
      <c r="D30">
        <f t="shared" si="5"/>
        <v>0.48</v>
      </c>
      <c r="E30">
        <f t="shared" si="5"/>
        <v>8.4000000000000047E-2</v>
      </c>
      <c r="F30">
        <f t="shared" si="5"/>
        <v>8.0000000000000002E-3</v>
      </c>
      <c r="G30">
        <f t="shared" si="5"/>
        <v>0</v>
      </c>
      <c r="H30">
        <f t="shared" si="5"/>
        <v>0</v>
      </c>
      <c r="I30">
        <f t="shared" si="5"/>
        <v>8.0000000000000002E-3</v>
      </c>
      <c r="J30">
        <f t="shared" si="5"/>
        <v>0</v>
      </c>
    </row>
    <row r="31" spans="1:10" x14ac:dyDescent="0.55000000000000004">
      <c r="A31" s="38">
        <f t="shared" si="1"/>
        <v>2047</v>
      </c>
      <c r="B31">
        <f t="shared" si="6"/>
        <v>0.38999999999999979</v>
      </c>
      <c r="C31">
        <f t="shared" si="5"/>
        <v>0</v>
      </c>
      <c r="D31">
        <f t="shared" si="5"/>
        <v>0.53499999999999992</v>
      </c>
      <c r="E31">
        <f t="shared" si="5"/>
        <v>6.3000000000000056E-2</v>
      </c>
      <c r="F31">
        <f t="shared" si="5"/>
        <v>6.0000000000000001E-3</v>
      </c>
      <c r="G31">
        <f t="shared" si="5"/>
        <v>0</v>
      </c>
      <c r="H31">
        <f t="shared" si="5"/>
        <v>0</v>
      </c>
      <c r="I31">
        <f t="shared" si="5"/>
        <v>6.0000000000000001E-3</v>
      </c>
      <c r="J31">
        <f t="shared" si="5"/>
        <v>0</v>
      </c>
    </row>
    <row r="32" spans="1:10" x14ac:dyDescent="0.55000000000000004">
      <c r="A32" s="38">
        <f t="shared" si="1"/>
        <v>2048</v>
      </c>
      <c r="B32">
        <f t="shared" si="6"/>
        <v>0.35999999999999976</v>
      </c>
      <c r="C32">
        <f t="shared" si="5"/>
        <v>0</v>
      </c>
      <c r="D32">
        <f t="shared" si="5"/>
        <v>0.58999999999999986</v>
      </c>
      <c r="E32">
        <f t="shared" si="5"/>
        <v>4.2000000000000058E-2</v>
      </c>
      <c r="F32">
        <f t="shared" si="5"/>
        <v>4.0000000000000001E-3</v>
      </c>
      <c r="G32">
        <f t="shared" si="5"/>
        <v>0</v>
      </c>
      <c r="H32">
        <f t="shared" si="5"/>
        <v>0</v>
      </c>
      <c r="I32">
        <f t="shared" si="5"/>
        <v>4.0000000000000001E-3</v>
      </c>
      <c r="J32">
        <f t="shared" si="5"/>
        <v>0</v>
      </c>
    </row>
    <row r="33" spans="1:10" x14ac:dyDescent="0.55000000000000004">
      <c r="A33" s="38">
        <f t="shared" si="1"/>
        <v>2049</v>
      </c>
      <c r="B33">
        <f t="shared" si="6"/>
        <v>0.32999999999999974</v>
      </c>
      <c r="C33">
        <f t="shared" si="5"/>
        <v>0</v>
      </c>
      <c r="D33">
        <f t="shared" si="5"/>
        <v>0.6449999999999998</v>
      </c>
      <c r="E33">
        <f t="shared" si="5"/>
        <v>2.100000000000006E-2</v>
      </c>
      <c r="F33">
        <f t="shared" si="5"/>
        <v>2E-3</v>
      </c>
      <c r="G33">
        <f t="shared" si="5"/>
        <v>0</v>
      </c>
      <c r="H33">
        <f t="shared" si="5"/>
        <v>0</v>
      </c>
      <c r="I33">
        <f t="shared" si="5"/>
        <v>2E-3</v>
      </c>
      <c r="J33">
        <f t="shared" si="5"/>
        <v>0</v>
      </c>
    </row>
    <row r="34" spans="1:10" x14ac:dyDescent="0.55000000000000004">
      <c r="A34" s="38">
        <f t="shared" si="1"/>
        <v>2050</v>
      </c>
      <c r="B34" s="1">
        <v>0.3</v>
      </c>
      <c r="C34" s="1">
        <v>0</v>
      </c>
      <c r="D34" s="1">
        <v>0.7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</sheetData>
  <mergeCells count="9">
    <mergeCell ref="H1:H3"/>
    <mergeCell ref="I1:I3"/>
    <mergeCell ref="J1:J3"/>
    <mergeCell ref="B1:B3"/>
    <mergeCell ref="C1:C3"/>
    <mergeCell ref="D1:D3"/>
    <mergeCell ref="E1:E3"/>
    <mergeCell ref="F1:F3"/>
    <mergeCell ref="G1:G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9EE0-B571-4676-B6CC-1E18C4BD7DA5}">
  <sheetPr>
    <tabColor rgb="FFDE5050"/>
  </sheetPr>
  <dimension ref="A1:O25"/>
  <sheetViews>
    <sheetView workbookViewId="0">
      <selection activeCell="Q16" sqref="Q16"/>
    </sheetView>
  </sheetViews>
  <sheetFormatPr defaultRowHeight="14.4" x14ac:dyDescent="0.55000000000000004"/>
  <cols>
    <col min="1" max="1" width="8.83984375" customWidth="1"/>
    <col min="2" max="2" width="0.3671875" customWidth="1"/>
    <col min="4" max="11" width="6.9453125" customWidth="1"/>
  </cols>
  <sheetData>
    <row r="1" spans="1:15" x14ac:dyDescent="0.55000000000000004">
      <c r="A1" s="147"/>
      <c r="B1" s="148"/>
      <c r="C1" s="15" t="s">
        <v>14</v>
      </c>
      <c r="D1" s="16" t="s">
        <v>40</v>
      </c>
      <c r="E1" s="16" t="s">
        <v>15</v>
      </c>
      <c r="F1" s="16" t="s">
        <v>16</v>
      </c>
      <c r="G1" s="16" t="s">
        <v>17</v>
      </c>
      <c r="H1" s="16" t="s">
        <v>18</v>
      </c>
      <c r="I1" s="16" t="s">
        <v>19</v>
      </c>
      <c r="J1" s="16" t="s">
        <v>20</v>
      </c>
      <c r="K1" s="16" t="s">
        <v>21</v>
      </c>
      <c r="L1" s="16" t="s">
        <v>22</v>
      </c>
      <c r="M1" s="16" t="s">
        <v>23</v>
      </c>
      <c r="N1" s="16" t="s">
        <v>41</v>
      </c>
      <c r="O1" s="17" t="s">
        <v>42</v>
      </c>
    </row>
    <row r="2" spans="1:15" ht="26.1" thickBot="1" x14ac:dyDescent="0.6">
      <c r="A2" s="149"/>
      <c r="B2" s="150"/>
      <c r="C2" s="14" t="s">
        <v>43</v>
      </c>
      <c r="D2" s="21" t="s">
        <v>44</v>
      </c>
      <c r="E2" s="21" t="s">
        <v>44</v>
      </c>
      <c r="F2" s="21" t="s">
        <v>44</v>
      </c>
      <c r="G2" s="21" t="s">
        <v>44</v>
      </c>
      <c r="H2" s="21" t="s">
        <v>44</v>
      </c>
      <c r="I2" s="21" t="s">
        <v>44</v>
      </c>
      <c r="J2" s="21" t="s">
        <v>44</v>
      </c>
      <c r="K2" s="21" t="s">
        <v>44</v>
      </c>
      <c r="L2" s="21" t="s">
        <v>44</v>
      </c>
      <c r="M2" s="21" t="s">
        <v>44</v>
      </c>
      <c r="N2" s="21" t="s">
        <v>44</v>
      </c>
      <c r="O2" s="22" t="s">
        <v>44</v>
      </c>
    </row>
    <row r="3" spans="1:15" x14ac:dyDescent="0.55000000000000004">
      <c r="A3" s="151" t="s">
        <v>5</v>
      </c>
      <c r="B3" s="152"/>
      <c r="C3" s="11">
        <v>16</v>
      </c>
      <c r="D3" s="19"/>
      <c r="E3" s="19"/>
      <c r="F3" s="19"/>
      <c r="G3" s="12">
        <v>0.75</v>
      </c>
      <c r="H3" s="19"/>
      <c r="I3" s="12">
        <v>8.7999999999999995E-2</v>
      </c>
      <c r="J3" s="19"/>
      <c r="K3" s="12">
        <v>0.113</v>
      </c>
      <c r="L3" s="12">
        <v>9.4E-2</v>
      </c>
      <c r="M3" s="19"/>
      <c r="N3" s="19"/>
      <c r="O3" s="20"/>
    </row>
    <row r="4" spans="1:15" x14ac:dyDescent="0.55000000000000004">
      <c r="A4" s="143" t="s">
        <v>7</v>
      </c>
      <c r="B4" s="144"/>
      <c r="C4" s="11">
        <v>16</v>
      </c>
      <c r="D4" s="13">
        <v>1.72</v>
      </c>
      <c r="E4" s="13">
        <v>0.29599999999999999</v>
      </c>
      <c r="F4" s="13">
        <v>0.8</v>
      </c>
      <c r="G4" s="19"/>
      <c r="H4" s="19"/>
      <c r="I4" s="13">
        <v>0.14399999999999999</v>
      </c>
      <c r="J4" s="19"/>
      <c r="K4" s="13">
        <v>0.248</v>
      </c>
      <c r="L4" s="19"/>
      <c r="M4" s="19"/>
      <c r="N4" s="19"/>
      <c r="O4" s="20"/>
    </row>
    <row r="5" spans="1:15" x14ac:dyDescent="0.55000000000000004">
      <c r="A5" s="143" t="s">
        <v>8</v>
      </c>
      <c r="B5" s="144"/>
      <c r="C5" s="11">
        <v>16</v>
      </c>
      <c r="D5" s="13">
        <v>0.61040000000000005</v>
      </c>
      <c r="E5" s="13">
        <v>7.6300000000000007E-2</v>
      </c>
      <c r="F5" s="13">
        <v>0.1888</v>
      </c>
      <c r="G5" s="19"/>
      <c r="H5" s="19"/>
      <c r="I5" s="19"/>
      <c r="J5" s="19"/>
      <c r="K5" s="13">
        <v>8.0299999999999996E-2</v>
      </c>
      <c r="L5" s="19"/>
      <c r="M5" s="19"/>
      <c r="N5" s="19"/>
      <c r="O5" s="20"/>
    </row>
    <row r="6" spans="1:15" x14ac:dyDescent="0.55000000000000004">
      <c r="A6" s="143" t="s">
        <v>9</v>
      </c>
      <c r="B6" s="144"/>
      <c r="C6" s="11">
        <v>16</v>
      </c>
      <c r="D6" s="19"/>
      <c r="E6" s="19"/>
      <c r="F6" s="19"/>
      <c r="G6" s="12">
        <v>0.75</v>
      </c>
      <c r="H6" s="19"/>
      <c r="I6" s="12">
        <v>8.7999999999999995E-2</v>
      </c>
      <c r="J6" s="19"/>
      <c r="K6" s="12">
        <v>0.113</v>
      </c>
      <c r="L6" s="12">
        <v>9.4E-2</v>
      </c>
      <c r="M6" s="19"/>
      <c r="N6" s="19"/>
      <c r="O6" s="20"/>
    </row>
    <row r="7" spans="1:15" x14ac:dyDescent="0.55000000000000004">
      <c r="A7" s="143" t="s">
        <v>10</v>
      </c>
      <c r="B7" s="144"/>
      <c r="C7" s="11">
        <v>16</v>
      </c>
      <c r="D7" s="19"/>
      <c r="E7" s="19"/>
      <c r="F7" s="19"/>
      <c r="G7" s="12">
        <v>0.64100000000000001</v>
      </c>
      <c r="H7" s="19"/>
      <c r="I7" s="12">
        <v>0.2</v>
      </c>
      <c r="J7" s="19"/>
      <c r="K7" s="12">
        <v>0.126</v>
      </c>
      <c r="L7" s="12">
        <v>0.214</v>
      </c>
      <c r="M7" s="19"/>
      <c r="N7" s="19"/>
      <c r="O7" s="20"/>
    </row>
    <row r="8" spans="1:15" x14ac:dyDescent="0.55000000000000004">
      <c r="A8" s="143" t="s">
        <v>11</v>
      </c>
      <c r="B8" s="144"/>
      <c r="C8" s="11">
        <v>16</v>
      </c>
      <c r="D8" s="19"/>
      <c r="E8" s="19"/>
      <c r="F8" s="19"/>
      <c r="G8" s="19"/>
      <c r="H8" s="19"/>
      <c r="I8" s="19"/>
      <c r="J8" s="19">
        <v>5.6666666670000003E-3</v>
      </c>
      <c r="K8" s="19"/>
      <c r="L8" s="19"/>
      <c r="M8" s="19"/>
      <c r="N8" s="19">
        <v>1.8333333329999999E-3</v>
      </c>
      <c r="O8" s="20">
        <v>1.8333333329999999E-3</v>
      </c>
    </row>
    <row r="9" spans="1:15" x14ac:dyDescent="0.55000000000000004">
      <c r="A9" s="143" t="s">
        <v>12</v>
      </c>
      <c r="B9" s="144"/>
      <c r="C9" s="11">
        <v>16</v>
      </c>
      <c r="D9" s="19"/>
      <c r="E9" s="19"/>
      <c r="F9" s="19"/>
      <c r="G9" s="12">
        <v>0.39200000000000002</v>
      </c>
      <c r="H9" s="19"/>
      <c r="I9" s="12">
        <v>0.36699999999999999</v>
      </c>
      <c r="J9" s="19"/>
      <c r="K9" s="12">
        <v>0.13900000000000001</v>
      </c>
      <c r="L9" s="12">
        <v>0.39400000000000002</v>
      </c>
      <c r="M9" s="19"/>
      <c r="N9" s="19"/>
      <c r="O9" s="20"/>
    </row>
    <row r="10" spans="1:15" ht="14.7" thickBot="1" x14ac:dyDescent="0.6">
      <c r="A10" s="145" t="s">
        <v>13</v>
      </c>
      <c r="B10" s="146"/>
      <c r="C10" s="14">
        <v>16</v>
      </c>
      <c r="D10" s="9"/>
      <c r="E10" s="9"/>
      <c r="F10" s="9"/>
      <c r="G10" s="9"/>
      <c r="H10" s="9"/>
      <c r="I10" s="9"/>
      <c r="J10" s="9">
        <v>5.6666666670000003E-3</v>
      </c>
      <c r="K10" s="9"/>
      <c r="L10" s="9"/>
      <c r="M10" s="9"/>
      <c r="N10" s="9">
        <v>1.8333333329999999E-3</v>
      </c>
      <c r="O10" s="10">
        <v>1.8333333329999999E-3</v>
      </c>
    </row>
    <row r="14" spans="1:15" ht="14.4" customHeight="1" thickBot="1" x14ac:dyDescent="0.6"/>
    <row r="15" spans="1:15" ht="14.7" hidden="1" thickBot="1" x14ac:dyDescent="0.6"/>
    <row r="16" spans="1:15" x14ac:dyDescent="0.55000000000000004">
      <c r="A16" s="155" t="s">
        <v>119</v>
      </c>
      <c r="B16" s="148"/>
      <c r="C16" s="15" t="s">
        <v>14</v>
      </c>
      <c r="D16" s="16" t="s">
        <v>40</v>
      </c>
      <c r="E16" s="16" t="s">
        <v>15</v>
      </c>
      <c r="F16" s="16" t="s">
        <v>16</v>
      </c>
      <c r="G16" s="16" t="s">
        <v>20</v>
      </c>
      <c r="H16" s="16" t="s">
        <v>21</v>
      </c>
      <c r="I16" s="16" t="s">
        <v>22</v>
      </c>
      <c r="J16" s="16" t="s">
        <v>41</v>
      </c>
      <c r="K16" s="17" t="s">
        <v>42</v>
      </c>
      <c r="L16" s="153" t="s">
        <v>118</v>
      </c>
    </row>
    <row r="17" spans="1:12" s="106" customFormat="1" ht="23.1" customHeight="1" thickBot="1" x14ac:dyDescent="0.5">
      <c r="A17" s="149"/>
      <c r="B17" s="150"/>
      <c r="C17" s="103" t="s">
        <v>43</v>
      </c>
      <c r="D17" s="104" t="s">
        <v>44</v>
      </c>
      <c r="E17" s="104" t="s">
        <v>44</v>
      </c>
      <c r="F17" s="104" t="s">
        <v>44</v>
      </c>
      <c r="G17" s="104" t="s">
        <v>44</v>
      </c>
      <c r="H17" s="104" t="s">
        <v>44</v>
      </c>
      <c r="I17" s="104" t="s">
        <v>44</v>
      </c>
      <c r="J17" s="104" t="s">
        <v>44</v>
      </c>
      <c r="K17" s="105" t="s">
        <v>44</v>
      </c>
      <c r="L17" s="154"/>
    </row>
    <row r="18" spans="1:12" x14ac:dyDescent="0.55000000000000004">
      <c r="A18" s="151" t="s">
        <v>27</v>
      </c>
      <c r="B18" s="152"/>
      <c r="C18" s="11">
        <v>16</v>
      </c>
      <c r="D18" s="19"/>
      <c r="E18" s="19"/>
      <c r="F18" s="19"/>
      <c r="G18" s="19"/>
      <c r="H18" s="12">
        <v>0.113</v>
      </c>
      <c r="I18" s="12">
        <v>9.4E-2</v>
      </c>
      <c r="J18" s="19"/>
      <c r="K18" s="20"/>
      <c r="L18" s="20"/>
    </row>
    <row r="19" spans="1:12" x14ac:dyDescent="0.55000000000000004">
      <c r="A19" s="143" t="s">
        <v>28</v>
      </c>
      <c r="B19" s="144"/>
      <c r="C19" s="11">
        <v>16</v>
      </c>
      <c r="D19" s="13">
        <v>1.72</v>
      </c>
      <c r="E19" s="13">
        <v>0.29599999999999999</v>
      </c>
      <c r="F19" s="13">
        <v>0.8</v>
      </c>
      <c r="G19" s="19"/>
      <c r="H19" s="13">
        <v>0.248</v>
      </c>
      <c r="I19" s="19"/>
      <c r="J19" s="19"/>
      <c r="K19" s="20"/>
      <c r="L19" s="20"/>
    </row>
    <row r="20" spans="1:12" x14ac:dyDescent="0.55000000000000004">
      <c r="A20" s="143" t="s">
        <v>29</v>
      </c>
      <c r="B20" s="144"/>
      <c r="C20" s="11">
        <v>16</v>
      </c>
      <c r="D20" s="13">
        <v>0.61040000000000005</v>
      </c>
      <c r="E20" s="13">
        <v>7.6300000000000007E-2</v>
      </c>
      <c r="F20" s="13">
        <v>0.1888</v>
      </c>
      <c r="G20" s="19"/>
      <c r="H20" s="13">
        <v>8.0299999999999996E-2</v>
      </c>
      <c r="I20" s="19"/>
      <c r="J20" s="19"/>
      <c r="K20" s="20"/>
      <c r="L20" s="20"/>
    </row>
    <row r="21" spans="1:12" x14ac:dyDescent="0.55000000000000004">
      <c r="A21" s="143" t="s">
        <v>30</v>
      </c>
      <c r="B21" s="144"/>
      <c r="C21" s="11">
        <v>16</v>
      </c>
      <c r="D21" s="19"/>
      <c r="E21" s="19"/>
      <c r="F21" s="19"/>
      <c r="G21" s="19"/>
      <c r="H21" s="12">
        <v>0.113</v>
      </c>
      <c r="I21" s="12">
        <v>9.4E-2</v>
      </c>
      <c r="J21" s="19"/>
      <c r="K21" s="20"/>
      <c r="L21" s="20"/>
    </row>
    <row r="22" spans="1:12" x14ac:dyDescent="0.55000000000000004">
      <c r="A22" s="143" t="s">
        <v>31</v>
      </c>
      <c r="B22" s="144"/>
      <c r="C22" s="11">
        <v>16</v>
      </c>
      <c r="D22" s="19"/>
      <c r="E22" s="19"/>
      <c r="F22" s="19"/>
      <c r="G22" s="19"/>
      <c r="H22" s="12">
        <v>0.126</v>
      </c>
      <c r="I22" s="12">
        <v>0.214</v>
      </c>
      <c r="J22" s="19"/>
      <c r="K22" s="20"/>
      <c r="L22" s="20"/>
    </row>
    <row r="23" spans="1:12" x14ac:dyDescent="0.55000000000000004">
      <c r="A23" s="143" t="s">
        <v>32</v>
      </c>
      <c r="B23" s="144"/>
      <c r="C23" s="11">
        <v>16</v>
      </c>
      <c r="D23" s="19"/>
      <c r="E23" s="19"/>
      <c r="F23" s="19"/>
      <c r="G23" s="19">
        <v>5.6666666670000003E-3</v>
      </c>
      <c r="H23" s="19"/>
      <c r="I23" s="19"/>
      <c r="J23" s="19">
        <v>1.8333333329999999E-3</v>
      </c>
      <c r="K23" s="20"/>
      <c r="L23" s="20"/>
    </row>
    <row r="24" spans="1:12" x14ac:dyDescent="0.55000000000000004">
      <c r="A24" s="143" t="s">
        <v>33</v>
      </c>
      <c r="B24" s="144"/>
      <c r="C24" s="11">
        <v>16</v>
      </c>
      <c r="D24" s="19"/>
      <c r="E24" s="19"/>
      <c r="F24" s="19"/>
      <c r="G24" s="19"/>
      <c r="H24" s="12">
        <v>0.13900000000000001</v>
      </c>
      <c r="I24" s="12">
        <v>0.39400000000000002</v>
      </c>
      <c r="J24" s="19"/>
      <c r="K24" s="20"/>
      <c r="L24" s="20"/>
    </row>
    <row r="25" spans="1:12" ht="14.7" thickBot="1" x14ac:dyDescent="0.6">
      <c r="A25" s="145" t="s">
        <v>34</v>
      </c>
      <c r="B25" s="146"/>
      <c r="C25" s="14">
        <v>16</v>
      </c>
      <c r="D25" s="9"/>
      <c r="E25" s="9"/>
      <c r="F25" s="9"/>
      <c r="G25" s="9">
        <v>5.6666666670000003E-3</v>
      </c>
      <c r="H25" s="9"/>
      <c r="I25" s="9"/>
      <c r="J25" s="9">
        <v>1.8333333329999999E-3</v>
      </c>
      <c r="K25" s="98"/>
      <c r="L25" s="98"/>
    </row>
  </sheetData>
  <mergeCells count="19">
    <mergeCell ref="L16:L17"/>
    <mergeCell ref="A16:B17"/>
    <mergeCell ref="A18:B18"/>
    <mergeCell ref="A19:B19"/>
    <mergeCell ref="A20:B20"/>
    <mergeCell ref="A21:B21"/>
    <mergeCell ref="A22:B22"/>
    <mergeCell ref="A23:B23"/>
    <mergeCell ref="A24:B24"/>
    <mergeCell ref="A25:B25"/>
    <mergeCell ref="A8:B8"/>
    <mergeCell ref="A9:B9"/>
    <mergeCell ref="A10:B10"/>
    <mergeCell ref="A1:B2"/>
    <mergeCell ref="A3:B3"/>
    <mergeCell ref="A4:B4"/>
    <mergeCell ref="A5:B5"/>
    <mergeCell ref="A6:B6"/>
    <mergeCell ref="A7:B7"/>
  </mergeCells>
  <conditionalFormatting sqref="G3 I3 K3:L3">
    <cfRule type="cellIs" dxfId="35" priority="28" operator="equal">
      <formula>0</formula>
    </cfRule>
  </conditionalFormatting>
  <conditionalFormatting sqref="D4:F4 I4 K4">
    <cfRule type="cellIs" dxfId="34" priority="27" operator="equal">
      <formula>0</formula>
    </cfRule>
  </conditionalFormatting>
  <conditionalFormatting sqref="D5:F5 K5">
    <cfRule type="cellIs" dxfId="33" priority="26" operator="equal">
      <formula>0</formula>
    </cfRule>
  </conditionalFormatting>
  <conditionalFormatting sqref="G6:G7 G9 I9 I6:I7 K6:L7 K9:L9">
    <cfRule type="cellIs" dxfId="32" priority="25" operator="equal">
      <formula>0</formula>
    </cfRule>
  </conditionalFormatting>
  <conditionalFormatting sqref="D1:O1">
    <cfRule type="cellIs" dxfId="31" priority="24" operator="equal">
      <formula>0</formula>
    </cfRule>
  </conditionalFormatting>
  <conditionalFormatting sqref="D2:O2">
    <cfRule type="cellIs" dxfId="30" priority="23" operator="equal">
      <formula>0</formula>
    </cfRule>
  </conditionalFormatting>
  <conditionalFormatting sqref="C3">
    <cfRule type="cellIs" dxfId="29" priority="22" operator="equal">
      <formula>0</formula>
    </cfRule>
  </conditionalFormatting>
  <conditionalFormatting sqref="C4">
    <cfRule type="cellIs" dxfId="28" priority="21" operator="equal">
      <formula>0</formula>
    </cfRule>
  </conditionalFormatting>
  <conditionalFormatting sqref="C5">
    <cfRule type="cellIs" dxfId="27" priority="20" operator="equal">
      <formula>0</formula>
    </cfRule>
  </conditionalFormatting>
  <conditionalFormatting sqref="C6:C10">
    <cfRule type="cellIs" dxfId="26" priority="19" operator="equal">
      <formula>0</formula>
    </cfRule>
  </conditionalFormatting>
  <conditionalFormatting sqref="C1">
    <cfRule type="cellIs" dxfId="25" priority="18" operator="equal">
      <formula>0</formula>
    </cfRule>
  </conditionalFormatting>
  <conditionalFormatting sqref="C18">
    <cfRule type="cellIs" dxfId="24" priority="17" operator="equal">
      <formula>0</formula>
    </cfRule>
  </conditionalFormatting>
  <conditionalFormatting sqref="C19">
    <cfRule type="cellIs" dxfId="23" priority="16" operator="equal">
      <formula>0</formula>
    </cfRule>
  </conditionalFormatting>
  <conditionalFormatting sqref="C20">
    <cfRule type="cellIs" dxfId="22" priority="15" operator="equal">
      <formula>0</formula>
    </cfRule>
  </conditionalFormatting>
  <conditionalFormatting sqref="C21:C25">
    <cfRule type="cellIs" dxfId="21" priority="14" operator="equal">
      <formula>0</formula>
    </cfRule>
  </conditionalFormatting>
  <conditionalFormatting sqref="C16">
    <cfRule type="cellIs" dxfId="20" priority="13" operator="equal">
      <formula>0</formula>
    </cfRule>
  </conditionalFormatting>
  <conditionalFormatting sqref="D19:F19">
    <cfRule type="cellIs" dxfId="19" priority="12" operator="equal">
      <formula>0</formula>
    </cfRule>
  </conditionalFormatting>
  <conditionalFormatting sqref="D20:F20">
    <cfRule type="cellIs" dxfId="18" priority="11" operator="equal">
      <formula>0</formula>
    </cfRule>
  </conditionalFormatting>
  <conditionalFormatting sqref="D16:F16">
    <cfRule type="cellIs" dxfId="17" priority="10" operator="equal">
      <formula>0</formula>
    </cfRule>
  </conditionalFormatting>
  <conditionalFormatting sqref="D17:F17">
    <cfRule type="cellIs" dxfId="16" priority="9" operator="equal">
      <formula>0</formula>
    </cfRule>
  </conditionalFormatting>
  <conditionalFormatting sqref="H18:I18">
    <cfRule type="cellIs" dxfId="15" priority="8" operator="equal">
      <formula>0</formula>
    </cfRule>
  </conditionalFormatting>
  <conditionalFormatting sqref="H19">
    <cfRule type="cellIs" dxfId="14" priority="7" operator="equal">
      <formula>0</formula>
    </cfRule>
  </conditionalFormatting>
  <conditionalFormatting sqref="H20">
    <cfRule type="cellIs" dxfId="13" priority="6" operator="equal">
      <formula>0</formula>
    </cfRule>
  </conditionalFormatting>
  <conditionalFormatting sqref="H21:I22 H24:I24">
    <cfRule type="cellIs" dxfId="12" priority="5" operator="equal">
      <formula>0</formula>
    </cfRule>
  </conditionalFormatting>
  <conditionalFormatting sqref="G16:I16">
    <cfRule type="cellIs" dxfId="11" priority="4" operator="equal">
      <formula>0</formula>
    </cfRule>
  </conditionalFormatting>
  <conditionalFormatting sqref="G17:I17">
    <cfRule type="cellIs" dxfId="10" priority="3" operator="equal">
      <formula>0</formula>
    </cfRule>
  </conditionalFormatting>
  <conditionalFormatting sqref="J16:L16">
    <cfRule type="cellIs" dxfId="9" priority="2" operator="equal">
      <formula>0</formula>
    </cfRule>
  </conditionalFormatting>
  <conditionalFormatting sqref="J17:K17">
    <cfRule type="cellIs" dxfId="8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DSM_H_Base</vt:lpstr>
      <vt:lpstr>DSM_H_SSB</vt:lpstr>
      <vt:lpstr>DSM_M_Base</vt:lpstr>
      <vt:lpstr>DSM_M_SSB</vt:lpstr>
      <vt:lpstr>DSM_L_Base</vt:lpstr>
      <vt:lpstr>DSM_L_SSB</vt:lpstr>
      <vt:lpstr>Marketshare_Base</vt:lpstr>
      <vt:lpstr>Marketshare_SSB</vt:lpstr>
      <vt:lpstr>MI</vt:lpstr>
      <vt:lpstr>Graphs_I</vt:lpstr>
      <vt:lpstr>Graphs_II</vt:lpstr>
      <vt:lpstr>Graphs_III</vt:lpstr>
      <vt:lpstr>EVs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Janneke van Oorschot</dc:creator>
  <cp:lastModifiedBy>Janneke van Oorschot</cp:lastModifiedBy>
  <dcterms:created xsi:type="dcterms:W3CDTF">2021-05-31T14:06:11Z</dcterms:created>
  <dcterms:modified xsi:type="dcterms:W3CDTF">2021-08-22T17:32:16Z</dcterms:modified>
</cp:coreProperties>
</file>