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idenuniv1-my.sharepoint.com/personal/oorschotjvan_vuw_leidenuniv_nl/Documents/Files/PhD/Paper 2/SI_paper_II/T&amp;D/"/>
    </mc:Choice>
  </mc:AlternateContent>
  <xr:revisionPtr revIDLastSave="5" documentId="13_ncr:1_{AD5696FD-38BF-46CB-A6BE-A58C975777F0}" xr6:coauthVersionLast="47" xr6:coauthVersionMax="47" xr10:uidLastSave="{4C502E69-2B02-400C-BB58-9634468D3AEF}"/>
  <bookViews>
    <workbookView xWindow="8448" yWindow="1572" windowWidth="12930" windowHeight="10254" firstSheet="1" activeTab="4" xr2:uid="{A59E6887-1740-4BA9-BE52-3BD538E95DFE}"/>
  </bookViews>
  <sheets>
    <sheet name="stock_overhead_lines_km" sheetId="1" r:id="rId1"/>
    <sheet name="MI_towers" sheetId="2" r:id="rId2"/>
    <sheet name="Tower_stock" sheetId="3" r:id="rId3"/>
    <sheet name="DSM_results" sheetId="4" r:id="rId4"/>
    <sheet name="Steel_tower_SI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C4" i="5"/>
  <c r="D4" i="5"/>
  <c r="E4" i="5"/>
  <c r="F4" i="5"/>
  <c r="G4" i="5"/>
  <c r="H4" i="5"/>
  <c r="I4" i="5"/>
  <c r="J4" i="5"/>
  <c r="C5" i="5"/>
  <c r="D5" i="5"/>
  <c r="E5" i="5"/>
  <c r="F5" i="5"/>
  <c r="G5" i="5"/>
  <c r="H5" i="5"/>
  <c r="I5" i="5"/>
  <c r="J5" i="5"/>
  <c r="C6" i="5"/>
  <c r="D6" i="5"/>
  <c r="E6" i="5"/>
  <c r="F6" i="5"/>
  <c r="G6" i="5"/>
  <c r="H6" i="5"/>
  <c r="I6" i="5"/>
  <c r="J6" i="5"/>
  <c r="C7" i="5"/>
  <c r="D7" i="5"/>
  <c r="E7" i="5"/>
  <c r="F7" i="5"/>
  <c r="G7" i="5"/>
  <c r="H7" i="5"/>
  <c r="I7" i="5"/>
  <c r="J7" i="5"/>
  <c r="C8" i="5"/>
  <c r="D8" i="5"/>
  <c r="E8" i="5"/>
  <c r="F8" i="5"/>
  <c r="G8" i="5"/>
  <c r="H8" i="5"/>
  <c r="I8" i="5"/>
  <c r="J8" i="5"/>
  <c r="C9" i="5"/>
  <c r="D9" i="5"/>
  <c r="E9" i="5"/>
  <c r="F9" i="5"/>
  <c r="G9" i="5"/>
  <c r="H9" i="5"/>
  <c r="I9" i="5"/>
  <c r="J9" i="5"/>
  <c r="C10" i="5"/>
  <c r="D10" i="5"/>
  <c r="E10" i="5"/>
  <c r="F10" i="5"/>
  <c r="G10" i="5"/>
  <c r="H10" i="5"/>
  <c r="I10" i="5"/>
  <c r="J10" i="5"/>
  <c r="C11" i="5"/>
  <c r="D11" i="5"/>
  <c r="E11" i="5"/>
  <c r="F11" i="5"/>
  <c r="G11" i="5"/>
  <c r="H11" i="5"/>
  <c r="I11" i="5"/>
  <c r="J11" i="5"/>
  <c r="C12" i="5"/>
  <c r="D12" i="5"/>
  <c r="E12" i="5"/>
  <c r="F12" i="5"/>
  <c r="G12" i="5"/>
  <c r="H12" i="5"/>
  <c r="I12" i="5"/>
  <c r="J12" i="5"/>
  <c r="C13" i="5"/>
  <c r="D13" i="5"/>
  <c r="E13" i="5"/>
  <c r="F13" i="5"/>
  <c r="G13" i="5"/>
  <c r="H13" i="5"/>
  <c r="I13" i="5"/>
  <c r="J13" i="5"/>
  <c r="C14" i="5"/>
  <c r="D14" i="5"/>
  <c r="E14" i="5"/>
  <c r="F14" i="5"/>
  <c r="G14" i="5"/>
  <c r="H14" i="5"/>
  <c r="I14" i="5"/>
  <c r="J14" i="5"/>
  <c r="C15" i="5"/>
  <c r="D15" i="5"/>
  <c r="E15" i="5"/>
  <c r="F15" i="5"/>
  <c r="G15" i="5"/>
  <c r="H15" i="5"/>
  <c r="I15" i="5"/>
  <c r="J15" i="5"/>
  <c r="C16" i="5"/>
  <c r="D16" i="5"/>
  <c r="E16" i="5"/>
  <c r="F16" i="5"/>
  <c r="G16" i="5"/>
  <c r="H16" i="5"/>
  <c r="I16" i="5"/>
  <c r="J16" i="5"/>
  <c r="C17" i="5"/>
  <c r="D17" i="5"/>
  <c r="E17" i="5"/>
  <c r="F17" i="5"/>
  <c r="G17" i="5"/>
  <c r="H17" i="5"/>
  <c r="I17" i="5"/>
  <c r="J17" i="5"/>
  <c r="C18" i="5"/>
  <c r="D18" i="5"/>
  <c r="E18" i="5"/>
  <c r="F18" i="5"/>
  <c r="G18" i="5"/>
  <c r="H18" i="5"/>
  <c r="I18" i="5"/>
  <c r="J18" i="5"/>
  <c r="C19" i="5"/>
  <c r="D19" i="5"/>
  <c r="E19" i="5"/>
  <c r="F19" i="5"/>
  <c r="G19" i="5"/>
  <c r="H19" i="5"/>
  <c r="I19" i="5"/>
  <c r="J19" i="5"/>
  <c r="C20" i="5"/>
  <c r="D20" i="5"/>
  <c r="E20" i="5"/>
  <c r="F20" i="5"/>
  <c r="G20" i="5"/>
  <c r="H20" i="5"/>
  <c r="I20" i="5"/>
  <c r="J20" i="5"/>
  <c r="C21" i="5"/>
  <c r="D21" i="5"/>
  <c r="E21" i="5"/>
  <c r="F21" i="5"/>
  <c r="G21" i="5"/>
  <c r="H21" i="5"/>
  <c r="I21" i="5"/>
  <c r="J21" i="5"/>
  <c r="C22" i="5"/>
  <c r="D22" i="5"/>
  <c r="E22" i="5"/>
  <c r="F22" i="5"/>
  <c r="G22" i="5"/>
  <c r="H22" i="5"/>
  <c r="I22" i="5"/>
  <c r="J22" i="5"/>
  <c r="C23" i="5"/>
  <c r="D23" i="5"/>
  <c r="E23" i="5"/>
  <c r="F23" i="5"/>
  <c r="G23" i="5"/>
  <c r="H23" i="5"/>
  <c r="I23" i="5"/>
  <c r="J23" i="5"/>
  <c r="C24" i="5"/>
  <c r="D24" i="5"/>
  <c r="E24" i="5"/>
  <c r="F24" i="5"/>
  <c r="G24" i="5"/>
  <c r="H24" i="5"/>
  <c r="I24" i="5"/>
  <c r="J24" i="5"/>
  <c r="C25" i="5"/>
  <c r="D25" i="5"/>
  <c r="E25" i="5"/>
  <c r="F25" i="5"/>
  <c r="G25" i="5"/>
  <c r="H25" i="5"/>
  <c r="I25" i="5"/>
  <c r="J25" i="5"/>
  <c r="C26" i="5"/>
  <c r="D26" i="5"/>
  <c r="E26" i="5"/>
  <c r="F26" i="5"/>
  <c r="G26" i="5"/>
  <c r="H26" i="5"/>
  <c r="I26" i="5"/>
  <c r="J26" i="5"/>
  <c r="C27" i="5"/>
  <c r="D27" i="5"/>
  <c r="E27" i="5"/>
  <c r="F27" i="5"/>
  <c r="G27" i="5"/>
  <c r="H27" i="5"/>
  <c r="I27" i="5"/>
  <c r="J27" i="5"/>
  <c r="C28" i="5"/>
  <c r="D28" i="5"/>
  <c r="E28" i="5"/>
  <c r="F28" i="5"/>
  <c r="G28" i="5"/>
  <c r="H28" i="5"/>
  <c r="I28" i="5"/>
  <c r="J28" i="5"/>
  <c r="C29" i="5"/>
  <c r="D29" i="5"/>
  <c r="E29" i="5"/>
  <c r="F29" i="5"/>
  <c r="G29" i="5"/>
  <c r="H29" i="5"/>
  <c r="I29" i="5"/>
  <c r="J29" i="5"/>
  <c r="C30" i="5"/>
  <c r="D30" i="5"/>
  <c r="E30" i="5"/>
  <c r="F30" i="5"/>
  <c r="G30" i="5"/>
  <c r="H30" i="5"/>
  <c r="I30" i="5"/>
  <c r="J30" i="5"/>
  <c r="C31" i="5"/>
  <c r="D31" i="5"/>
  <c r="E31" i="5"/>
  <c r="F31" i="5"/>
  <c r="G31" i="5"/>
  <c r="H31" i="5"/>
  <c r="I31" i="5"/>
  <c r="J31" i="5"/>
  <c r="C32" i="5"/>
  <c r="D32" i="5"/>
  <c r="E32" i="5"/>
  <c r="F32" i="5"/>
  <c r="G32" i="5"/>
  <c r="H32" i="5"/>
  <c r="I32" i="5"/>
  <c r="J32" i="5"/>
  <c r="C33" i="5"/>
  <c r="D33" i="5"/>
  <c r="E33" i="5"/>
  <c r="F33" i="5"/>
  <c r="G33" i="5"/>
  <c r="H33" i="5"/>
  <c r="I33" i="5"/>
  <c r="J33" i="5"/>
  <c r="C34" i="5"/>
  <c r="D34" i="5"/>
  <c r="E34" i="5"/>
  <c r="F34" i="5"/>
  <c r="G34" i="5"/>
  <c r="H34" i="5"/>
  <c r="I34" i="5"/>
  <c r="J34" i="5"/>
  <c r="C35" i="5"/>
  <c r="D35" i="5"/>
  <c r="E35" i="5"/>
  <c r="F35" i="5"/>
  <c r="G35" i="5"/>
  <c r="H35" i="5"/>
  <c r="I35" i="5"/>
  <c r="J35" i="5"/>
  <c r="C36" i="5"/>
  <c r="D36" i="5"/>
  <c r="E36" i="5"/>
  <c r="F36" i="5"/>
  <c r="G36" i="5"/>
  <c r="H36" i="5"/>
  <c r="I36" i="5"/>
  <c r="J36" i="5"/>
  <c r="C37" i="5"/>
  <c r="D37" i="5"/>
  <c r="E37" i="5"/>
  <c r="F37" i="5"/>
  <c r="G37" i="5"/>
  <c r="H37" i="5"/>
  <c r="I37" i="5"/>
  <c r="J37" i="5"/>
  <c r="C38" i="5"/>
  <c r="D38" i="5"/>
  <c r="E38" i="5"/>
  <c r="F38" i="5"/>
  <c r="G38" i="5"/>
  <c r="H38" i="5"/>
  <c r="I38" i="5"/>
  <c r="J38" i="5"/>
  <c r="C39" i="5"/>
  <c r="D39" i="5"/>
  <c r="E39" i="5"/>
  <c r="F39" i="5"/>
  <c r="G39" i="5"/>
  <c r="H39" i="5"/>
  <c r="I39" i="5"/>
  <c r="J39" i="5"/>
  <c r="C40" i="5"/>
  <c r="D40" i="5"/>
  <c r="E40" i="5"/>
  <c r="F40" i="5"/>
  <c r="G40" i="5"/>
  <c r="H40" i="5"/>
  <c r="I40" i="5"/>
  <c r="J40" i="5"/>
  <c r="C41" i="5"/>
  <c r="D41" i="5"/>
  <c r="E41" i="5"/>
  <c r="F41" i="5"/>
  <c r="G41" i="5"/>
  <c r="H41" i="5"/>
  <c r="I41" i="5"/>
  <c r="J41" i="5"/>
  <c r="C42" i="5"/>
  <c r="D42" i="5"/>
  <c r="E42" i="5"/>
  <c r="F42" i="5"/>
  <c r="G42" i="5"/>
  <c r="H42" i="5"/>
  <c r="I42" i="5"/>
  <c r="J42" i="5"/>
  <c r="C43" i="5"/>
  <c r="D43" i="5"/>
  <c r="E43" i="5"/>
  <c r="F43" i="5"/>
  <c r="G43" i="5"/>
  <c r="H43" i="5"/>
  <c r="I43" i="5"/>
  <c r="J43" i="5"/>
  <c r="C44" i="5"/>
  <c r="D44" i="5"/>
  <c r="E44" i="5"/>
  <c r="F44" i="5"/>
  <c r="G44" i="5"/>
  <c r="H44" i="5"/>
  <c r="I44" i="5"/>
  <c r="J44" i="5"/>
  <c r="C45" i="5"/>
  <c r="D45" i="5"/>
  <c r="E45" i="5"/>
  <c r="F45" i="5"/>
  <c r="G45" i="5"/>
  <c r="H45" i="5"/>
  <c r="I45" i="5"/>
  <c r="J45" i="5"/>
  <c r="C46" i="5"/>
  <c r="D46" i="5"/>
  <c r="E46" i="5"/>
  <c r="F46" i="5"/>
  <c r="G46" i="5"/>
  <c r="H46" i="5"/>
  <c r="I46" i="5"/>
  <c r="J46" i="5"/>
  <c r="C47" i="5"/>
  <c r="D47" i="5"/>
  <c r="E47" i="5"/>
  <c r="F47" i="5"/>
  <c r="G47" i="5"/>
  <c r="H47" i="5"/>
  <c r="I47" i="5"/>
  <c r="J47" i="5"/>
  <c r="C48" i="5"/>
  <c r="D48" i="5"/>
  <c r="E48" i="5"/>
  <c r="F48" i="5"/>
  <c r="G48" i="5"/>
  <c r="H48" i="5"/>
  <c r="I48" i="5"/>
  <c r="J48" i="5"/>
  <c r="C49" i="5"/>
  <c r="D49" i="5"/>
  <c r="E49" i="5"/>
  <c r="F49" i="5"/>
  <c r="G49" i="5"/>
  <c r="H49" i="5"/>
  <c r="I49" i="5"/>
  <c r="J49" i="5"/>
  <c r="C50" i="5"/>
  <c r="D50" i="5"/>
  <c r="E50" i="5"/>
  <c r="F50" i="5"/>
  <c r="G50" i="5"/>
  <c r="H50" i="5"/>
  <c r="I50" i="5"/>
  <c r="J50" i="5"/>
  <c r="C51" i="5"/>
  <c r="D51" i="5"/>
  <c r="E51" i="5"/>
  <c r="F51" i="5"/>
  <c r="G51" i="5"/>
  <c r="H51" i="5"/>
  <c r="I51" i="5"/>
  <c r="J51" i="5"/>
  <c r="C52" i="5"/>
  <c r="D52" i="5"/>
  <c r="E52" i="5"/>
  <c r="F52" i="5"/>
  <c r="G52" i="5"/>
  <c r="H52" i="5"/>
  <c r="I52" i="5"/>
  <c r="J52" i="5"/>
  <c r="C53" i="5"/>
  <c r="D53" i="5"/>
  <c r="E53" i="5"/>
  <c r="F53" i="5"/>
  <c r="G53" i="5"/>
  <c r="H53" i="5"/>
  <c r="I53" i="5"/>
  <c r="J53" i="5"/>
  <c r="C54" i="5"/>
  <c r="D54" i="5"/>
  <c r="E54" i="5"/>
  <c r="F54" i="5"/>
  <c r="G54" i="5"/>
  <c r="H54" i="5"/>
  <c r="I54" i="5"/>
  <c r="J54" i="5"/>
  <c r="C55" i="5"/>
  <c r="D55" i="5"/>
  <c r="E55" i="5"/>
  <c r="F55" i="5"/>
  <c r="G55" i="5"/>
  <c r="H55" i="5"/>
  <c r="I55" i="5"/>
  <c r="J55" i="5"/>
  <c r="C56" i="5"/>
  <c r="D56" i="5"/>
  <c r="E56" i="5"/>
  <c r="F56" i="5"/>
  <c r="G56" i="5"/>
  <c r="H56" i="5"/>
  <c r="I56" i="5"/>
  <c r="J56" i="5"/>
  <c r="C57" i="5"/>
  <c r="D57" i="5"/>
  <c r="E57" i="5"/>
  <c r="F57" i="5"/>
  <c r="G57" i="5"/>
  <c r="H57" i="5"/>
  <c r="I57" i="5"/>
  <c r="J57" i="5"/>
  <c r="C58" i="5"/>
  <c r="D58" i="5"/>
  <c r="E58" i="5"/>
  <c r="F58" i="5"/>
  <c r="G58" i="5"/>
  <c r="H58" i="5"/>
  <c r="I58" i="5"/>
  <c r="J58" i="5"/>
  <c r="C59" i="5"/>
  <c r="D59" i="5"/>
  <c r="E59" i="5"/>
  <c r="F59" i="5"/>
  <c r="G59" i="5"/>
  <c r="H59" i="5"/>
  <c r="I59" i="5"/>
  <c r="J59" i="5"/>
  <c r="C60" i="5"/>
  <c r="D60" i="5"/>
  <c r="E60" i="5"/>
  <c r="F60" i="5"/>
  <c r="G60" i="5"/>
  <c r="H60" i="5"/>
  <c r="I60" i="5"/>
  <c r="J60" i="5"/>
  <c r="C61" i="5"/>
  <c r="D61" i="5"/>
  <c r="E61" i="5"/>
  <c r="F61" i="5"/>
  <c r="G61" i="5"/>
  <c r="H61" i="5"/>
  <c r="I61" i="5"/>
  <c r="J61" i="5"/>
  <c r="C62" i="5"/>
  <c r="D62" i="5"/>
  <c r="E62" i="5"/>
  <c r="F62" i="5"/>
  <c r="G62" i="5"/>
  <c r="H62" i="5"/>
  <c r="I62" i="5"/>
  <c r="J62" i="5"/>
  <c r="C63" i="5"/>
  <c r="D63" i="5"/>
  <c r="E63" i="5"/>
  <c r="F63" i="5"/>
  <c r="G63" i="5"/>
  <c r="H63" i="5"/>
  <c r="I63" i="5"/>
  <c r="J63" i="5"/>
  <c r="C64" i="5"/>
  <c r="D64" i="5"/>
  <c r="E64" i="5"/>
  <c r="F64" i="5"/>
  <c r="G64" i="5"/>
  <c r="H64" i="5"/>
  <c r="I64" i="5"/>
  <c r="J64" i="5"/>
  <c r="C65" i="5"/>
  <c r="D65" i="5"/>
  <c r="E65" i="5"/>
  <c r="F65" i="5"/>
  <c r="G65" i="5"/>
  <c r="H65" i="5"/>
  <c r="I65" i="5"/>
  <c r="J65" i="5"/>
  <c r="C66" i="5"/>
  <c r="D66" i="5"/>
  <c r="E66" i="5"/>
  <c r="F66" i="5"/>
  <c r="G66" i="5"/>
  <c r="H66" i="5"/>
  <c r="I66" i="5"/>
  <c r="J66" i="5"/>
  <c r="C67" i="5"/>
  <c r="D67" i="5"/>
  <c r="E67" i="5"/>
  <c r="F67" i="5"/>
  <c r="G67" i="5"/>
  <c r="H67" i="5"/>
  <c r="I67" i="5"/>
  <c r="J67" i="5"/>
  <c r="C68" i="5"/>
  <c r="D68" i="5"/>
  <c r="E68" i="5"/>
  <c r="F68" i="5"/>
  <c r="G68" i="5"/>
  <c r="H68" i="5"/>
  <c r="I68" i="5"/>
  <c r="J68" i="5"/>
  <c r="C69" i="5"/>
  <c r="D69" i="5"/>
  <c r="E69" i="5"/>
  <c r="F69" i="5"/>
  <c r="G69" i="5"/>
  <c r="H69" i="5"/>
  <c r="I69" i="5"/>
  <c r="J69" i="5"/>
  <c r="C70" i="5"/>
  <c r="D70" i="5"/>
  <c r="E70" i="5"/>
  <c r="F70" i="5"/>
  <c r="G70" i="5"/>
  <c r="H70" i="5"/>
  <c r="I70" i="5"/>
  <c r="J70" i="5"/>
  <c r="C71" i="5"/>
  <c r="D71" i="5"/>
  <c r="E71" i="5"/>
  <c r="F71" i="5"/>
  <c r="G71" i="5"/>
  <c r="H71" i="5"/>
  <c r="I71" i="5"/>
  <c r="J71" i="5"/>
  <c r="C72" i="5"/>
  <c r="D72" i="5"/>
  <c r="E72" i="5"/>
  <c r="F72" i="5"/>
  <c r="G72" i="5"/>
  <c r="H72" i="5"/>
  <c r="I72" i="5"/>
  <c r="J72" i="5"/>
  <c r="C73" i="5"/>
  <c r="D73" i="5"/>
  <c r="E73" i="5"/>
  <c r="F73" i="5"/>
  <c r="G73" i="5"/>
  <c r="H73" i="5"/>
  <c r="I73" i="5"/>
  <c r="J73" i="5"/>
  <c r="C74" i="5"/>
  <c r="D74" i="5"/>
  <c r="E74" i="5"/>
  <c r="F74" i="5"/>
  <c r="G74" i="5"/>
  <c r="H74" i="5"/>
  <c r="I74" i="5"/>
  <c r="J74" i="5"/>
  <c r="C75" i="5"/>
  <c r="D75" i="5"/>
  <c r="E75" i="5"/>
  <c r="F75" i="5"/>
  <c r="G75" i="5"/>
  <c r="H75" i="5"/>
  <c r="I75" i="5"/>
  <c r="J75" i="5"/>
  <c r="C76" i="5"/>
  <c r="D76" i="5"/>
  <c r="E76" i="5"/>
  <c r="F76" i="5"/>
  <c r="G76" i="5"/>
  <c r="H76" i="5"/>
  <c r="I76" i="5"/>
  <c r="J76" i="5"/>
  <c r="C77" i="5"/>
  <c r="D77" i="5"/>
  <c r="E77" i="5"/>
  <c r="F77" i="5"/>
  <c r="G77" i="5"/>
  <c r="H77" i="5"/>
  <c r="I77" i="5"/>
  <c r="J77" i="5"/>
  <c r="C78" i="5"/>
  <c r="D78" i="5"/>
  <c r="E78" i="5"/>
  <c r="F78" i="5"/>
  <c r="G78" i="5"/>
  <c r="H78" i="5"/>
  <c r="I78" i="5"/>
  <c r="J78" i="5"/>
  <c r="C79" i="5"/>
  <c r="D79" i="5"/>
  <c r="E79" i="5"/>
  <c r="F79" i="5"/>
  <c r="G79" i="5"/>
  <c r="H79" i="5"/>
  <c r="I79" i="5"/>
  <c r="J79" i="5"/>
  <c r="C80" i="5"/>
  <c r="D80" i="5"/>
  <c r="E80" i="5"/>
  <c r="F80" i="5"/>
  <c r="G80" i="5"/>
  <c r="H80" i="5"/>
  <c r="I80" i="5"/>
  <c r="J80" i="5"/>
  <c r="C81" i="5"/>
  <c r="D81" i="5"/>
  <c r="E81" i="5"/>
  <c r="F81" i="5"/>
  <c r="G81" i="5"/>
  <c r="H81" i="5"/>
  <c r="I81" i="5"/>
  <c r="J81" i="5"/>
  <c r="C82" i="5"/>
  <c r="D82" i="5"/>
  <c r="E82" i="5"/>
  <c r="F82" i="5"/>
  <c r="G82" i="5"/>
  <c r="H82" i="5"/>
  <c r="I82" i="5"/>
  <c r="J82" i="5"/>
  <c r="C83" i="5"/>
  <c r="D83" i="5"/>
  <c r="E83" i="5"/>
  <c r="F83" i="5"/>
  <c r="G83" i="5"/>
  <c r="H83" i="5"/>
  <c r="I83" i="5"/>
  <c r="J83" i="5"/>
  <c r="C84" i="5"/>
  <c r="D84" i="5"/>
  <c r="E84" i="5"/>
  <c r="F84" i="5"/>
  <c r="G84" i="5"/>
  <c r="H84" i="5"/>
  <c r="I84" i="5"/>
  <c r="J84" i="5"/>
  <c r="C85" i="5"/>
  <c r="D85" i="5"/>
  <c r="E85" i="5"/>
  <c r="F85" i="5"/>
  <c r="G85" i="5"/>
  <c r="H85" i="5"/>
  <c r="I85" i="5"/>
  <c r="J85" i="5"/>
  <c r="C86" i="5"/>
  <c r="D86" i="5"/>
  <c r="E86" i="5"/>
  <c r="F86" i="5"/>
  <c r="G86" i="5"/>
  <c r="H86" i="5"/>
  <c r="I86" i="5"/>
  <c r="J86" i="5"/>
  <c r="C87" i="5"/>
  <c r="D87" i="5"/>
  <c r="E87" i="5"/>
  <c r="F87" i="5"/>
  <c r="G87" i="5"/>
  <c r="H87" i="5"/>
  <c r="I87" i="5"/>
  <c r="J87" i="5"/>
  <c r="C88" i="5"/>
  <c r="D88" i="5"/>
  <c r="E88" i="5"/>
  <c r="F88" i="5"/>
  <c r="G88" i="5"/>
  <c r="H88" i="5"/>
  <c r="I88" i="5"/>
  <c r="J88" i="5"/>
  <c r="C89" i="5"/>
  <c r="D89" i="5"/>
  <c r="E89" i="5"/>
  <c r="F89" i="5"/>
  <c r="G89" i="5"/>
  <c r="H89" i="5"/>
  <c r="I89" i="5"/>
  <c r="J89" i="5"/>
  <c r="C90" i="5"/>
  <c r="D90" i="5"/>
  <c r="E90" i="5"/>
  <c r="F90" i="5"/>
  <c r="G90" i="5"/>
  <c r="H90" i="5"/>
  <c r="I90" i="5"/>
  <c r="J90" i="5"/>
  <c r="C91" i="5"/>
  <c r="D91" i="5"/>
  <c r="E91" i="5"/>
  <c r="F91" i="5"/>
  <c r="G91" i="5"/>
  <c r="H91" i="5"/>
  <c r="I91" i="5"/>
  <c r="J91" i="5"/>
  <c r="C92" i="5"/>
  <c r="D92" i="5"/>
  <c r="E92" i="5"/>
  <c r="F92" i="5"/>
  <c r="G92" i="5"/>
  <c r="H92" i="5"/>
  <c r="I92" i="5"/>
  <c r="J92" i="5"/>
  <c r="C93" i="5"/>
  <c r="D93" i="5"/>
  <c r="E93" i="5"/>
  <c r="F93" i="5"/>
  <c r="G93" i="5"/>
  <c r="H93" i="5"/>
  <c r="I93" i="5"/>
  <c r="J93" i="5"/>
  <c r="C94" i="5"/>
  <c r="D94" i="5"/>
  <c r="E94" i="5"/>
  <c r="F94" i="5"/>
  <c r="G94" i="5"/>
  <c r="H94" i="5"/>
  <c r="I94" i="5"/>
  <c r="J94" i="5"/>
  <c r="C95" i="5"/>
  <c r="D95" i="5"/>
  <c r="E95" i="5"/>
  <c r="F95" i="5"/>
  <c r="G95" i="5"/>
  <c r="H95" i="5"/>
  <c r="I95" i="5"/>
  <c r="J95" i="5"/>
  <c r="C96" i="5"/>
  <c r="D96" i="5"/>
  <c r="E96" i="5"/>
  <c r="F96" i="5"/>
  <c r="G96" i="5"/>
  <c r="H96" i="5"/>
  <c r="I96" i="5"/>
  <c r="J96" i="5"/>
  <c r="C97" i="5"/>
  <c r="D97" i="5"/>
  <c r="E97" i="5"/>
  <c r="F97" i="5"/>
  <c r="G97" i="5"/>
  <c r="H97" i="5"/>
  <c r="I97" i="5"/>
  <c r="J97" i="5"/>
  <c r="C98" i="5"/>
  <c r="D98" i="5"/>
  <c r="E98" i="5"/>
  <c r="F98" i="5"/>
  <c r="G98" i="5"/>
  <c r="H98" i="5"/>
  <c r="I98" i="5"/>
  <c r="J98" i="5"/>
  <c r="C99" i="5"/>
  <c r="D99" i="5"/>
  <c r="E99" i="5"/>
  <c r="F99" i="5"/>
  <c r="G99" i="5"/>
  <c r="H99" i="5"/>
  <c r="I99" i="5"/>
  <c r="J99" i="5"/>
  <c r="C100" i="5"/>
  <c r="D100" i="5"/>
  <c r="E100" i="5"/>
  <c r="F100" i="5"/>
  <c r="G100" i="5"/>
  <c r="H100" i="5"/>
  <c r="I100" i="5"/>
  <c r="J100" i="5"/>
  <c r="C101" i="5"/>
  <c r="D101" i="5"/>
  <c r="E101" i="5"/>
  <c r="F101" i="5"/>
  <c r="G101" i="5"/>
  <c r="H101" i="5"/>
  <c r="I101" i="5"/>
  <c r="J101" i="5"/>
  <c r="C102" i="5"/>
  <c r="D102" i="5"/>
  <c r="E102" i="5"/>
  <c r="F102" i="5"/>
  <c r="G102" i="5"/>
  <c r="H102" i="5"/>
  <c r="I102" i="5"/>
  <c r="J102" i="5"/>
  <c r="C103" i="5"/>
  <c r="D103" i="5"/>
  <c r="E103" i="5"/>
  <c r="F103" i="5"/>
  <c r="G103" i="5"/>
  <c r="H103" i="5"/>
  <c r="I103" i="5"/>
  <c r="J103" i="5"/>
  <c r="C104" i="5"/>
  <c r="D104" i="5"/>
  <c r="E104" i="5"/>
  <c r="F104" i="5"/>
  <c r="G104" i="5"/>
  <c r="H104" i="5"/>
  <c r="I104" i="5"/>
  <c r="J104" i="5"/>
  <c r="C105" i="5"/>
  <c r="D105" i="5"/>
  <c r="E105" i="5"/>
  <c r="F105" i="5"/>
  <c r="G105" i="5"/>
  <c r="H105" i="5"/>
  <c r="I105" i="5"/>
  <c r="J105" i="5"/>
  <c r="C106" i="5"/>
  <c r="D106" i="5"/>
  <c r="E106" i="5"/>
  <c r="F106" i="5"/>
  <c r="G106" i="5"/>
  <c r="H106" i="5"/>
  <c r="I106" i="5"/>
  <c r="J106" i="5"/>
  <c r="C107" i="5"/>
  <c r="D107" i="5"/>
  <c r="E107" i="5"/>
  <c r="F107" i="5"/>
  <c r="G107" i="5"/>
  <c r="H107" i="5"/>
  <c r="I107" i="5"/>
  <c r="J107" i="5"/>
  <c r="C108" i="5"/>
  <c r="D108" i="5"/>
  <c r="E108" i="5"/>
  <c r="F108" i="5"/>
  <c r="G108" i="5"/>
  <c r="H108" i="5"/>
  <c r="I108" i="5"/>
  <c r="J108" i="5"/>
  <c r="C109" i="5"/>
  <c r="D109" i="5"/>
  <c r="E109" i="5"/>
  <c r="F109" i="5"/>
  <c r="G109" i="5"/>
  <c r="H109" i="5"/>
  <c r="I109" i="5"/>
  <c r="J109" i="5"/>
  <c r="C110" i="5"/>
  <c r="D110" i="5"/>
  <c r="E110" i="5"/>
  <c r="F110" i="5"/>
  <c r="G110" i="5"/>
  <c r="H110" i="5"/>
  <c r="I110" i="5"/>
  <c r="J110" i="5"/>
  <c r="C111" i="5"/>
  <c r="D111" i="5"/>
  <c r="E111" i="5"/>
  <c r="F111" i="5"/>
  <c r="G111" i="5"/>
  <c r="H111" i="5"/>
  <c r="I111" i="5"/>
  <c r="J111" i="5"/>
  <c r="C112" i="5"/>
  <c r="D112" i="5"/>
  <c r="E112" i="5"/>
  <c r="F112" i="5"/>
  <c r="G112" i="5"/>
  <c r="H112" i="5"/>
  <c r="I112" i="5"/>
  <c r="J112" i="5"/>
  <c r="C113" i="5"/>
  <c r="D113" i="5"/>
  <c r="E113" i="5"/>
  <c r="F113" i="5"/>
  <c r="G113" i="5"/>
  <c r="H113" i="5"/>
  <c r="I113" i="5"/>
  <c r="J113" i="5"/>
  <c r="C114" i="5"/>
  <c r="D114" i="5"/>
  <c r="E114" i="5"/>
  <c r="F114" i="5"/>
  <c r="G114" i="5"/>
  <c r="H114" i="5"/>
  <c r="I114" i="5"/>
  <c r="J114" i="5"/>
  <c r="C115" i="5"/>
  <c r="D115" i="5"/>
  <c r="E115" i="5"/>
  <c r="F115" i="5"/>
  <c r="G115" i="5"/>
  <c r="H115" i="5"/>
  <c r="I115" i="5"/>
  <c r="J115" i="5"/>
  <c r="C116" i="5"/>
  <c r="D116" i="5"/>
  <c r="E116" i="5"/>
  <c r="F116" i="5"/>
  <c r="G116" i="5"/>
  <c r="H116" i="5"/>
  <c r="I116" i="5"/>
  <c r="J116" i="5"/>
  <c r="C117" i="5"/>
  <c r="D117" i="5"/>
  <c r="E117" i="5"/>
  <c r="F117" i="5"/>
  <c r="G117" i="5"/>
  <c r="H117" i="5"/>
  <c r="I117" i="5"/>
  <c r="J117" i="5"/>
  <c r="C118" i="5"/>
  <c r="D118" i="5"/>
  <c r="E118" i="5"/>
  <c r="F118" i="5"/>
  <c r="G118" i="5"/>
  <c r="H118" i="5"/>
  <c r="I118" i="5"/>
  <c r="J118" i="5"/>
  <c r="C119" i="5"/>
  <c r="D119" i="5"/>
  <c r="E119" i="5"/>
  <c r="F119" i="5"/>
  <c r="G119" i="5"/>
  <c r="H119" i="5"/>
  <c r="I119" i="5"/>
  <c r="J119" i="5"/>
  <c r="C120" i="5"/>
  <c r="D120" i="5"/>
  <c r="E120" i="5"/>
  <c r="F120" i="5"/>
  <c r="G120" i="5"/>
  <c r="H120" i="5"/>
  <c r="I120" i="5"/>
  <c r="J120" i="5"/>
  <c r="C3" i="5"/>
  <c r="D3" i="5"/>
  <c r="E3" i="5"/>
  <c r="F3" i="5"/>
  <c r="G3" i="5"/>
  <c r="H3" i="5"/>
  <c r="I3" i="5"/>
  <c r="J3" i="5"/>
  <c r="B3" i="5"/>
  <c r="B3" i="3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100" i="3"/>
  <c r="C100" i="3"/>
  <c r="D100" i="3"/>
  <c r="B101" i="3"/>
  <c r="C101" i="3"/>
  <c r="D101" i="3"/>
  <c r="B102" i="3"/>
  <c r="C102" i="3"/>
  <c r="D102" i="3"/>
  <c r="B103" i="3"/>
  <c r="C103" i="3"/>
  <c r="D103" i="3"/>
  <c r="B104" i="3"/>
  <c r="C104" i="3"/>
  <c r="D104" i="3"/>
  <c r="B105" i="3"/>
  <c r="C105" i="3"/>
  <c r="D105" i="3"/>
  <c r="B106" i="3"/>
  <c r="C106" i="3"/>
  <c r="D106" i="3"/>
  <c r="B107" i="3"/>
  <c r="C107" i="3"/>
  <c r="D107" i="3"/>
  <c r="B108" i="3"/>
  <c r="C108" i="3"/>
  <c r="D108" i="3"/>
  <c r="B109" i="3"/>
  <c r="C109" i="3"/>
  <c r="D109" i="3"/>
  <c r="B110" i="3"/>
  <c r="C110" i="3"/>
  <c r="D110" i="3"/>
  <c r="B111" i="3"/>
  <c r="C111" i="3"/>
  <c r="D111" i="3"/>
  <c r="B112" i="3"/>
  <c r="C112" i="3"/>
  <c r="D112" i="3"/>
  <c r="B113" i="3"/>
  <c r="C113" i="3"/>
  <c r="D113" i="3"/>
  <c r="B114" i="3"/>
  <c r="C114" i="3"/>
  <c r="D114" i="3"/>
  <c r="B115" i="3"/>
  <c r="C115" i="3"/>
  <c r="D115" i="3"/>
  <c r="B116" i="3"/>
  <c r="C116" i="3"/>
  <c r="D116" i="3"/>
  <c r="B117" i="3"/>
  <c r="C117" i="3"/>
  <c r="D117" i="3"/>
  <c r="B118" i="3"/>
  <c r="C118" i="3"/>
  <c r="D118" i="3"/>
  <c r="B119" i="3"/>
  <c r="C119" i="3"/>
  <c r="D119" i="3"/>
  <c r="B2" i="3"/>
  <c r="C2" i="3"/>
  <c r="D2" i="3"/>
  <c r="C8" i="2"/>
  <c r="D6" i="2" s="1"/>
  <c r="J7" i="2"/>
  <c r="I7" i="2"/>
  <c r="I8" i="2" s="1"/>
  <c r="J5" i="2"/>
  <c r="I5" i="2"/>
  <c r="I6" i="2" s="1"/>
  <c r="J3" i="2"/>
  <c r="J4" i="2" s="1"/>
  <c r="I3" i="2"/>
  <c r="I4" i="2" s="1"/>
  <c r="J8" i="2" l="1"/>
  <c r="J6" i="2"/>
  <c r="D4" i="2"/>
  <c r="D8" i="2"/>
  <c r="C11" i="2"/>
  <c r="C15" i="2" s="1"/>
  <c r="J10" i="2" l="1"/>
  <c r="J11" i="2" s="1"/>
  <c r="I10" i="2"/>
  <c r="I11" i="2" s="1"/>
</calcChain>
</file>

<file path=xl/sharedStrings.xml><?xml version="1.0" encoding="utf-8"?>
<sst xmlns="http://schemas.openxmlformats.org/spreadsheetml/2006/main" count="72" uniqueCount="37">
  <si>
    <t>Jaar</t>
  </si>
  <si>
    <t>S_L</t>
  </si>
  <si>
    <t>S_M</t>
  </si>
  <si>
    <t>S_H</t>
  </si>
  <si>
    <t>ton/nr.</t>
  </si>
  <si>
    <t>%</t>
  </si>
  <si>
    <t>Totaal (2020)</t>
  </si>
  <si>
    <t>HS mast (mean)</t>
  </si>
  <si>
    <t>ton/nr</t>
  </si>
  <si>
    <t>HS bovengronds</t>
  </si>
  <si>
    <t>mast/km lijn</t>
  </si>
  <si>
    <t>Source</t>
  </si>
  <si>
    <t>https://www.arcgis.com/home/item.html?id=646a6dee22bf485587bc4daf98da1306</t>
  </si>
  <si>
    <t>Harrison et al., 2010</t>
  </si>
  <si>
    <t>Type tower</t>
  </si>
  <si>
    <t>nr</t>
  </si>
  <si>
    <t>HS mast  (380 kV, assumed 400 kV)</t>
  </si>
  <si>
    <t>HS mast (220 kV, assumed 275-400 kV)</t>
  </si>
  <si>
    <t>HS mast (110-150 kV, assumed 132 kV)</t>
  </si>
  <si>
    <t>Concrete</t>
  </si>
  <si>
    <t>Steel</t>
  </si>
  <si>
    <t>km HV overhead line (2020)</t>
  </si>
  <si>
    <t>H</t>
  </si>
  <si>
    <t>M</t>
  </si>
  <si>
    <t>L</t>
  </si>
  <si>
    <t>lifespan tower</t>
  </si>
  <si>
    <t>Assumed idem as overhead lines, Harrison et al, 2010</t>
  </si>
  <si>
    <t>Year</t>
  </si>
  <si>
    <t>Stock_H</t>
  </si>
  <si>
    <t>Stock_M</t>
  </si>
  <si>
    <t>Stock_L</t>
  </si>
  <si>
    <t>Inflow_H</t>
  </si>
  <si>
    <t>Outflow_H</t>
  </si>
  <si>
    <t>Inflow_M</t>
  </si>
  <si>
    <t>Outflow_M</t>
  </si>
  <si>
    <t>Inflow_L</t>
  </si>
  <si>
    <t>Outflow_L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</si>
</sst>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11" fontId="0" fillId="0" borderId="0" xfId="0" applyNumberFormat="1"/>
    <xf numFmtId="0" fontId="3" fillId="0" borderId="1" xfId="0" applyFont="1" applyBorder="1"/>
    <xf numFmtId="0" fontId="3" fillId="0" borderId="0" xfId="0" applyFont="1"/>
    <xf numFmtId="0" fontId="3" fillId="0" borderId="2" xfId="0" applyFont="1" applyBorder="1" applyAlignment="1">
      <alignment horizontal="center"/>
    </xf>
    <xf numFmtId="11" fontId="5" fillId="0" borderId="0" xfId="2" applyNumberFormat="1" applyFill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 applyAlignment="1">
      <alignment horizontal="center"/>
    </xf>
    <xf numFmtId="11" fontId="3" fillId="2" borderId="5" xfId="0" applyNumberFormat="1" applyFont="1" applyFill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 applyAlignment="1">
      <alignment horizontal="center"/>
    </xf>
    <xf numFmtId="11" fontId="3" fillId="0" borderId="9" xfId="0" applyNumberFormat="1" applyFont="1" applyBorder="1"/>
    <xf numFmtId="11" fontId="3" fillId="0" borderId="10" xfId="0" applyNumberFormat="1" applyFont="1" applyBorder="1"/>
    <xf numFmtId="0" fontId="3" fillId="2" borderId="0" xfId="0" applyFont="1" applyFill="1" applyBorder="1"/>
    <xf numFmtId="11" fontId="3" fillId="2" borderId="0" xfId="0" applyNumberFormat="1" applyFont="1" applyFill="1" applyBorder="1"/>
    <xf numFmtId="0" fontId="4" fillId="2" borderId="0" xfId="0" applyFont="1" applyFill="1" applyBorder="1"/>
    <xf numFmtId="0" fontId="3" fillId="2" borderId="0" xfId="0" applyFont="1" applyFill="1" applyBorder="1" applyAlignment="1">
      <alignment horizontal="center"/>
    </xf>
    <xf numFmtId="11" fontId="3" fillId="2" borderId="0" xfId="1" applyNumberFormat="1" applyFont="1" applyFill="1" applyBorder="1"/>
    <xf numFmtId="0" fontId="3" fillId="0" borderId="0" xfId="0" applyFont="1" applyBorder="1"/>
    <xf numFmtId="2" fontId="3" fillId="0" borderId="0" xfId="0" applyNumberFormat="1" applyFont="1" applyBorder="1"/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1" fontId="3" fillId="0" borderId="0" xfId="1" applyNumberFormat="1" applyFont="1" applyFill="1" applyBorder="1"/>
    <xf numFmtId="11" fontId="3" fillId="0" borderId="0" xfId="0" applyNumberFormat="1" applyFont="1" applyBorder="1"/>
    <xf numFmtId="0" fontId="3" fillId="0" borderId="11" xfId="0" applyFont="1" applyBorder="1"/>
    <xf numFmtId="0" fontId="6" fillId="2" borderId="0" xfId="0" applyFont="1" applyFill="1" applyBorder="1"/>
    <xf numFmtId="0" fontId="6" fillId="0" borderId="0" xfId="0" applyFont="1" applyBorder="1"/>
    <xf numFmtId="0" fontId="6" fillId="2" borderId="5" xfId="0" applyFont="1" applyFill="1" applyBorder="1"/>
    <xf numFmtId="0" fontId="6" fillId="0" borderId="9" xfId="0" applyFont="1" applyBorder="1"/>
    <xf numFmtId="0" fontId="6" fillId="0" borderId="12" xfId="0" applyFont="1" applyBorder="1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1" fontId="0" fillId="0" borderId="1" xfId="0" applyNumberForma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0" fillId="0" borderId="0" xfId="0" applyFont="1"/>
    <xf numFmtId="2" fontId="3" fillId="4" borderId="13" xfId="0" applyNumberFormat="1" applyFont="1" applyFill="1" applyBorder="1"/>
    <xf numFmtId="11" fontId="3" fillId="4" borderId="6" xfId="0" applyNumberFormat="1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rcgis.com/home/item.html?id=646a6dee22bf485587bc4daf98da1306" TargetMode="External"/><Relationship Id="rId2" Type="http://schemas.openxmlformats.org/officeDocument/2006/relationships/hyperlink" Target="https://www.arcgis.com/home/item.html?id=646a6dee22bf485587bc4daf98da1306" TargetMode="External"/><Relationship Id="rId1" Type="http://schemas.openxmlformats.org/officeDocument/2006/relationships/hyperlink" Target="https://www.arcgis.com/home/item.html?id=646a6dee22bf485587bc4daf98da1306" TargetMode="External"/><Relationship Id="rId4" Type="http://schemas.openxmlformats.org/officeDocument/2006/relationships/hyperlink" Target="https://www.arcgis.com/home/item.html?id=646a6dee22bf485587bc4daf98da13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9FEE3-2318-465D-A8EF-61B2F4E72AFF}">
  <dimension ref="A1:D119"/>
  <sheetViews>
    <sheetView workbookViewId="0">
      <selection activeCell="B87" sqref="B87"/>
    </sheetView>
  </sheetViews>
  <sheetFormatPr defaultRowHeight="14.4" x14ac:dyDescent="0.55000000000000004"/>
  <sheetData>
    <row r="1" spans="1:4" ht="21" customHeight="1" x14ac:dyDescent="0.55000000000000004">
      <c r="A1" s="1" t="s">
        <v>0</v>
      </c>
      <c r="B1" t="s">
        <v>3</v>
      </c>
      <c r="C1" t="s">
        <v>2</v>
      </c>
      <c r="D1" t="s">
        <v>1</v>
      </c>
    </row>
    <row r="2" spans="1:4" x14ac:dyDescent="0.55000000000000004">
      <c r="A2">
        <v>1933</v>
      </c>
      <c r="B2" s="2">
        <v>170.04362542727603</v>
      </c>
      <c r="C2" s="2">
        <v>170.0436254272764</v>
      </c>
      <c r="D2" s="2">
        <v>170.0436254272764</v>
      </c>
    </row>
    <row r="3" spans="1:4" x14ac:dyDescent="0.55000000000000004">
      <c r="A3">
        <v>1934</v>
      </c>
      <c r="B3" s="2">
        <v>170.0436254272764</v>
      </c>
      <c r="C3" s="2">
        <v>170.0436254272764</v>
      </c>
      <c r="D3" s="2">
        <v>170.0436254272764</v>
      </c>
    </row>
    <row r="4" spans="1:4" x14ac:dyDescent="0.55000000000000004">
      <c r="A4">
        <v>1935</v>
      </c>
      <c r="B4" s="2">
        <v>280.73002368429803</v>
      </c>
      <c r="C4" s="2">
        <v>280.73002368429803</v>
      </c>
      <c r="D4" s="2">
        <v>280.73002368429803</v>
      </c>
    </row>
    <row r="5" spans="1:4" x14ac:dyDescent="0.55000000000000004">
      <c r="A5">
        <v>1936</v>
      </c>
      <c r="B5" s="2">
        <v>280.73002368429803</v>
      </c>
      <c r="C5" s="2">
        <v>280.73002368429803</v>
      </c>
      <c r="D5" s="2">
        <v>280.73002368429803</v>
      </c>
    </row>
    <row r="6" spans="1:4" x14ac:dyDescent="0.55000000000000004">
      <c r="A6">
        <v>1937</v>
      </c>
      <c r="B6" s="2">
        <v>280.73002368429803</v>
      </c>
      <c r="C6" s="2">
        <v>280.73002368429803</v>
      </c>
      <c r="D6" s="2">
        <v>280.73002368429803</v>
      </c>
    </row>
    <row r="7" spans="1:4" x14ac:dyDescent="0.55000000000000004">
      <c r="A7">
        <v>1938</v>
      </c>
      <c r="B7" s="2">
        <v>280.73002368429803</v>
      </c>
      <c r="C7" s="2">
        <v>280.73002368429803</v>
      </c>
      <c r="D7" s="2">
        <v>280.73002368429803</v>
      </c>
    </row>
    <row r="8" spans="1:4" x14ac:dyDescent="0.55000000000000004">
      <c r="A8">
        <v>1939</v>
      </c>
      <c r="B8" s="2">
        <v>280.73002368429803</v>
      </c>
      <c r="C8" s="2">
        <v>280.73002368429803</v>
      </c>
      <c r="D8" s="2">
        <v>280.73002368429803</v>
      </c>
    </row>
    <row r="9" spans="1:4" x14ac:dyDescent="0.55000000000000004">
      <c r="A9">
        <v>1940</v>
      </c>
      <c r="B9" s="2">
        <v>456.4182085753946</v>
      </c>
      <c r="C9" s="2">
        <v>456.4182085753946</v>
      </c>
      <c r="D9" s="2">
        <v>456.4182085753946</v>
      </c>
    </row>
    <row r="10" spans="1:4" x14ac:dyDescent="0.55000000000000004">
      <c r="A10">
        <v>1941</v>
      </c>
      <c r="B10" s="2">
        <v>456.4182085753946</v>
      </c>
      <c r="C10" s="2">
        <v>456.4182085753946</v>
      </c>
      <c r="D10" s="2">
        <v>456.4182085753946</v>
      </c>
    </row>
    <row r="11" spans="1:4" x14ac:dyDescent="0.55000000000000004">
      <c r="A11">
        <v>1942</v>
      </c>
      <c r="B11" s="2">
        <v>456.4182085753946</v>
      </c>
      <c r="C11" s="2">
        <v>456.4182085753946</v>
      </c>
      <c r="D11" s="2">
        <v>456.4182085753946</v>
      </c>
    </row>
    <row r="12" spans="1:4" x14ac:dyDescent="0.55000000000000004">
      <c r="A12">
        <v>1943</v>
      </c>
      <c r="B12" s="2">
        <v>549.6124118344095</v>
      </c>
      <c r="C12" s="2">
        <v>549.6124118344095</v>
      </c>
      <c r="D12" s="2">
        <v>549.6124118344095</v>
      </c>
    </row>
    <row r="13" spans="1:4" x14ac:dyDescent="0.55000000000000004">
      <c r="A13">
        <v>1944</v>
      </c>
      <c r="B13" s="2">
        <v>640.93512935867216</v>
      </c>
      <c r="C13" s="2">
        <v>640.93512935867216</v>
      </c>
      <c r="D13" s="2">
        <v>640.93512935867216</v>
      </c>
    </row>
    <row r="14" spans="1:4" x14ac:dyDescent="0.55000000000000004">
      <c r="A14">
        <v>1945</v>
      </c>
      <c r="B14" s="2">
        <v>640.93512935867216</v>
      </c>
      <c r="C14" s="2">
        <v>640.93512935867216</v>
      </c>
      <c r="D14" s="2">
        <v>640.93512935867216</v>
      </c>
    </row>
    <row r="15" spans="1:4" x14ac:dyDescent="0.55000000000000004">
      <c r="A15">
        <v>1946</v>
      </c>
      <c r="B15" s="2">
        <v>755.5287470781401</v>
      </c>
      <c r="C15" s="2">
        <v>755.5287470781401</v>
      </c>
      <c r="D15" s="2">
        <v>755.5287470781401</v>
      </c>
    </row>
    <row r="16" spans="1:4" x14ac:dyDescent="0.55000000000000004">
      <c r="A16">
        <v>1947</v>
      </c>
      <c r="B16" s="2">
        <v>755.5287470781401</v>
      </c>
      <c r="C16" s="2">
        <v>755.5287470781401</v>
      </c>
      <c r="D16" s="2">
        <v>755.5287470781401</v>
      </c>
    </row>
    <row r="17" spans="1:4" x14ac:dyDescent="0.55000000000000004">
      <c r="A17">
        <v>1948</v>
      </c>
      <c r="B17" s="2">
        <v>804.6821445150465</v>
      </c>
      <c r="C17" s="2">
        <v>804.6821445150465</v>
      </c>
      <c r="D17" s="2">
        <v>804.6821445150465</v>
      </c>
    </row>
    <row r="18" spans="1:4" x14ac:dyDescent="0.55000000000000004">
      <c r="A18">
        <v>1949</v>
      </c>
      <c r="B18" s="2">
        <v>1035.0986841092365</v>
      </c>
      <c r="C18" s="2">
        <v>1035.0986841092365</v>
      </c>
      <c r="D18" s="2">
        <v>1035.0986841092365</v>
      </c>
    </row>
    <row r="19" spans="1:4" x14ac:dyDescent="0.55000000000000004">
      <c r="A19">
        <v>1950</v>
      </c>
      <c r="B19" s="2">
        <v>1035.0986841092365</v>
      </c>
      <c r="C19" s="2">
        <v>1035.0986841092365</v>
      </c>
      <c r="D19" s="2">
        <v>1035.0986841092365</v>
      </c>
    </row>
    <row r="20" spans="1:4" x14ac:dyDescent="0.55000000000000004">
      <c r="A20">
        <v>1951</v>
      </c>
      <c r="B20" s="2">
        <v>1072.123532174209</v>
      </c>
      <c r="C20" s="2">
        <v>1072.123532174209</v>
      </c>
      <c r="D20" s="2">
        <v>1072.123532174209</v>
      </c>
    </row>
    <row r="21" spans="1:4" x14ac:dyDescent="0.55000000000000004">
      <c r="A21">
        <v>1952</v>
      </c>
      <c r="B21" s="2">
        <v>1282.5766554649756</v>
      </c>
      <c r="C21" s="2">
        <v>1282.5766554649756</v>
      </c>
      <c r="D21" s="2">
        <v>1282.5766554649756</v>
      </c>
    </row>
    <row r="22" spans="1:4" x14ac:dyDescent="0.55000000000000004">
      <c r="A22">
        <v>1953</v>
      </c>
      <c r="B22" s="2">
        <v>1696.5826137837537</v>
      </c>
      <c r="C22" s="2">
        <v>1696.5826137837537</v>
      </c>
      <c r="D22" s="2">
        <v>1696.5826137837537</v>
      </c>
    </row>
    <row r="23" spans="1:4" x14ac:dyDescent="0.55000000000000004">
      <c r="A23">
        <v>1954</v>
      </c>
      <c r="B23" s="2">
        <v>1696.5826137837537</v>
      </c>
      <c r="C23" s="2">
        <v>1696.5826137837537</v>
      </c>
      <c r="D23" s="2">
        <v>1696.5826137837537</v>
      </c>
    </row>
    <row r="24" spans="1:4" x14ac:dyDescent="0.55000000000000004">
      <c r="A24">
        <v>1955</v>
      </c>
      <c r="B24" s="2">
        <v>2004.55396124814</v>
      </c>
      <c r="C24" s="2">
        <v>2004.55396124814</v>
      </c>
      <c r="D24" s="2">
        <v>2004.55396124814</v>
      </c>
    </row>
    <row r="25" spans="1:4" x14ac:dyDescent="0.55000000000000004">
      <c r="A25">
        <v>1956</v>
      </c>
      <c r="B25" s="2">
        <v>2004.55396124814</v>
      </c>
      <c r="C25" s="2">
        <v>2004.55396124814</v>
      </c>
      <c r="D25" s="2">
        <v>2004.55396124814</v>
      </c>
    </row>
    <row r="26" spans="1:4" x14ac:dyDescent="0.55000000000000004">
      <c r="A26">
        <v>1957</v>
      </c>
      <c r="B26" s="2">
        <v>2004.55396124814</v>
      </c>
      <c r="C26" s="2">
        <v>2004.55396124814</v>
      </c>
      <c r="D26" s="2">
        <v>2004.55396124814</v>
      </c>
    </row>
    <row r="27" spans="1:4" x14ac:dyDescent="0.55000000000000004">
      <c r="A27">
        <v>1958</v>
      </c>
      <c r="B27" s="2">
        <v>2080.8431700898141</v>
      </c>
      <c r="C27" s="2">
        <v>2080.8431700898141</v>
      </c>
      <c r="D27" s="2">
        <v>2080.8431700898141</v>
      </c>
    </row>
    <row r="28" spans="1:4" x14ac:dyDescent="0.55000000000000004">
      <c r="A28">
        <v>1959</v>
      </c>
      <c r="B28" s="2">
        <v>2385.4650225782525</v>
      </c>
      <c r="C28" s="2">
        <v>2385.4650225782525</v>
      </c>
      <c r="D28" s="2">
        <v>2385.4650225782525</v>
      </c>
    </row>
    <row r="29" spans="1:4" x14ac:dyDescent="0.55000000000000004">
      <c r="A29">
        <v>1960</v>
      </c>
      <c r="B29" s="2">
        <v>2767.5624667608645</v>
      </c>
      <c r="C29" s="2">
        <v>2767.5624667608645</v>
      </c>
      <c r="D29" s="2">
        <v>2767.5624667608645</v>
      </c>
    </row>
    <row r="30" spans="1:4" x14ac:dyDescent="0.55000000000000004">
      <c r="A30">
        <v>1961</v>
      </c>
      <c r="B30" s="2">
        <v>2971.9597410279325</v>
      </c>
      <c r="C30" s="2">
        <v>2971.9597410279325</v>
      </c>
      <c r="D30" s="2">
        <v>2971.9597410279325</v>
      </c>
    </row>
    <row r="31" spans="1:4" x14ac:dyDescent="0.55000000000000004">
      <c r="A31">
        <v>1962</v>
      </c>
      <c r="B31" s="2">
        <v>3289.8503684829407</v>
      </c>
      <c r="C31" s="2">
        <v>3289.8503684829407</v>
      </c>
      <c r="D31" s="2">
        <v>3289.8503684829407</v>
      </c>
    </row>
    <row r="32" spans="1:4" x14ac:dyDescent="0.55000000000000004">
      <c r="A32">
        <v>1963</v>
      </c>
      <c r="B32" s="2">
        <v>3412.7925982310717</v>
      </c>
      <c r="C32" s="2">
        <v>3412.7925982310717</v>
      </c>
      <c r="D32" s="2">
        <v>3412.7925982310717</v>
      </c>
    </row>
    <row r="33" spans="1:4" x14ac:dyDescent="0.55000000000000004">
      <c r="A33">
        <v>1964</v>
      </c>
      <c r="B33" s="2">
        <v>4119.2306290271163</v>
      </c>
      <c r="C33" s="2">
        <v>4119.2306290271163</v>
      </c>
      <c r="D33" s="2">
        <v>4119.2306290271163</v>
      </c>
    </row>
    <row r="34" spans="1:4" x14ac:dyDescent="0.55000000000000004">
      <c r="A34">
        <v>1965</v>
      </c>
      <c r="B34" s="2">
        <v>4996.9206255776689</v>
      </c>
      <c r="C34" s="2">
        <v>4996.9206255776689</v>
      </c>
      <c r="D34" s="2">
        <v>4996.9206255776689</v>
      </c>
    </row>
    <row r="35" spans="1:4" x14ac:dyDescent="0.55000000000000004">
      <c r="A35">
        <v>1966</v>
      </c>
      <c r="B35" s="2">
        <v>5661.7953459255632</v>
      </c>
      <c r="C35" s="2">
        <v>5661.7953459255632</v>
      </c>
      <c r="D35" s="2">
        <v>5661.7953459255632</v>
      </c>
    </row>
    <row r="36" spans="1:4" x14ac:dyDescent="0.55000000000000004">
      <c r="A36">
        <v>1967</v>
      </c>
      <c r="B36" s="2">
        <v>6218.9721124062071</v>
      </c>
      <c r="C36" s="2">
        <v>6218.9721124062071</v>
      </c>
      <c r="D36" s="2">
        <v>6218.9721124062071</v>
      </c>
    </row>
    <row r="37" spans="1:4" x14ac:dyDescent="0.55000000000000004">
      <c r="A37">
        <v>1968</v>
      </c>
      <c r="B37" s="2">
        <v>7227.0161540303834</v>
      </c>
      <c r="C37" s="2">
        <v>7227.0161540303834</v>
      </c>
      <c r="D37" s="2">
        <v>7227.0161540303834</v>
      </c>
    </row>
    <row r="38" spans="1:4" x14ac:dyDescent="0.55000000000000004">
      <c r="A38">
        <v>1969</v>
      </c>
      <c r="B38" s="2">
        <v>9685.5555559953827</v>
      </c>
      <c r="C38" s="2">
        <v>9685.5555559953827</v>
      </c>
      <c r="D38" s="2">
        <v>9685.5555559953827</v>
      </c>
    </row>
    <row r="39" spans="1:4" x14ac:dyDescent="0.55000000000000004">
      <c r="A39">
        <v>1970</v>
      </c>
      <c r="B39" s="2">
        <v>10058.642918183117</v>
      </c>
      <c r="C39" s="2">
        <v>10058.642918183117</v>
      </c>
      <c r="D39" s="2">
        <v>10058.642918183117</v>
      </c>
    </row>
    <row r="40" spans="1:4" x14ac:dyDescent="0.55000000000000004">
      <c r="A40">
        <v>1971</v>
      </c>
      <c r="B40" s="2">
        <v>10603.533832753914</v>
      </c>
      <c r="C40" s="2">
        <v>10603.533832753914</v>
      </c>
      <c r="D40" s="2">
        <v>10603.533832753914</v>
      </c>
    </row>
    <row r="41" spans="1:4" x14ac:dyDescent="0.55000000000000004">
      <c r="A41">
        <v>1972</v>
      </c>
      <c r="B41" s="2">
        <v>12012.0709166836</v>
      </c>
      <c r="C41" s="2">
        <v>12012.0709166836</v>
      </c>
      <c r="D41" s="2">
        <v>12012.0709166836</v>
      </c>
    </row>
    <row r="42" spans="1:4" x14ac:dyDescent="0.55000000000000004">
      <c r="A42">
        <v>1973</v>
      </c>
      <c r="B42" s="2">
        <v>13841.207473160139</v>
      </c>
      <c r="C42" s="2">
        <v>13841.207473160139</v>
      </c>
      <c r="D42" s="2">
        <v>13841.207473160139</v>
      </c>
    </row>
    <row r="43" spans="1:4" x14ac:dyDescent="0.55000000000000004">
      <c r="A43">
        <v>1974</v>
      </c>
      <c r="B43" s="2">
        <v>15235.185067049142</v>
      </c>
      <c r="C43" s="2">
        <v>15235.185067049142</v>
      </c>
      <c r="D43" s="2">
        <v>15235.185067049142</v>
      </c>
    </row>
    <row r="44" spans="1:4" x14ac:dyDescent="0.55000000000000004">
      <c r="A44">
        <v>1975</v>
      </c>
      <c r="B44" s="2">
        <v>15304.380385243478</v>
      </c>
      <c r="C44" s="2">
        <v>15304.380385243478</v>
      </c>
      <c r="D44" s="2">
        <v>15304.380385243478</v>
      </c>
    </row>
    <row r="45" spans="1:4" x14ac:dyDescent="0.55000000000000004">
      <c r="A45">
        <v>1976</v>
      </c>
      <c r="B45" s="2">
        <v>15726.992993294825</v>
      </c>
      <c r="C45" s="2">
        <v>15726.992993294825</v>
      </c>
      <c r="D45" s="2">
        <v>15726.992993294825</v>
      </c>
    </row>
    <row r="46" spans="1:4" x14ac:dyDescent="0.55000000000000004">
      <c r="A46">
        <v>1977</v>
      </c>
      <c r="B46" s="2">
        <v>16152.534860222662</v>
      </c>
      <c r="C46" s="2">
        <v>16152.534860222662</v>
      </c>
      <c r="D46" s="2">
        <v>16152.534860222662</v>
      </c>
    </row>
    <row r="47" spans="1:4" x14ac:dyDescent="0.55000000000000004">
      <c r="A47">
        <v>1978</v>
      </c>
      <c r="B47" s="2">
        <v>16562.089460390929</v>
      </c>
      <c r="C47" s="2">
        <v>16562.089460390929</v>
      </c>
      <c r="D47" s="2">
        <v>16562.089460390929</v>
      </c>
    </row>
    <row r="48" spans="1:4" x14ac:dyDescent="0.55000000000000004">
      <c r="A48">
        <v>1979</v>
      </c>
      <c r="B48" s="2">
        <v>16966.238639604777</v>
      </c>
      <c r="C48" s="2">
        <v>16966.238639604777</v>
      </c>
      <c r="D48" s="2">
        <v>16966.238639604777</v>
      </c>
    </row>
    <row r="49" spans="1:4" x14ac:dyDescent="0.55000000000000004">
      <c r="A49">
        <v>1980</v>
      </c>
      <c r="B49" s="2">
        <v>17289.889432254164</v>
      </c>
      <c r="C49" s="2">
        <v>17289.889432254164</v>
      </c>
      <c r="D49" s="2">
        <v>17289.889432254164</v>
      </c>
    </row>
    <row r="50" spans="1:4" x14ac:dyDescent="0.55000000000000004">
      <c r="A50">
        <v>1981</v>
      </c>
      <c r="B50" s="2">
        <v>17291.112354968369</v>
      </c>
      <c r="C50" s="2">
        <v>17291.112354968369</v>
      </c>
      <c r="D50" s="2">
        <v>17291.112354968369</v>
      </c>
    </row>
    <row r="51" spans="1:4" x14ac:dyDescent="0.55000000000000004">
      <c r="A51">
        <v>1982</v>
      </c>
      <c r="B51" s="2">
        <v>17473.075901778153</v>
      </c>
      <c r="C51" s="2">
        <v>17473.075901778153</v>
      </c>
      <c r="D51" s="2">
        <v>17473.075901778153</v>
      </c>
    </row>
    <row r="52" spans="1:4" x14ac:dyDescent="0.55000000000000004">
      <c r="A52">
        <v>1983</v>
      </c>
      <c r="B52" s="2">
        <v>17544.550390273584</v>
      </c>
      <c r="C52" s="2">
        <v>17544.550390273584</v>
      </c>
      <c r="D52" s="2">
        <v>17544.550390273584</v>
      </c>
    </row>
    <row r="53" spans="1:4" x14ac:dyDescent="0.55000000000000004">
      <c r="A53">
        <v>1984</v>
      </c>
      <c r="B53" s="2">
        <v>17710.764968250409</v>
      </c>
      <c r="C53" s="2">
        <v>17710.764968250409</v>
      </c>
      <c r="D53" s="2">
        <v>17710.764968250409</v>
      </c>
    </row>
    <row r="54" spans="1:4" x14ac:dyDescent="0.55000000000000004">
      <c r="A54">
        <v>1985</v>
      </c>
      <c r="B54" s="2">
        <v>17769.774340474596</v>
      </c>
      <c r="C54" s="2">
        <v>17769.774340474596</v>
      </c>
      <c r="D54" s="2">
        <v>17769.774340474596</v>
      </c>
    </row>
    <row r="55" spans="1:4" x14ac:dyDescent="0.55000000000000004">
      <c r="A55">
        <v>1986</v>
      </c>
      <c r="B55" s="2">
        <v>17930.555209407114</v>
      </c>
      <c r="C55" s="2">
        <v>17930.555209407114</v>
      </c>
      <c r="D55" s="2">
        <v>17930.555209407114</v>
      </c>
    </row>
    <row r="56" spans="1:4" x14ac:dyDescent="0.55000000000000004">
      <c r="A56">
        <v>1987</v>
      </c>
      <c r="B56" s="2">
        <v>18032.731756633562</v>
      </c>
      <c r="C56" s="2">
        <v>18032.731756633562</v>
      </c>
      <c r="D56" s="2">
        <v>18032.731756633562</v>
      </c>
    </row>
    <row r="57" spans="1:4" x14ac:dyDescent="0.55000000000000004">
      <c r="A57">
        <v>1988</v>
      </c>
      <c r="B57" s="2">
        <v>18762.842782518444</v>
      </c>
      <c r="C57" s="2">
        <v>18762.842782518444</v>
      </c>
      <c r="D57" s="2">
        <v>18762.842782518444</v>
      </c>
    </row>
    <row r="58" spans="1:4" x14ac:dyDescent="0.55000000000000004">
      <c r="A58">
        <v>1989</v>
      </c>
      <c r="B58" s="2">
        <v>19073.931334232409</v>
      </c>
      <c r="C58" s="2">
        <v>19073.931334232409</v>
      </c>
      <c r="D58" s="2">
        <v>19073.931334232409</v>
      </c>
    </row>
    <row r="59" spans="1:4" x14ac:dyDescent="0.55000000000000004">
      <c r="A59">
        <v>1990</v>
      </c>
      <c r="B59" s="2">
        <v>19073.931334232409</v>
      </c>
      <c r="C59" s="2">
        <v>19073.931334232409</v>
      </c>
      <c r="D59" s="2">
        <v>19073.931334232409</v>
      </c>
    </row>
    <row r="60" spans="1:4" x14ac:dyDescent="0.55000000000000004">
      <c r="A60">
        <v>1991</v>
      </c>
      <c r="B60" s="2">
        <v>19434.962381711477</v>
      </c>
      <c r="C60" s="2">
        <v>19434.962381711477</v>
      </c>
      <c r="D60" s="2">
        <v>19434.962381711477</v>
      </c>
    </row>
    <row r="61" spans="1:4" x14ac:dyDescent="0.55000000000000004">
      <c r="A61">
        <v>1992</v>
      </c>
      <c r="B61" s="2">
        <v>19800.467669306734</v>
      </c>
      <c r="C61" s="2">
        <v>19800.467669306734</v>
      </c>
      <c r="D61" s="2">
        <v>19800.467669306734</v>
      </c>
    </row>
    <row r="62" spans="1:4" x14ac:dyDescent="0.55000000000000004">
      <c r="A62">
        <v>1993</v>
      </c>
      <c r="B62" s="2">
        <v>19840.280532293826</v>
      </c>
      <c r="C62" s="2">
        <v>19840.280532293826</v>
      </c>
      <c r="D62" s="2">
        <v>19840.280532293826</v>
      </c>
    </row>
    <row r="63" spans="1:4" x14ac:dyDescent="0.55000000000000004">
      <c r="A63">
        <v>1994</v>
      </c>
      <c r="B63" s="2">
        <v>19873.277986247718</v>
      </c>
      <c r="C63" s="2">
        <v>19873.277986247718</v>
      </c>
      <c r="D63" s="2">
        <v>19873.277986247718</v>
      </c>
    </row>
    <row r="64" spans="1:4" x14ac:dyDescent="0.55000000000000004">
      <c r="A64">
        <v>1995</v>
      </c>
      <c r="B64" s="2">
        <v>21095.102552106524</v>
      </c>
      <c r="C64" s="2">
        <v>21095.102552106524</v>
      </c>
      <c r="D64" s="2">
        <v>21095.102552106524</v>
      </c>
    </row>
    <row r="65" spans="1:4" x14ac:dyDescent="0.55000000000000004">
      <c r="A65">
        <v>1996</v>
      </c>
      <c r="B65" s="2">
        <v>21252.858187240658</v>
      </c>
      <c r="C65" s="2">
        <v>21252.858187240658</v>
      </c>
      <c r="D65" s="2">
        <v>21252.858187240658</v>
      </c>
    </row>
    <row r="66" spans="1:4" x14ac:dyDescent="0.55000000000000004">
      <c r="A66">
        <v>1997</v>
      </c>
      <c r="B66" s="2">
        <v>21482.818400152853</v>
      </c>
      <c r="C66" s="2">
        <v>21482.818400152853</v>
      </c>
      <c r="D66" s="2">
        <v>21482.818400152853</v>
      </c>
    </row>
    <row r="67" spans="1:4" x14ac:dyDescent="0.55000000000000004">
      <c r="A67">
        <v>1998</v>
      </c>
      <c r="B67" s="2">
        <v>21716.509857629509</v>
      </c>
      <c r="C67" s="2">
        <v>21716.509857629509</v>
      </c>
      <c r="D67" s="2">
        <v>21716.509857629509</v>
      </c>
    </row>
    <row r="68" spans="1:4" x14ac:dyDescent="0.55000000000000004">
      <c r="A68">
        <v>1999</v>
      </c>
      <c r="B68" s="2">
        <v>21918.288648104728</v>
      </c>
      <c r="C68" s="2">
        <v>21918.288648104728</v>
      </c>
      <c r="D68" s="2">
        <v>21918.288648104728</v>
      </c>
    </row>
    <row r="69" spans="1:4" x14ac:dyDescent="0.55000000000000004">
      <c r="A69">
        <v>2000</v>
      </c>
      <c r="B69" s="2">
        <v>21918.288648104728</v>
      </c>
      <c r="C69" s="2">
        <v>21918.288648104728</v>
      </c>
      <c r="D69" s="2">
        <v>21918.288648104728</v>
      </c>
    </row>
    <row r="70" spans="1:4" x14ac:dyDescent="0.55000000000000004">
      <c r="A70">
        <v>2001</v>
      </c>
      <c r="B70" s="2">
        <v>21918.288648104728</v>
      </c>
      <c r="C70" s="2">
        <v>21918.288648104728</v>
      </c>
      <c r="D70" s="2">
        <v>21918.288648104728</v>
      </c>
    </row>
    <row r="71" spans="1:4" x14ac:dyDescent="0.55000000000000004">
      <c r="A71">
        <v>2002</v>
      </c>
      <c r="B71" s="2">
        <v>22019.84330156432</v>
      </c>
      <c r="C71" s="2">
        <v>22019.84330156432</v>
      </c>
      <c r="D71" s="2">
        <v>22019.84330156432</v>
      </c>
    </row>
    <row r="72" spans="1:4" x14ac:dyDescent="0.55000000000000004">
      <c r="A72">
        <v>2003</v>
      </c>
      <c r="B72" s="2">
        <v>22026.887293611326</v>
      </c>
      <c r="C72" s="2">
        <v>22026.887293611326</v>
      </c>
      <c r="D72" s="2">
        <v>22026.887293611326</v>
      </c>
    </row>
    <row r="73" spans="1:4" x14ac:dyDescent="0.55000000000000004">
      <c r="A73">
        <v>2004</v>
      </c>
      <c r="B73" s="2">
        <v>22099.983328944647</v>
      </c>
      <c r="C73" s="2">
        <v>22099.983328944647</v>
      </c>
      <c r="D73" s="2">
        <v>22099.983328944647</v>
      </c>
    </row>
    <row r="74" spans="1:4" x14ac:dyDescent="0.55000000000000004">
      <c r="A74">
        <v>2005</v>
      </c>
      <c r="B74" s="2">
        <v>22237.754989664751</v>
      </c>
      <c r="C74" s="2">
        <v>22237.754989664751</v>
      </c>
      <c r="D74" s="2">
        <v>22237.754989664751</v>
      </c>
    </row>
    <row r="75" spans="1:4" x14ac:dyDescent="0.55000000000000004">
      <c r="A75">
        <v>2006</v>
      </c>
      <c r="B75" s="2">
        <v>22245.913882164241</v>
      </c>
      <c r="C75" s="2">
        <v>22245.913882164241</v>
      </c>
      <c r="D75" s="2">
        <v>22245.913882164241</v>
      </c>
    </row>
    <row r="76" spans="1:4" x14ac:dyDescent="0.55000000000000004">
      <c r="A76">
        <v>2007</v>
      </c>
      <c r="B76" s="2">
        <v>22264.928277761373</v>
      </c>
      <c r="C76" s="2">
        <v>22264.928277761373</v>
      </c>
      <c r="D76" s="2">
        <v>22264.928277761373</v>
      </c>
    </row>
    <row r="77" spans="1:4" x14ac:dyDescent="0.55000000000000004">
      <c r="A77">
        <v>2008</v>
      </c>
      <c r="B77" s="2">
        <v>22309.846372465887</v>
      </c>
      <c r="C77" s="2">
        <v>22309.846372465887</v>
      </c>
      <c r="D77" s="2">
        <v>22309.846372465887</v>
      </c>
    </row>
    <row r="78" spans="1:4" x14ac:dyDescent="0.55000000000000004">
      <c r="A78">
        <v>2009</v>
      </c>
      <c r="B78" s="2">
        <v>22406.496023641124</v>
      </c>
      <c r="C78" s="2">
        <v>22406.496023641124</v>
      </c>
      <c r="D78" s="2">
        <v>22406.496023641124</v>
      </c>
    </row>
    <row r="79" spans="1:4" x14ac:dyDescent="0.55000000000000004">
      <c r="A79">
        <v>2010</v>
      </c>
      <c r="B79" s="2">
        <v>22482.673504046285</v>
      </c>
      <c r="C79" s="2">
        <v>22482.673504046285</v>
      </c>
      <c r="D79" s="2">
        <v>22482.673504046285</v>
      </c>
    </row>
    <row r="80" spans="1:4" x14ac:dyDescent="0.55000000000000004">
      <c r="A80">
        <v>2011</v>
      </c>
      <c r="B80" s="2">
        <v>23410.694269535114</v>
      </c>
      <c r="C80" s="2">
        <v>23410.694269535114</v>
      </c>
      <c r="D80" s="2">
        <v>23410.694269535114</v>
      </c>
    </row>
    <row r="81" spans="1:4" x14ac:dyDescent="0.55000000000000004">
      <c r="A81">
        <v>2012</v>
      </c>
      <c r="B81" s="2">
        <v>23735.144323839544</v>
      </c>
      <c r="C81" s="2">
        <v>23735.144323839544</v>
      </c>
      <c r="D81" s="2">
        <v>23735.144323839544</v>
      </c>
    </row>
    <row r="82" spans="1:4" x14ac:dyDescent="0.55000000000000004">
      <c r="A82">
        <v>2013</v>
      </c>
      <c r="B82" s="2">
        <v>23739.561734244744</v>
      </c>
      <c r="C82" s="2">
        <v>23739.561734244744</v>
      </c>
      <c r="D82" s="2">
        <v>23739.561734244744</v>
      </c>
    </row>
    <row r="83" spans="1:4" x14ac:dyDescent="0.55000000000000004">
      <c r="A83">
        <v>2014</v>
      </c>
      <c r="B83" s="2">
        <v>23881.48572926638</v>
      </c>
      <c r="C83" s="2">
        <v>23881.48572926638</v>
      </c>
      <c r="D83" s="2">
        <v>23881.48572926638</v>
      </c>
    </row>
    <row r="84" spans="1:4" x14ac:dyDescent="0.55000000000000004">
      <c r="A84">
        <v>2015</v>
      </c>
      <c r="B84" s="2">
        <v>23881.741430624897</v>
      </c>
      <c r="C84" s="2">
        <v>23881.741430624897</v>
      </c>
      <c r="D84" s="2">
        <v>23881.741430624897</v>
      </c>
    </row>
    <row r="85" spans="1:4" x14ac:dyDescent="0.55000000000000004">
      <c r="A85">
        <v>2016</v>
      </c>
      <c r="B85" s="2">
        <v>23916.05443838489</v>
      </c>
      <c r="C85" s="2">
        <v>23916.05443838489</v>
      </c>
      <c r="D85" s="2">
        <v>23916.05443838489</v>
      </c>
    </row>
    <row r="86" spans="1:4" x14ac:dyDescent="0.55000000000000004">
      <c r="A86">
        <v>2017</v>
      </c>
      <c r="B86" s="2">
        <v>24244.473629017473</v>
      </c>
      <c r="C86" s="2">
        <v>24244.473629017473</v>
      </c>
      <c r="D86" s="2">
        <v>24244.473629017473</v>
      </c>
    </row>
    <row r="87" spans="1:4" x14ac:dyDescent="0.55000000000000004">
      <c r="A87">
        <v>2018</v>
      </c>
      <c r="B87" s="2">
        <v>24247.012814167752</v>
      </c>
      <c r="C87" s="2">
        <v>24247.012814167752</v>
      </c>
      <c r="D87" s="2">
        <v>24247.012814167752</v>
      </c>
    </row>
    <row r="88" spans="1:4" x14ac:dyDescent="0.55000000000000004">
      <c r="A88">
        <v>2019</v>
      </c>
      <c r="B88" s="2">
        <v>24307.025726108179</v>
      </c>
      <c r="C88" s="2">
        <v>24307.025726108179</v>
      </c>
      <c r="D88" s="2">
        <v>24307.025726108179</v>
      </c>
    </row>
    <row r="89" spans="1:4" x14ac:dyDescent="0.55000000000000004">
      <c r="A89" s="45">
        <v>2020</v>
      </c>
      <c r="B89" s="2">
        <v>24307.025726108168</v>
      </c>
      <c r="C89" s="2">
        <v>24307.025726108168</v>
      </c>
      <c r="D89" s="2">
        <v>24307.025726108168</v>
      </c>
    </row>
    <row r="90" spans="1:4" x14ac:dyDescent="0.55000000000000004">
      <c r="A90">
        <v>2021</v>
      </c>
      <c r="B90" s="2">
        <v>24947.125382712329</v>
      </c>
      <c r="C90" s="2">
        <v>24794.728100009957</v>
      </c>
      <c r="D90" s="2">
        <v>24642.330817307586</v>
      </c>
    </row>
    <row r="91" spans="1:4" x14ac:dyDescent="0.55000000000000004">
      <c r="A91">
        <v>2022</v>
      </c>
      <c r="B91" s="2">
        <v>25587.225039316494</v>
      </c>
      <c r="C91" s="2">
        <v>25282.430473911751</v>
      </c>
      <c r="D91" s="2">
        <v>24977.635908507007</v>
      </c>
    </row>
    <row r="92" spans="1:4" x14ac:dyDescent="0.55000000000000004">
      <c r="A92">
        <v>2023</v>
      </c>
      <c r="B92" s="2">
        <v>26227.324695920659</v>
      </c>
      <c r="C92" s="2">
        <v>25770.132847813544</v>
      </c>
      <c r="D92" s="2">
        <v>25312.940999706429</v>
      </c>
    </row>
    <row r="93" spans="1:4" x14ac:dyDescent="0.55000000000000004">
      <c r="A93">
        <v>2024</v>
      </c>
      <c r="B93" s="2">
        <v>26867.42435252482</v>
      </c>
      <c r="C93" s="2">
        <v>26257.835221715337</v>
      </c>
      <c r="D93" s="2">
        <v>25648.24609090585</v>
      </c>
    </row>
    <row r="94" spans="1:4" x14ac:dyDescent="0.55000000000000004">
      <c r="A94">
        <v>2025</v>
      </c>
      <c r="B94" s="2">
        <v>27507.524009128985</v>
      </c>
      <c r="C94" s="2">
        <v>26745.537595617126</v>
      </c>
      <c r="D94" s="2">
        <v>25983.551182105271</v>
      </c>
    </row>
    <row r="95" spans="1:4" x14ac:dyDescent="0.55000000000000004">
      <c r="A95">
        <v>2026</v>
      </c>
      <c r="B95" s="2">
        <v>28147.623665733146</v>
      </c>
      <c r="C95" s="2">
        <v>27233.23996951892</v>
      </c>
      <c r="D95" s="2">
        <v>26318.856273304693</v>
      </c>
    </row>
    <row r="96" spans="1:4" x14ac:dyDescent="0.55000000000000004">
      <c r="A96">
        <v>2027</v>
      </c>
      <c r="B96" s="2">
        <v>28787.723322337311</v>
      </c>
      <c r="C96" s="2">
        <v>27720.942343420709</v>
      </c>
      <c r="D96" s="2">
        <v>26654.161364504107</v>
      </c>
    </row>
    <row r="97" spans="1:4" x14ac:dyDescent="0.55000000000000004">
      <c r="A97">
        <v>2028</v>
      </c>
      <c r="B97" s="2">
        <v>29427.822978941476</v>
      </c>
      <c r="C97" s="2">
        <v>28208.644717322502</v>
      </c>
      <c r="D97" s="2">
        <v>26989.466455703532</v>
      </c>
    </row>
    <row r="98" spans="1:4" x14ac:dyDescent="0.55000000000000004">
      <c r="A98">
        <v>2029</v>
      </c>
      <c r="B98" s="2">
        <v>30067.922635545641</v>
      </c>
      <c r="C98" s="2">
        <v>28696.347091224299</v>
      </c>
      <c r="D98" s="2">
        <v>27324.771546902954</v>
      </c>
    </row>
    <row r="99" spans="1:4" x14ac:dyDescent="0.55000000000000004">
      <c r="A99">
        <v>2030</v>
      </c>
      <c r="B99" s="2">
        <v>30708.022292149803</v>
      </c>
      <c r="C99" s="2">
        <v>29184.049465126089</v>
      </c>
      <c r="D99" s="2">
        <v>27660.076638102371</v>
      </c>
    </row>
    <row r="100" spans="1:4" x14ac:dyDescent="0.55000000000000004">
      <c r="A100">
        <v>2031</v>
      </c>
      <c r="B100" s="2">
        <v>31348.121948753967</v>
      </c>
      <c r="C100" s="2">
        <v>29671.751839027878</v>
      </c>
      <c r="D100" s="2">
        <v>27995.381729301793</v>
      </c>
    </row>
    <row r="101" spans="1:4" x14ac:dyDescent="0.55000000000000004">
      <c r="A101">
        <v>2032</v>
      </c>
      <c r="B101" s="2">
        <v>31988.221605358129</v>
      </c>
      <c r="C101" s="2">
        <v>30159.454212929671</v>
      </c>
      <c r="D101" s="2">
        <v>28330.686820501214</v>
      </c>
    </row>
    <row r="102" spans="1:4" x14ac:dyDescent="0.55000000000000004">
      <c r="A102">
        <v>2033</v>
      </c>
      <c r="B102" s="2">
        <v>32628.32126196229</v>
      </c>
      <c r="C102" s="2">
        <v>30647.156586831465</v>
      </c>
      <c r="D102" s="2">
        <v>28665.991911700636</v>
      </c>
    </row>
    <row r="103" spans="1:4" x14ac:dyDescent="0.55000000000000004">
      <c r="A103">
        <v>2034</v>
      </c>
      <c r="B103" s="2">
        <v>33268.420918566459</v>
      </c>
      <c r="C103" s="2">
        <v>31134.858960733254</v>
      </c>
      <c r="D103" s="2">
        <v>29001.297002900053</v>
      </c>
    </row>
    <row r="104" spans="1:4" x14ac:dyDescent="0.55000000000000004">
      <c r="A104">
        <v>2035</v>
      </c>
      <c r="B104" s="2">
        <v>33908.520575170616</v>
      </c>
      <c r="C104" s="2">
        <v>31622.561334635044</v>
      </c>
      <c r="D104" s="2">
        <v>29336.602094099475</v>
      </c>
    </row>
    <row r="105" spans="1:4" x14ac:dyDescent="0.55000000000000004">
      <c r="A105">
        <v>2036</v>
      </c>
      <c r="B105" s="2">
        <v>34548.620231774781</v>
      </c>
      <c r="C105" s="2">
        <v>32110.263708536841</v>
      </c>
      <c r="D105" s="2">
        <v>29671.907185298896</v>
      </c>
    </row>
    <row r="106" spans="1:4" x14ac:dyDescent="0.55000000000000004">
      <c r="A106">
        <v>2037</v>
      </c>
      <c r="B106" s="2">
        <v>35188.719888378946</v>
      </c>
      <c r="C106" s="2">
        <v>32597.96608243863</v>
      </c>
      <c r="D106" s="2">
        <v>30007.212276498314</v>
      </c>
    </row>
    <row r="107" spans="1:4" x14ac:dyDescent="0.55000000000000004">
      <c r="A107">
        <v>2038</v>
      </c>
      <c r="B107" s="2">
        <v>35828.819544983111</v>
      </c>
      <c r="C107" s="2">
        <v>33085.668456340427</v>
      </c>
      <c r="D107" s="2">
        <v>30342.517367697736</v>
      </c>
    </row>
    <row r="108" spans="1:4" x14ac:dyDescent="0.55000000000000004">
      <c r="A108">
        <v>2039</v>
      </c>
      <c r="B108" s="2">
        <v>36468.919201587269</v>
      </c>
      <c r="C108" s="2">
        <v>33573.370830242216</v>
      </c>
      <c r="D108" s="2">
        <v>30677.822458897157</v>
      </c>
    </row>
    <row r="109" spans="1:4" x14ac:dyDescent="0.55000000000000004">
      <c r="A109">
        <v>2040</v>
      </c>
      <c r="B109" s="2">
        <v>37109.018858191434</v>
      </c>
      <c r="C109" s="2">
        <v>34061.073204144006</v>
      </c>
      <c r="D109" s="2">
        <v>31013.127550096578</v>
      </c>
    </row>
    <row r="110" spans="1:4" x14ac:dyDescent="0.55000000000000004">
      <c r="A110">
        <v>2041</v>
      </c>
      <c r="B110" s="2">
        <v>37749.118514795598</v>
      </c>
      <c r="C110" s="2">
        <v>34548.775578045796</v>
      </c>
      <c r="D110" s="2">
        <v>31348.432641296</v>
      </c>
    </row>
    <row r="111" spans="1:4" x14ac:dyDescent="0.55000000000000004">
      <c r="A111">
        <v>2042</v>
      </c>
      <c r="B111" s="2">
        <v>38389.218171399763</v>
      </c>
      <c r="C111" s="2">
        <v>35036.477951947592</v>
      </c>
      <c r="D111" s="2">
        <v>31683.737732495418</v>
      </c>
    </row>
    <row r="112" spans="1:4" x14ac:dyDescent="0.55000000000000004">
      <c r="A112">
        <v>2043</v>
      </c>
      <c r="B112" s="2">
        <v>39029.317828003928</v>
      </c>
      <c r="C112" s="2">
        <v>35524.180325849389</v>
      </c>
      <c r="D112" s="2">
        <v>32019.042823694843</v>
      </c>
    </row>
    <row r="113" spans="1:4" x14ac:dyDescent="0.55000000000000004">
      <c r="A113">
        <v>2044</v>
      </c>
      <c r="B113" s="2">
        <v>39669.417484608086</v>
      </c>
      <c r="C113" s="2">
        <v>36011.882699751171</v>
      </c>
      <c r="D113" s="2">
        <v>32354.347914894257</v>
      </c>
    </row>
    <row r="114" spans="1:4" x14ac:dyDescent="0.55000000000000004">
      <c r="A114">
        <v>2045</v>
      </c>
      <c r="B114" s="2">
        <v>40309.517141212258</v>
      </c>
      <c r="C114" s="2">
        <v>36499.585073652968</v>
      </c>
      <c r="D114" s="2">
        <v>32689.653006093678</v>
      </c>
    </row>
    <row r="115" spans="1:4" x14ac:dyDescent="0.55000000000000004">
      <c r="A115">
        <v>2046</v>
      </c>
      <c r="B115" s="2">
        <v>40949.616797816416</v>
      </c>
      <c r="C115" s="2">
        <v>36987.287447554758</v>
      </c>
      <c r="D115" s="2">
        <v>33024.9580972931</v>
      </c>
    </row>
    <row r="116" spans="1:4" x14ac:dyDescent="0.55000000000000004">
      <c r="A116">
        <v>2047</v>
      </c>
      <c r="B116" s="2">
        <v>41589.716454420581</v>
      </c>
      <c r="C116" s="2">
        <v>37474.989821456547</v>
      </c>
      <c r="D116" s="2">
        <v>33360.263188492521</v>
      </c>
    </row>
    <row r="117" spans="1:4" x14ac:dyDescent="0.55000000000000004">
      <c r="A117">
        <v>2048</v>
      </c>
      <c r="B117" s="2">
        <v>42229.816111024746</v>
      </c>
      <c r="C117" s="2">
        <v>37962.692195358344</v>
      </c>
      <c r="D117" s="2">
        <v>33695.568279691943</v>
      </c>
    </row>
    <row r="118" spans="1:4" x14ac:dyDescent="0.55000000000000004">
      <c r="A118">
        <v>2049</v>
      </c>
      <c r="B118" s="2">
        <v>42869.915767628903</v>
      </c>
      <c r="C118" s="2">
        <v>38450.394569260134</v>
      </c>
      <c r="D118" s="2">
        <v>34030.873370891364</v>
      </c>
    </row>
    <row r="119" spans="1:4" x14ac:dyDescent="0.55000000000000004">
      <c r="A119">
        <v>2050</v>
      </c>
      <c r="B119" s="2">
        <v>43510.015424233068</v>
      </c>
      <c r="C119" s="2">
        <v>38938.096943161931</v>
      </c>
      <c r="D119" s="2">
        <v>34366.178462090786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722B3-39AD-487A-8EE9-B877B46E74A0}">
  <dimension ref="A1:L17"/>
  <sheetViews>
    <sheetView zoomScale="72" workbookViewId="0">
      <selection activeCell="J10" sqref="J10"/>
    </sheetView>
  </sheetViews>
  <sheetFormatPr defaultRowHeight="14.4" x14ac:dyDescent="0.55000000000000004"/>
  <cols>
    <col min="1" max="1" width="34.47265625" customWidth="1"/>
    <col min="2" max="2" width="18.7890625" style="1" customWidth="1"/>
  </cols>
  <sheetData>
    <row r="1" spans="1:12" x14ac:dyDescent="0.55000000000000004">
      <c r="A1" s="1" t="s">
        <v>14</v>
      </c>
      <c r="C1" s="1" t="s">
        <v>15</v>
      </c>
      <c r="D1" s="1" t="s">
        <v>5</v>
      </c>
      <c r="I1" s="1" t="s">
        <v>8</v>
      </c>
      <c r="J1" s="1" t="s">
        <v>8</v>
      </c>
      <c r="L1" t="s">
        <v>11</v>
      </c>
    </row>
    <row r="2" spans="1:12" x14ac:dyDescent="0.55000000000000004">
      <c r="A2" s="1"/>
      <c r="C2" s="1"/>
      <c r="D2" s="1"/>
      <c r="I2" s="1" t="s">
        <v>19</v>
      </c>
      <c r="J2" s="1" t="s">
        <v>20</v>
      </c>
    </row>
    <row r="3" spans="1:12" ht="15.6" x14ac:dyDescent="0.6">
      <c r="A3" s="18" t="s">
        <v>16</v>
      </c>
      <c r="B3" s="30" t="s">
        <v>5</v>
      </c>
      <c r="C3" s="18"/>
      <c r="D3" s="18" t="s">
        <v>5</v>
      </c>
      <c r="E3" s="18"/>
      <c r="F3" s="20"/>
      <c r="G3" s="21"/>
      <c r="H3" s="20"/>
      <c r="I3" s="22">
        <f>0.98*30.5</f>
        <v>29.89</v>
      </c>
      <c r="J3" s="22">
        <f>23.2+0.02*30.5</f>
        <v>23.81</v>
      </c>
      <c r="L3" t="s">
        <v>13</v>
      </c>
    </row>
    <row r="4" spans="1:12" ht="15.6" x14ac:dyDescent="0.6">
      <c r="A4" s="23"/>
      <c r="B4" s="31" t="s">
        <v>6</v>
      </c>
      <c r="C4" s="23">
        <v>3210</v>
      </c>
      <c r="D4" s="24">
        <f>C4/(C4+C6+C8)</f>
        <v>0.25805932952809713</v>
      </c>
      <c r="E4" s="23"/>
      <c r="F4" s="25"/>
      <c r="G4" s="26"/>
      <c r="H4" s="23"/>
      <c r="I4" s="27">
        <f>I3*C4</f>
        <v>95946.900000000009</v>
      </c>
      <c r="J4" s="27">
        <f>J3*C4</f>
        <v>76430.099999999991</v>
      </c>
      <c r="L4" s="6" t="s">
        <v>12</v>
      </c>
    </row>
    <row r="5" spans="1:12" ht="15.6" x14ac:dyDescent="0.6">
      <c r="A5" s="18" t="s">
        <v>17</v>
      </c>
      <c r="B5" s="30" t="s">
        <v>4</v>
      </c>
      <c r="C5" s="18"/>
      <c r="D5" s="18" t="s">
        <v>5</v>
      </c>
      <c r="E5" s="18"/>
      <c r="F5" s="18"/>
      <c r="G5" s="21"/>
      <c r="H5" s="18"/>
      <c r="I5" s="19">
        <f>0.98*19.2</f>
        <v>18.815999999999999</v>
      </c>
      <c r="J5" s="19">
        <f>12+19.2*0.02</f>
        <v>12.384</v>
      </c>
      <c r="L5" t="s">
        <v>13</v>
      </c>
    </row>
    <row r="6" spans="1:12" ht="15.6" x14ac:dyDescent="0.6">
      <c r="A6" s="23"/>
      <c r="B6" s="31" t="s">
        <v>6</v>
      </c>
      <c r="C6" s="23">
        <v>906</v>
      </c>
      <c r="D6" s="24">
        <f>C6/(C4+C6+C8)</f>
        <v>7.2835436932229283E-2</v>
      </c>
      <c r="E6" s="23"/>
      <c r="F6" s="23"/>
      <c r="G6" s="26"/>
      <c r="H6" s="23"/>
      <c r="I6" s="28">
        <f>I5*C6</f>
        <v>17047.295999999998</v>
      </c>
      <c r="J6" s="28">
        <f>J5*D6</f>
        <v>0.90199405096872742</v>
      </c>
      <c r="L6" s="6" t="s">
        <v>12</v>
      </c>
    </row>
    <row r="7" spans="1:12" ht="15.6" x14ac:dyDescent="0.6">
      <c r="A7" s="18" t="s">
        <v>18</v>
      </c>
      <c r="B7" s="30" t="s">
        <v>4</v>
      </c>
      <c r="C7" s="18"/>
      <c r="D7" s="18" t="s">
        <v>5</v>
      </c>
      <c r="E7" s="18"/>
      <c r="F7" s="18"/>
      <c r="G7" s="21"/>
      <c r="H7" s="18"/>
      <c r="I7" s="19">
        <f>0.98*11.5</f>
        <v>11.27</v>
      </c>
      <c r="J7" s="19">
        <f>4.6+0.02*11.5</f>
        <v>4.83</v>
      </c>
      <c r="L7" t="s">
        <v>13</v>
      </c>
    </row>
    <row r="8" spans="1:12" ht="15.6" x14ac:dyDescent="0.6">
      <c r="A8" s="23"/>
      <c r="B8" s="31" t="s">
        <v>6</v>
      </c>
      <c r="C8" s="23">
        <f>5502+2821</f>
        <v>8323</v>
      </c>
      <c r="D8" s="24">
        <f>C8/(C4+C6+C8)</f>
        <v>0.66910523353967366</v>
      </c>
      <c r="E8" s="23"/>
      <c r="F8" s="23"/>
      <c r="G8" s="26"/>
      <c r="H8" s="23"/>
      <c r="I8" s="28">
        <f>I7*C8</f>
        <v>93800.209999999992</v>
      </c>
      <c r="J8" s="28">
        <f>J7*D8</f>
        <v>3.2317782779966238</v>
      </c>
      <c r="L8" s="6" t="s">
        <v>12</v>
      </c>
    </row>
    <row r="9" spans="1:12" ht="15.9" thickBot="1" x14ac:dyDescent="0.65">
      <c r="A9" s="23"/>
      <c r="B9" s="31"/>
      <c r="C9" s="23"/>
      <c r="D9" s="23"/>
      <c r="E9" s="23"/>
      <c r="F9" s="23"/>
      <c r="G9" s="26"/>
      <c r="H9" s="23"/>
      <c r="I9" s="28"/>
      <c r="J9" s="23"/>
    </row>
    <row r="10" spans="1:12" ht="15.6" x14ac:dyDescent="0.6">
      <c r="A10" s="7" t="s">
        <v>7</v>
      </c>
      <c r="B10" s="32" t="s">
        <v>8</v>
      </c>
      <c r="C10" s="9"/>
      <c r="D10" s="9"/>
      <c r="E10" s="9"/>
      <c r="F10" s="8"/>
      <c r="G10" s="10"/>
      <c r="H10" s="8"/>
      <c r="I10" s="11">
        <f>D4*I3+D6*I5+D8*I7</f>
        <v>16.624680922903771</v>
      </c>
      <c r="J10" s="47">
        <f>D4*J3+D6*J5+D8*J7</f>
        <v>10.278164965029344</v>
      </c>
    </row>
    <row r="11" spans="1:12" ht="15.9" thickBot="1" x14ac:dyDescent="0.65">
      <c r="A11" s="12"/>
      <c r="B11" s="33" t="s">
        <v>6</v>
      </c>
      <c r="C11" s="14">
        <f>SUM(C4,C6,C8)</f>
        <v>12439</v>
      </c>
      <c r="D11" s="14"/>
      <c r="E11" s="14"/>
      <c r="F11" s="13"/>
      <c r="G11" s="15"/>
      <c r="H11" s="13"/>
      <c r="I11" s="16">
        <f>I10*C11</f>
        <v>206794.40600000002</v>
      </c>
      <c r="J11" s="17">
        <f>J10*C11</f>
        <v>127850.09400000001</v>
      </c>
    </row>
    <row r="12" spans="1:12" ht="15.6" x14ac:dyDescent="0.6">
      <c r="A12" s="23" t="s">
        <v>9</v>
      </c>
      <c r="B12" s="31"/>
      <c r="C12" s="23"/>
      <c r="D12" s="23"/>
      <c r="E12" s="4"/>
      <c r="F12" s="3"/>
      <c r="G12" s="5"/>
      <c r="H12" s="3"/>
      <c r="I12" s="4"/>
      <c r="J12" s="4"/>
    </row>
    <row r="13" spans="1:12" ht="15.6" x14ac:dyDescent="0.6">
      <c r="A13" s="23"/>
      <c r="B13" s="31" t="s">
        <v>21</v>
      </c>
      <c r="C13" s="23">
        <v>24593</v>
      </c>
      <c r="D13" s="23"/>
      <c r="E13" s="4"/>
      <c r="F13" s="3"/>
      <c r="G13" s="5"/>
      <c r="H13" s="3"/>
      <c r="I13" s="4"/>
      <c r="J13" s="4"/>
      <c r="L13" s="6" t="s">
        <v>12</v>
      </c>
    </row>
    <row r="14" spans="1:12" ht="15.9" thickBot="1" x14ac:dyDescent="0.65">
      <c r="A14" s="23"/>
      <c r="B14" s="31"/>
      <c r="C14" s="23"/>
      <c r="D14" s="23"/>
      <c r="E14" s="4"/>
      <c r="F14" s="3"/>
      <c r="G14" s="5"/>
      <c r="H14" s="3"/>
      <c r="I14" s="4"/>
      <c r="J14" s="4"/>
    </row>
    <row r="15" spans="1:12" ht="15.9" thickBot="1" x14ac:dyDescent="0.65">
      <c r="A15" s="29" t="s">
        <v>10</v>
      </c>
      <c r="B15" s="34"/>
      <c r="C15" s="46">
        <f>C11/C13</f>
        <v>0.50579433172040822</v>
      </c>
      <c r="D15" s="23"/>
      <c r="E15" s="4"/>
      <c r="F15" s="3"/>
      <c r="G15" s="5"/>
      <c r="H15" s="3"/>
      <c r="I15" s="4"/>
      <c r="J15" s="4"/>
    </row>
    <row r="16" spans="1:12" x14ac:dyDescent="0.55000000000000004">
      <c r="L16" t="s">
        <v>26</v>
      </c>
    </row>
    <row r="17" spans="1:3" x14ac:dyDescent="0.55000000000000004">
      <c r="A17" t="s">
        <v>25</v>
      </c>
      <c r="C17">
        <v>40</v>
      </c>
    </row>
  </sheetData>
  <hyperlinks>
    <hyperlink ref="L4" r:id="rId1" xr:uid="{40D3ADF5-1629-4B8D-B4FD-EA9012B78E30}"/>
    <hyperlink ref="L6" r:id="rId2" xr:uid="{86AD5E20-00F9-423E-9739-A1948E032E87}"/>
    <hyperlink ref="L8" r:id="rId3" xr:uid="{B4417024-D018-4C92-9338-B33FCBA05B67}"/>
    <hyperlink ref="L13" r:id="rId4" xr:uid="{AB5D4380-16D4-4F23-8798-F498DB32399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3930F-858C-43F9-B189-0EC96DC950F3}">
  <dimension ref="A1:E119"/>
  <sheetViews>
    <sheetView workbookViewId="0">
      <selection activeCell="C13" sqref="C13"/>
    </sheetView>
  </sheetViews>
  <sheetFormatPr defaultRowHeight="14.4" x14ac:dyDescent="0.55000000000000004"/>
  <sheetData>
    <row r="1" spans="1:4" x14ac:dyDescent="0.55000000000000004">
      <c r="A1" s="1" t="s">
        <v>27</v>
      </c>
      <c r="B1" t="s">
        <v>22</v>
      </c>
      <c r="C1" t="s">
        <v>23</v>
      </c>
      <c r="D1" t="s">
        <v>24</v>
      </c>
    </row>
    <row r="2" spans="1:4" x14ac:dyDescent="0.55000000000000004">
      <c r="A2">
        <v>1933</v>
      </c>
      <c r="B2" s="35">
        <f>MI_towers!$C$15*stock_overhead_lines_km!B2</f>
        <v>86.007101886304497</v>
      </c>
      <c r="C2" s="35">
        <f>MI_towers!$C$15*stock_overhead_lines_km!C2</f>
        <v>86.007101886304682</v>
      </c>
      <c r="D2" s="35">
        <f>MI_towers!$C$15*stock_overhead_lines_km!D2</f>
        <v>86.007101886304682</v>
      </c>
    </row>
    <row r="3" spans="1:4" x14ac:dyDescent="0.55000000000000004">
      <c r="A3">
        <v>1934</v>
      </c>
      <c r="B3" s="35">
        <f>MI_towers!$C$15*stock_overhead_lines_km!B3</f>
        <v>86.007101886304682</v>
      </c>
      <c r="C3" s="35">
        <f>MI_towers!$C$15*stock_overhead_lines_km!C3</f>
        <v>86.007101886304682</v>
      </c>
      <c r="D3" s="35">
        <f>MI_towers!$C$15*stock_overhead_lines_km!D3</f>
        <v>86.007101886304682</v>
      </c>
    </row>
    <row r="4" spans="1:4" x14ac:dyDescent="0.55000000000000004">
      <c r="A4">
        <v>1935</v>
      </c>
      <c r="B4" s="35">
        <f>MI_towers!$C$15*stock_overhead_lines_km!B4</f>
        <v>141.9916547232539</v>
      </c>
      <c r="C4" s="35">
        <f>MI_towers!$C$15*stock_overhead_lines_km!C4</f>
        <v>141.9916547232539</v>
      </c>
      <c r="D4" s="35">
        <f>MI_towers!$C$15*stock_overhead_lines_km!D4</f>
        <v>141.9916547232539</v>
      </c>
    </row>
    <row r="5" spans="1:4" x14ac:dyDescent="0.55000000000000004">
      <c r="A5">
        <v>1936</v>
      </c>
      <c r="B5" s="35">
        <f>MI_towers!$C$15*stock_overhead_lines_km!B5</f>
        <v>141.9916547232539</v>
      </c>
      <c r="C5" s="35">
        <f>MI_towers!$C$15*stock_overhead_lines_km!C5</f>
        <v>141.9916547232539</v>
      </c>
      <c r="D5" s="35">
        <f>MI_towers!$C$15*stock_overhead_lines_km!D5</f>
        <v>141.9916547232539</v>
      </c>
    </row>
    <row r="6" spans="1:4" x14ac:dyDescent="0.55000000000000004">
      <c r="A6">
        <v>1937</v>
      </c>
      <c r="B6" s="35">
        <f>MI_towers!$C$15*stock_overhead_lines_km!B6</f>
        <v>141.9916547232539</v>
      </c>
      <c r="C6" s="35">
        <f>MI_towers!$C$15*stock_overhead_lines_km!C6</f>
        <v>141.9916547232539</v>
      </c>
      <c r="D6" s="35">
        <f>MI_towers!$C$15*stock_overhead_lines_km!D6</f>
        <v>141.9916547232539</v>
      </c>
    </row>
    <row r="7" spans="1:4" x14ac:dyDescent="0.55000000000000004">
      <c r="A7">
        <v>1938</v>
      </c>
      <c r="B7" s="35">
        <f>MI_towers!$C$15*stock_overhead_lines_km!B7</f>
        <v>141.9916547232539</v>
      </c>
      <c r="C7" s="35">
        <f>MI_towers!$C$15*stock_overhead_lines_km!C7</f>
        <v>141.9916547232539</v>
      </c>
      <c r="D7" s="35">
        <f>MI_towers!$C$15*stock_overhead_lines_km!D7</f>
        <v>141.9916547232539</v>
      </c>
    </row>
    <row r="8" spans="1:4" x14ac:dyDescent="0.55000000000000004">
      <c r="A8">
        <v>1939</v>
      </c>
      <c r="B8" s="35">
        <f>MI_towers!$C$15*stock_overhead_lines_km!B8</f>
        <v>141.9916547232539</v>
      </c>
      <c r="C8" s="35">
        <f>MI_towers!$C$15*stock_overhead_lines_km!C8</f>
        <v>141.9916547232539</v>
      </c>
      <c r="D8" s="35">
        <f>MI_towers!$C$15*stock_overhead_lines_km!D8</f>
        <v>141.9916547232539</v>
      </c>
    </row>
    <row r="9" spans="1:4" x14ac:dyDescent="0.55000000000000004">
      <c r="A9">
        <v>1940</v>
      </c>
      <c r="B9" s="35">
        <f>MI_towers!$C$15*stock_overhead_lines_km!B9</f>
        <v>230.8537427914176</v>
      </c>
      <c r="C9" s="35">
        <f>MI_towers!$C$15*stock_overhead_lines_km!C9</f>
        <v>230.8537427914176</v>
      </c>
      <c r="D9" s="35">
        <f>MI_towers!$C$15*stock_overhead_lines_km!D9</f>
        <v>230.8537427914176</v>
      </c>
    </row>
    <row r="10" spans="1:4" x14ac:dyDescent="0.55000000000000004">
      <c r="A10">
        <v>1941</v>
      </c>
      <c r="B10" s="35">
        <f>MI_towers!$C$15*stock_overhead_lines_km!B10</f>
        <v>230.8537427914176</v>
      </c>
      <c r="C10" s="35">
        <f>MI_towers!$C$15*stock_overhead_lines_km!C10</f>
        <v>230.8537427914176</v>
      </c>
      <c r="D10" s="35">
        <f>MI_towers!$C$15*stock_overhead_lines_km!D10</f>
        <v>230.8537427914176</v>
      </c>
    </row>
    <row r="11" spans="1:4" x14ac:dyDescent="0.55000000000000004">
      <c r="A11">
        <v>1942</v>
      </c>
      <c r="B11" s="35">
        <f>MI_towers!$C$15*stock_overhead_lines_km!B11</f>
        <v>230.8537427914176</v>
      </c>
      <c r="C11" s="35">
        <f>MI_towers!$C$15*stock_overhead_lines_km!C11</f>
        <v>230.8537427914176</v>
      </c>
      <c r="D11" s="35">
        <f>MI_towers!$C$15*stock_overhead_lines_km!D11</f>
        <v>230.8537427914176</v>
      </c>
    </row>
    <row r="12" spans="1:4" x14ac:dyDescent="0.55000000000000004">
      <c r="A12">
        <v>1943</v>
      </c>
      <c r="B12" s="35">
        <f>MI_towers!$C$15*stock_overhead_lines_km!B12</f>
        <v>277.99084254902692</v>
      </c>
      <c r="C12" s="35">
        <f>MI_towers!$C$15*stock_overhead_lines_km!C12</f>
        <v>277.99084254902692</v>
      </c>
      <c r="D12" s="35">
        <f>MI_towers!$C$15*stock_overhead_lines_km!D12</f>
        <v>277.99084254902692</v>
      </c>
    </row>
    <row r="13" spans="1:4" x14ac:dyDescent="0.55000000000000004">
      <c r="A13">
        <v>1944</v>
      </c>
      <c r="B13" s="35">
        <f>MI_towers!$C$15*stock_overhead_lines_km!B13</f>
        <v>324.181355430103</v>
      </c>
      <c r="C13" s="35">
        <f>MI_towers!$C$15*stock_overhead_lines_km!C13</f>
        <v>324.181355430103</v>
      </c>
      <c r="D13" s="35">
        <f>MI_towers!$C$15*stock_overhead_lines_km!D13</f>
        <v>324.181355430103</v>
      </c>
    </row>
    <row r="14" spans="1:4" x14ac:dyDescent="0.55000000000000004">
      <c r="A14">
        <v>1945</v>
      </c>
      <c r="B14" s="35">
        <f>MI_towers!$C$15*stock_overhead_lines_km!B14</f>
        <v>324.181355430103</v>
      </c>
      <c r="C14" s="35">
        <f>MI_towers!$C$15*stock_overhead_lines_km!C14</f>
        <v>324.181355430103</v>
      </c>
      <c r="D14" s="35">
        <f>MI_towers!$C$15*stock_overhead_lines_km!D14</f>
        <v>324.181355430103</v>
      </c>
    </row>
    <row r="15" spans="1:4" x14ac:dyDescent="0.55000000000000004">
      <c r="A15">
        <v>1946</v>
      </c>
      <c r="B15" s="35">
        <f>MI_towers!$C$15*stock_overhead_lines_km!B15</f>
        <v>382.14215772394522</v>
      </c>
      <c r="C15" s="35">
        <f>MI_towers!$C$15*stock_overhead_lines_km!C15</f>
        <v>382.14215772394522</v>
      </c>
      <c r="D15" s="35">
        <f>MI_towers!$C$15*stock_overhead_lines_km!D15</f>
        <v>382.14215772394522</v>
      </c>
    </row>
    <row r="16" spans="1:4" x14ac:dyDescent="0.55000000000000004">
      <c r="A16">
        <v>1947</v>
      </c>
      <c r="B16" s="35">
        <f>MI_towers!$C$15*stock_overhead_lines_km!B16</f>
        <v>382.14215772394522</v>
      </c>
      <c r="C16" s="35">
        <f>MI_towers!$C$15*stock_overhead_lines_km!C16</f>
        <v>382.14215772394522</v>
      </c>
      <c r="D16" s="35">
        <f>MI_towers!$C$15*stock_overhead_lines_km!D16</f>
        <v>382.14215772394522</v>
      </c>
    </row>
    <row r="17" spans="1:4" x14ac:dyDescent="0.55000000000000004">
      <c r="A17">
        <v>1948</v>
      </c>
      <c r="B17" s="35">
        <f>MI_towers!$C$15*stock_overhead_lines_km!B17</f>
        <v>407.00366753233288</v>
      </c>
      <c r="C17" s="35">
        <f>MI_towers!$C$15*stock_overhead_lines_km!C17</f>
        <v>407.00366753233288</v>
      </c>
      <c r="D17" s="35">
        <f>MI_towers!$C$15*stock_overhead_lines_km!D17</f>
        <v>407.00366753233288</v>
      </c>
    </row>
    <row r="18" spans="1:4" x14ac:dyDescent="0.55000000000000004">
      <c r="A18">
        <v>1949</v>
      </c>
      <c r="B18" s="35">
        <f>MI_towers!$C$15*stock_overhead_lines_km!B18</f>
        <v>523.54704719370523</v>
      </c>
      <c r="C18" s="35">
        <f>MI_towers!$C$15*stock_overhead_lines_km!C18</f>
        <v>523.54704719370523</v>
      </c>
      <c r="D18" s="35">
        <f>MI_towers!$C$15*stock_overhead_lines_km!D18</f>
        <v>523.54704719370523</v>
      </c>
    </row>
    <row r="19" spans="1:4" x14ac:dyDescent="0.55000000000000004">
      <c r="A19">
        <v>1950</v>
      </c>
      <c r="B19" s="35">
        <f>MI_towers!$C$15*stock_overhead_lines_km!B19</f>
        <v>523.54704719370523</v>
      </c>
      <c r="C19" s="35">
        <f>MI_towers!$C$15*stock_overhead_lines_km!C19</f>
        <v>523.54704719370523</v>
      </c>
      <c r="D19" s="35">
        <f>MI_towers!$C$15*stock_overhead_lines_km!D19</f>
        <v>523.54704719370523</v>
      </c>
    </row>
    <row r="20" spans="1:4" x14ac:dyDescent="0.55000000000000004">
      <c r="A20">
        <v>1951</v>
      </c>
      <c r="B20" s="35">
        <f>MI_towers!$C$15*stock_overhead_lines_km!B20</f>
        <v>542.27400547777768</v>
      </c>
      <c r="C20" s="35">
        <f>MI_towers!$C$15*stock_overhead_lines_km!C20</f>
        <v>542.27400547777768</v>
      </c>
      <c r="D20" s="35">
        <f>MI_towers!$C$15*stock_overhead_lines_km!D20</f>
        <v>542.27400547777768</v>
      </c>
    </row>
    <row r="21" spans="1:4" x14ac:dyDescent="0.55000000000000004">
      <c r="A21">
        <v>1952</v>
      </c>
      <c r="B21" s="35">
        <f>MI_towers!$C$15*stock_overhead_lines_km!B21</f>
        <v>648.72000233110361</v>
      </c>
      <c r="C21" s="35">
        <f>MI_towers!$C$15*stock_overhead_lines_km!C21</f>
        <v>648.72000233110361</v>
      </c>
      <c r="D21" s="35">
        <f>MI_towers!$C$15*stock_overhead_lines_km!D21</f>
        <v>648.72000233110361</v>
      </c>
    </row>
    <row r="22" spans="1:4" x14ac:dyDescent="0.55000000000000004">
      <c r="A22">
        <v>1953</v>
      </c>
      <c r="B22" s="35">
        <f>MI_towers!$C$15*stock_overhead_lines_km!B22</f>
        <v>858.12186934721717</v>
      </c>
      <c r="C22" s="35">
        <f>MI_towers!$C$15*stock_overhead_lines_km!C22</f>
        <v>858.12186934721717</v>
      </c>
      <c r="D22" s="35">
        <f>MI_towers!$C$15*stock_overhead_lines_km!D22</f>
        <v>858.12186934721717</v>
      </c>
    </row>
    <row r="23" spans="1:4" x14ac:dyDescent="0.55000000000000004">
      <c r="A23">
        <v>1954</v>
      </c>
      <c r="B23" s="35">
        <f>MI_towers!$C$15*stock_overhead_lines_km!B23</f>
        <v>858.12186934721717</v>
      </c>
      <c r="C23" s="35">
        <f>MI_towers!$C$15*stock_overhead_lines_km!C23</f>
        <v>858.12186934721717</v>
      </c>
      <c r="D23" s="35">
        <f>MI_towers!$C$15*stock_overhead_lines_km!D23</f>
        <v>858.12186934721717</v>
      </c>
    </row>
    <row r="24" spans="1:4" x14ac:dyDescent="0.55000000000000004">
      <c r="A24">
        <v>1955</v>
      </c>
      <c r="B24" s="35">
        <f>MI_towers!$C$15*stock_overhead_lines_km!B24</f>
        <v>1013.8920312270001</v>
      </c>
      <c r="C24" s="35">
        <f>MI_towers!$C$15*stock_overhead_lines_km!C24</f>
        <v>1013.8920312270001</v>
      </c>
      <c r="D24" s="35">
        <f>MI_towers!$C$15*stock_overhead_lines_km!D24</f>
        <v>1013.8920312270001</v>
      </c>
    </row>
    <row r="25" spans="1:4" x14ac:dyDescent="0.55000000000000004">
      <c r="A25">
        <v>1956</v>
      </c>
      <c r="B25" s="35">
        <f>MI_towers!$C$15*stock_overhead_lines_km!B25</f>
        <v>1013.8920312270001</v>
      </c>
      <c r="C25" s="35">
        <f>MI_towers!$C$15*stock_overhead_lines_km!C25</f>
        <v>1013.8920312270001</v>
      </c>
      <c r="D25" s="35">
        <f>MI_towers!$C$15*stock_overhead_lines_km!D25</f>
        <v>1013.8920312270001</v>
      </c>
    </row>
    <row r="26" spans="1:4" x14ac:dyDescent="0.55000000000000004">
      <c r="A26">
        <v>1957</v>
      </c>
      <c r="B26" s="35">
        <f>MI_towers!$C$15*stock_overhead_lines_km!B26</f>
        <v>1013.8920312270001</v>
      </c>
      <c r="C26" s="35">
        <f>MI_towers!$C$15*stock_overhead_lines_km!C26</f>
        <v>1013.8920312270001</v>
      </c>
      <c r="D26" s="35">
        <f>MI_towers!$C$15*stock_overhead_lines_km!D26</f>
        <v>1013.8920312270001</v>
      </c>
    </row>
    <row r="27" spans="1:4" x14ac:dyDescent="0.55000000000000004">
      <c r="A27">
        <v>1958</v>
      </c>
      <c r="B27" s="35">
        <f>MI_towers!$C$15*stock_overhead_lines_km!B27</f>
        <v>1052.4786806305533</v>
      </c>
      <c r="C27" s="35">
        <f>MI_towers!$C$15*stock_overhead_lines_km!C27</f>
        <v>1052.4786806305533</v>
      </c>
      <c r="D27" s="35">
        <f>MI_towers!$C$15*stock_overhead_lines_km!D27</f>
        <v>1052.4786806305533</v>
      </c>
    </row>
    <row r="28" spans="1:4" x14ac:dyDescent="0.55000000000000004">
      <c r="A28">
        <v>1959</v>
      </c>
      <c r="B28" s="35">
        <f>MI_towers!$C$15*stock_overhead_lines_km!B28</f>
        <v>1206.5546869373757</v>
      </c>
      <c r="C28" s="35">
        <f>MI_towers!$C$15*stock_overhead_lines_km!C28</f>
        <v>1206.5546869373757</v>
      </c>
      <c r="D28" s="35">
        <f>MI_towers!$C$15*stock_overhead_lines_km!D28</f>
        <v>1206.5546869373757</v>
      </c>
    </row>
    <row r="29" spans="1:4" x14ac:dyDescent="0.55000000000000004">
      <c r="A29">
        <v>1960</v>
      </c>
      <c r="B29" s="35">
        <f>MI_towers!$C$15*stock_overhead_lines_km!B29</f>
        <v>1399.8174083697959</v>
      </c>
      <c r="C29" s="35">
        <f>MI_towers!$C$15*stock_overhead_lines_km!C29</f>
        <v>1399.8174083697959</v>
      </c>
      <c r="D29" s="35">
        <f>MI_towers!$C$15*stock_overhead_lines_km!D29</f>
        <v>1399.8174083697959</v>
      </c>
    </row>
    <row r="30" spans="1:4" x14ac:dyDescent="0.55000000000000004">
      <c r="A30">
        <v>1961</v>
      </c>
      <c r="B30" s="35">
        <f>MI_towers!$C$15*stock_overhead_lines_km!B30</f>
        <v>1503.2003911131806</v>
      </c>
      <c r="C30" s="35">
        <f>MI_towers!$C$15*stock_overhead_lines_km!C30</f>
        <v>1503.2003911131806</v>
      </c>
      <c r="D30" s="35">
        <f>MI_towers!$C$15*stock_overhead_lines_km!D30</f>
        <v>1503.2003911131806</v>
      </c>
    </row>
    <row r="31" spans="1:4" x14ac:dyDescent="0.55000000000000004">
      <c r="A31">
        <v>1962</v>
      </c>
      <c r="B31" s="35">
        <f>MI_towers!$C$15*stock_overhead_lines_km!B31</f>
        <v>1663.9876685869676</v>
      </c>
      <c r="C31" s="35">
        <f>MI_towers!$C$15*stock_overhead_lines_km!C31</f>
        <v>1663.9876685869676</v>
      </c>
      <c r="D31" s="35">
        <f>MI_towers!$C$15*stock_overhead_lines_km!D31</f>
        <v>1663.9876685869676</v>
      </c>
    </row>
    <row r="32" spans="1:4" x14ac:dyDescent="0.55000000000000004">
      <c r="A32">
        <v>1963</v>
      </c>
      <c r="B32" s="35">
        <f>MI_towers!$C$15*stock_overhead_lines_km!B32</f>
        <v>1726.1711515226405</v>
      </c>
      <c r="C32" s="35">
        <f>MI_towers!$C$15*stock_overhead_lines_km!C32</f>
        <v>1726.1711515226405</v>
      </c>
      <c r="D32" s="35">
        <f>MI_towers!$C$15*stock_overhead_lines_km!D32</f>
        <v>1726.1711515226405</v>
      </c>
    </row>
    <row r="33" spans="1:4" x14ac:dyDescent="0.55000000000000004">
      <c r="A33">
        <v>1964</v>
      </c>
      <c r="B33" s="35">
        <f>MI_towers!$C$15*stock_overhead_lines_km!B33</f>
        <v>2083.4835032110072</v>
      </c>
      <c r="C33" s="35">
        <f>MI_towers!$C$15*stock_overhead_lines_km!C33</f>
        <v>2083.4835032110072</v>
      </c>
      <c r="D33" s="35">
        <f>MI_towers!$C$15*stock_overhead_lines_km!D33</f>
        <v>2083.4835032110072</v>
      </c>
    </row>
    <row r="34" spans="1:4" x14ac:dyDescent="0.55000000000000004">
      <c r="A34">
        <v>1965</v>
      </c>
      <c r="B34" s="35">
        <f>MI_towers!$C$15*stock_overhead_lines_km!B34</f>
        <v>2527.4141284739812</v>
      </c>
      <c r="C34" s="35">
        <f>MI_towers!$C$15*stock_overhead_lines_km!C34</f>
        <v>2527.4141284739812</v>
      </c>
      <c r="D34" s="35">
        <f>MI_towers!$C$15*stock_overhead_lines_km!D34</f>
        <v>2527.4141284739812</v>
      </c>
    </row>
    <row r="35" spans="1:4" x14ac:dyDescent="0.55000000000000004">
      <c r="A35">
        <v>1966</v>
      </c>
      <c r="B35" s="35">
        <f>MI_towers!$C$15*stock_overhead_lines_km!B35</f>
        <v>2863.7039933301376</v>
      </c>
      <c r="C35" s="35">
        <f>MI_towers!$C$15*stock_overhead_lines_km!C35</f>
        <v>2863.7039933301376</v>
      </c>
      <c r="D35" s="35">
        <f>MI_towers!$C$15*stock_overhead_lines_km!D35</f>
        <v>2863.7039933301376</v>
      </c>
    </row>
    <row r="36" spans="1:4" x14ac:dyDescent="0.55000000000000004">
      <c r="A36">
        <v>1967</v>
      </c>
      <c r="B36" s="35">
        <f>MI_towers!$C$15*stock_overhead_lines_km!B36</f>
        <v>3145.5208435823529</v>
      </c>
      <c r="C36" s="35">
        <f>MI_towers!$C$15*stock_overhead_lines_km!C36</f>
        <v>3145.5208435823529</v>
      </c>
      <c r="D36" s="35">
        <f>MI_towers!$C$15*stock_overhead_lines_km!D36</f>
        <v>3145.5208435823529</v>
      </c>
    </row>
    <row r="37" spans="1:4" x14ac:dyDescent="0.55000000000000004">
      <c r="A37">
        <v>1968</v>
      </c>
      <c r="B37" s="35">
        <f>MI_towers!$C$15*stock_overhead_lines_km!B37</f>
        <v>3655.3838059603927</v>
      </c>
      <c r="C37" s="35">
        <f>MI_towers!$C$15*stock_overhead_lines_km!C37</f>
        <v>3655.3838059603927</v>
      </c>
      <c r="D37" s="35">
        <f>MI_towers!$C$15*stock_overhead_lines_km!D37</f>
        <v>3655.3838059603927</v>
      </c>
    </row>
    <row r="38" spans="1:4" x14ac:dyDescent="0.55000000000000004">
      <c r="A38">
        <v>1969</v>
      </c>
      <c r="B38" s="35">
        <f>MI_towers!$C$15*stock_overhead_lines_km!B38</f>
        <v>4898.8990997855717</v>
      </c>
      <c r="C38" s="35">
        <f>MI_towers!$C$15*stock_overhead_lines_km!C38</f>
        <v>4898.8990997855717</v>
      </c>
      <c r="D38" s="35">
        <f>MI_towers!$C$15*stock_overhead_lines_km!D38</f>
        <v>4898.8990997855717</v>
      </c>
    </row>
    <row r="39" spans="1:4" x14ac:dyDescent="0.55000000000000004">
      <c r="A39">
        <v>1970</v>
      </c>
      <c r="B39" s="35">
        <f>MI_towers!$C$15*stock_overhead_lines_km!B39</f>
        <v>5087.6045728166464</v>
      </c>
      <c r="C39" s="35">
        <f>MI_towers!$C$15*stock_overhead_lines_km!C39</f>
        <v>5087.6045728166464</v>
      </c>
      <c r="D39" s="35">
        <f>MI_towers!$C$15*stock_overhead_lines_km!D39</f>
        <v>5087.6045728166464</v>
      </c>
    </row>
    <row r="40" spans="1:4" x14ac:dyDescent="0.55000000000000004">
      <c r="A40">
        <v>1971</v>
      </c>
      <c r="B40" s="35">
        <f>MI_towers!$C$15*stock_overhead_lines_km!B40</f>
        <v>5363.2073088125044</v>
      </c>
      <c r="C40" s="35">
        <f>MI_towers!$C$15*stock_overhead_lines_km!C40</f>
        <v>5363.2073088125044</v>
      </c>
      <c r="D40" s="35">
        <f>MI_towers!$C$15*stock_overhead_lines_km!D40</f>
        <v>5363.2073088125044</v>
      </c>
    </row>
    <row r="41" spans="1:4" x14ac:dyDescent="0.55000000000000004">
      <c r="A41">
        <v>1972</v>
      </c>
      <c r="B41" s="35">
        <f>MI_towers!$C$15*stock_overhead_lines_km!B41</f>
        <v>6075.637381882133</v>
      </c>
      <c r="C41" s="35">
        <f>MI_towers!$C$15*stock_overhead_lines_km!C41</f>
        <v>6075.637381882133</v>
      </c>
      <c r="D41" s="35">
        <f>MI_towers!$C$15*stock_overhead_lines_km!D41</f>
        <v>6075.637381882133</v>
      </c>
    </row>
    <row r="42" spans="1:4" x14ac:dyDescent="0.55000000000000004">
      <c r="A42">
        <v>1973</v>
      </c>
      <c r="B42" s="35">
        <f>MI_towers!$C$15*stock_overhead_lines_km!B42</f>
        <v>7000.8042840905528</v>
      </c>
      <c r="C42" s="35">
        <f>MI_towers!$C$15*stock_overhead_lines_km!C42</f>
        <v>7000.8042840905528</v>
      </c>
      <c r="D42" s="35">
        <f>MI_towers!$C$15*stock_overhead_lines_km!D42</f>
        <v>7000.8042840905528</v>
      </c>
    </row>
    <row r="43" spans="1:4" x14ac:dyDescent="0.55000000000000004">
      <c r="A43">
        <v>1974</v>
      </c>
      <c r="B43" s="35">
        <f>MI_towers!$C$15*stock_overhead_lines_km!B43</f>
        <v>7705.8702496248634</v>
      </c>
      <c r="C43" s="35">
        <f>MI_towers!$C$15*stock_overhead_lines_km!C43</f>
        <v>7705.8702496248634</v>
      </c>
      <c r="D43" s="35">
        <f>MI_towers!$C$15*stock_overhead_lines_km!D43</f>
        <v>7705.8702496248634</v>
      </c>
    </row>
    <row r="44" spans="1:4" x14ac:dyDescent="0.55000000000000004">
      <c r="A44">
        <v>1975</v>
      </c>
      <c r="B44" s="35">
        <f>MI_towers!$C$15*stock_overhead_lines_km!B44</f>
        <v>7740.8688493491481</v>
      </c>
      <c r="C44" s="35">
        <f>MI_towers!$C$15*stock_overhead_lines_km!C44</f>
        <v>7740.8688493491481</v>
      </c>
      <c r="D44" s="35">
        <f>MI_towers!$C$15*stock_overhead_lines_km!D44</f>
        <v>7740.8688493491481</v>
      </c>
    </row>
    <row r="45" spans="1:4" x14ac:dyDescent="0.55000000000000004">
      <c r="A45">
        <v>1976</v>
      </c>
      <c r="B45" s="35">
        <f>MI_towers!$C$15*stock_overhead_lines_km!B45</f>
        <v>7954.6239110150982</v>
      </c>
      <c r="C45" s="35">
        <f>MI_towers!$C$15*stock_overhead_lines_km!C45</f>
        <v>7954.6239110150982</v>
      </c>
      <c r="D45" s="35">
        <f>MI_towers!$C$15*stock_overhead_lines_km!D45</f>
        <v>7954.6239110150982</v>
      </c>
    </row>
    <row r="46" spans="1:4" x14ac:dyDescent="0.55000000000000004">
      <c r="A46">
        <v>1977</v>
      </c>
      <c r="B46" s="35">
        <f>MI_towers!$C$15*stock_overhead_lines_km!B46</f>
        <v>8169.8605752169187</v>
      </c>
      <c r="C46" s="35">
        <f>MI_towers!$C$15*stock_overhead_lines_km!C46</f>
        <v>8169.8605752169187</v>
      </c>
      <c r="D46" s="35">
        <f>MI_towers!$C$15*stock_overhead_lines_km!D46</f>
        <v>8169.8605752169187</v>
      </c>
    </row>
    <row r="47" spans="1:4" x14ac:dyDescent="0.55000000000000004">
      <c r="A47">
        <v>1978</v>
      </c>
      <c r="B47" s="35">
        <f>MI_towers!$C$15*stock_overhead_lines_km!B47</f>
        <v>8377.0109705120467</v>
      </c>
      <c r="C47" s="35">
        <f>MI_towers!$C$15*stock_overhead_lines_km!C47</f>
        <v>8377.0109705120467</v>
      </c>
      <c r="D47" s="35">
        <f>MI_towers!$C$15*stock_overhead_lines_km!D47</f>
        <v>8377.0109705120467</v>
      </c>
    </row>
    <row r="48" spans="1:4" x14ac:dyDescent="0.55000000000000004">
      <c r="A48">
        <v>1979</v>
      </c>
      <c r="B48" s="35">
        <f>MI_towers!$C$15*stock_overhead_lines_km!B48</f>
        <v>8581.4273345278652</v>
      </c>
      <c r="C48" s="35">
        <f>MI_towers!$C$15*stock_overhead_lines_km!C48</f>
        <v>8581.4273345278652</v>
      </c>
      <c r="D48" s="35">
        <f>MI_towers!$C$15*stock_overhead_lines_km!D48</f>
        <v>8581.4273345278652</v>
      </c>
    </row>
    <row r="49" spans="1:4" x14ac:dyDescent="0.55000000000000004">
      <c r="A49">
        <v>1980</v>
      </c>
      <c r="B49" s="35">
        <f>MI_towers!$C$15*stock_overhead_lines_km!B49</f>
        <v>8745.1280709067432</v>
      </c>
      <c r="C49" s="35">
        <f>MI_towers!$C$15*stock_overhead_lines_km!C49</f>
        <v>8745.1280709067432</v>
      </c>
      <c r="D49" s="35">
        <f>MI_towers!$C$15*stock_overhead_lines_km!D49</f>
        <v>8745.1280709067432</v>
      </c>
    </row>
    <row r="50" spans="1:4" x14ac:dyDescent="0.55000000000000004">
      <c r="A50">
        <v>1981</v>
      </c>
      <c r="B50" s="35">
        <f>MI_towers!$C$15*stock_overhead_lines_km!B50</f>
        <v>8745.7466182837197</v>
      </c>
      <c r="C50" s="35">
        <f>MI_towers!$C$15*stock_overhead_lines_km!C50</f>
        <v>8745.7466182837197</v>
      </c>
      <c r="D50" s="35">
        <f>MI_towers!$C$15*stock_overhead_lines_km!D50</f>
        <v>8745.7466182837197</v>
      </c>
    </row>
    <row r="51" spans="1:4" x14ac:dyDescent="0.55000000000000004">
      <c r="A51">
        <v>1982</v>
      </c>
      <c r="B51" s="35">
        <f>MI_towers!$C$15*stock_overhead_lines_km!B51</f>
        <v>8837.7827488398507</v>
      </c>
      <c r="C51" s="35">
        <f>MI_towers!$C$15*stock_overhead_lines_km!C51</f>
        <v>8837.7827488398507</v>
      </c>
      <c r="D51" s="35">
        <f>MI_towers!$C$15*stock_overhead_lines_km!D51</f>
        <v>8837.7827488398507</v>
      </c>
    </row>
    <row r="52" spans="1:4" x14ac:dyDescent="0.55000000000000004">
      <c r="A52">
        <v>1983</v>
      </c>
      <c r="B52" s="35">
        <f>MI_towers!$C$15*stock_overhead_lines_km!B52</f>
        <v>8873.9341399834539</v>
      </c>
      <c r="C52" s="35">
        <f>MI_towers!$C$15*stock_overhead_lines_km!C52</f>
        <v>8873.9341399834539</v>
      </c>
      <c r="D52" s="35">
        <f>MI_towers!$C$15*stock_overhead_lines_km!D52</f>
        <v>8873.9341399834539</v>
      </c>
    </row>
    <row r="53" spans="1:4" x14ac:dyDescent="0.55000000000000004">
      <c r="A53">
        <v>1984</v>
      </c>
      <c r="B53" s="35">
        <f>MI_towers!$C$15*stock_overhead_lines_km!B53</f>
        <v>8958.0045313734317</v>
      </c>
      <c r="C53" s="35">
        <f>MI_towers!$C$15*stock_overhead_lines_km!C53</f>
        <v>8958.0045313734317</v>
      </c>
      <c r="D53" s="35">
        <f>MI_towers!$C$15*stock_overhead_lines_km!D53</f>
        <v>8958.0045313734317</v>
      </c>
    </row>
    <row r="54" spans="1:4" x14ac:dyDescent="0.55000000000000004">
      <c r="A54">
        <v>1985</v>
      </c>
      <c r="B54" s="35">
        <f>MI_towers!$C$15*stock_overhead_lines_km!B54</f>
        <v>8987.8511373628062</v>
      </c>
      <c r="C54" s="35">
        <f>MI_towers!$C$15*stock_overhead_lines_km!C54</f>
        <v>8987.8511373628062</v>
      </c>
      <c r="D54" s="35">
        <f>MI_towers!$C$15*stock_overhead_lines_km!D54</f>
        <v>8987.8511373628062</v>
      </c>
    </row>
    <row r="55" spans="1:4" x14ac:dyDescent="0.55000000000000004">
      <c r="A55">
        <v>1986</v>
      </c>
      <c r="B55" s="35">
        <f>MI_towers!$C$15*stock_overhead_lines_km!B55</f>
        <v>9069.1731895179546</v>
      </c>
      <c r="C55" s="35">
        <f>MI_towers!$C$15*stock_overhead_lines_km!C55</f>
        <v>9069.1731895179546</v>
      </c>
      <c r="D55" s="35">
        <f>MI_towers!$C$15*stock_overhead_lines_km!D55</f>
        <v>9069.1731895179546</v>
      </c>
    </row>
    <row r="56" spans="1:4" x14ac:dyDescent="0.55000000000000004">
      <c r="A56">
        <v>1987</v>
      </c>
      <c r="B56" s="35">
        <f>MI_towers!$C$15*stock_overhead_lines_km!B56</f>
        <v>9120.8535079398553</v>
      </c>
      <c r="C56" s="35">
        <f>MI_towers!$C$15*stock_overhead_lines_km!C56</f>
        <v>9120.8535079398553</v>
      </c>
      <c r="D56" s="35">
        <f>MI_towers!$C$15*stock_overhead_lines_km!D56</f>
        <v>9120.8535079398553</v>
      </c>
    </row>
    <row r="57" spans="1:4" x14ac:dyDescent="0.55000000000000004">
      <c r="A57">
        <v>1988</v>
      </c>
      <c r="B57" s="35">
        <f>MI_towers!$C$15*stock_overhead_lines_km!B57</f>
        <v>9490.139526359002</v>
      </c>
      <c r="C57" s="35">
        <f>MI_towers!$C$15*stock_overhead_lines_km!C57</f>
        <v>9490.139526359002</v>
      </c>
      <c r="D57" s="35">
        <f>MI_towers!$C$15*stock_overhead_lines_km!D57</f>
        <v>9490.139526359002</v>
      </c>
    </row>
    <row r="58" spans="1:4" x14ac:dyDescent="0.55000000000000004">
      <c r="A58">
        <v>1989</v>
      </c>
      <c r="B58" s="35">
        <f>MI_towers!$C$15*stock_overhead_lines_km!B58</f>
        <v>9647.4863524790362</v>
      </c>
      <c r="C58" s="35">
        <f>MI_towers!$C$15*stock_overhead_lines_km!C58</f>
        <v>9647.4863524790362</v>
      </c>
      <c r="D58" s="35">
        <f>MI_towers!$C$15*stock_overhead_lines_km!D58</f>
        <v>9647.4863524790362</v>
      </c>
    </row>
    <row r="59" spans="1:4" x14ac:dyDescent="0.55000000000000004">
      <c r="A59">
        <v>1990</v>
      </c>
      <c r="B59" s="35">
        <f>MI_towers!$C$15*stock_overhead_lines_km!B59</f>
        <v>9647.4863524790362</v>
      </c>
      <c r="C59" s="35">
        <f>MI_towers!$C$15*stock_overhead_lines_km!C59</f>
        <v>9647.4863524790362</v>
      </c>
      <c r="D59" s="35">
        <f>MI_towers!$C$15*stock_overhead_lines_km!D59</f>
        <v>9647.4863524790362</v>
      </c>
    </row>
    <row r="60" spans="1:4" x14ac:dyDescent="0.55000000000000004">
      <c r="A60">
        <v>1991</v>
      </c>
      <c r="B60" s="35">
        <f>MI_towers!$C$15*stock_overhead_lines_km!B60</f>
        <v>9830.0938098690294</v>
      </c>
      <c r="C60" s="35">
        <f>MI_towers!$C$15*stock_overhead_lines_km!C60</f>
        <v>9830.0938098690294</v>
      </c>
      <c r="D60" s="35">
        <f>MI_towers!$C$15*stock_overhead_lines_km!D60</f>
        <v>9830.0938098690294</v>
      </c>
    </row>
    <row r="61" spans="1:4" x14ac:dyDescent="0.55000000000000004">
      <c r="A61">
        <v>1992</v>
      </c>
      <c r="B61" s="35">
        <f>MI_towers!$C$15*stock_overhead_lines_km!B61</f>
        <v>10014.964312548549</v>
      </c>
      <c r="C61" s="35">
        <f>MI_towers!$C$15*stock_overhead_lines_km!C61</f>
        <v>10014.964312548549</v>
      </c>
      <c r="D61" s="35">
        <f>MI_towers!$C$15*stock_overhead_lines_km!D61</f>
        <v>10014.964312548549</v>
      </c>
    </row>
    <row r="62" spans="1:4" x14ac:dyDescent="0.55000000000000004">
      <c r="A62">
        <v>1993</v>
      </c>
      <c r="B62" s="35">
        <f>MI_towers!$C$15*stock_overhead_lines_km!B62</f>
        <v>10035.101432976981</v>
      </c>
      <c r="C62" s="35">
        <f>MI_towers!$C$15*stock_overhead_lines_km!C62</f>
        <v>10035.101432976981</v>
      </c>
      <c r="D62" s="35">
        <f>MI_towers!$C$15*stock_overhead_lines_km!D62</f>
        <v>10035.101432976981</v>
      </c>
    </row>
    <row r="63" spans="1:4" x14ac:dyDescent="0.55000000000000004">
      <c r="A63">
        <v>1994</v>
      </c>
      <c r="B63" s="35">
        <f>MI_towers!$C$15*stock_overhead_lines_km!B63</f>
        <v>10051.791358148064</v>
      </c>
      <c r="C63" s="35">
        <f>MI_towers!$C$15*stock_overhead_lines_km!C63</f>
        <v>10051.791358148064</v>
      </c>
      <c r="D63" s="35">
        <f>MI_towers!$C$15*stock_overhead_lines_km!D63</f>
        <v>10051.791358148064</v>
      </c>
    </row>
    <row r="64" spans="1:4" x14ac:dyDescent="0.55000000000000004">
      <c r="A64">
        <v>1995</v>
      </c>
      <c r="B64" s="35">
        <f>MI_towers!$C$15*stock_overhead_lines_km!B64</f>
        <v>10669.783297916198</v>
      </c>
      <c r="C64" s="35">
        <f>MI_towers!$C$15*stock_overhead_lines_km!C64</f>
        <v>10669.783297916198</v>
      </c>
      <c r="D64" s="35">
        <f>MI_towers!$C$15*stock_overhead_lines_km!D64</f>
        <v>10669.783297916198</v>
      </c>
    </row>
    <row r="65" spans="1:4" x14ac:dyDescent="0.55000000000000004">
      <c r="A65">
        <v>1996</v>
      </c>
      <c r="B65" s="35">
        <f>MI_towers!$C$15*stock_overhead_lines_km!B65</f>
        <v>10749.575203963996</v>
      </c>
      <c r="C65" s="35">
        <f>MI_towers!$C$15*stock_overhead_lines_km!C65</f>
        <v>10749.575203963996</v>
      </c>
      <c r="D65" s="35">
        <f>MI_towers!$C$15*stock_overhead_lines_km!D65</f>
        <v>10749.575203963996</v>
      </c>
    </row>
    <row r="66" spans="1:4" x14ac:dyDescent="0.55000000000000004">
      <c r="A66">
        <v>1997</v>
      </c>
      <c r="B66" s="35">
        <f>MI_towers!$C$15*stock_overhead_lines_km!B66</f>
        <v>10865.887776176201</v>
      </c>
      <c r="C66" s="35">
        <f>MI_towers!$C$15*stock_overhead_lines_km!C66</f>
        <v>10865.887776176201</v>
      </c>
      <c r="D66" s="35">
        <f>MI_towers!$C$15*stock_overhead_lines_km!D66</f>
        <v>10865.887776176201</v>
      </c>
    </row>
    <row r="67" spans="1:4" x14ac:dyDescent="0.55000000000000004">
      <c r="A67">
        <v>1998</v>
      </c>
      <c r="B67" s="35">
        <f>MI_towers!$C$15*stock_overhead_lines_km!B67</f>
        <v>10984.087590739375</v>
      </c>
      <c r="C67" s="35">
        <f>MI_towers!$C$15*stock_overhead_lines_km!C67</f>
        <v>10984.087590739375</v>
      </c>
      <c r="D67" s="35">
        <f>MI_towers!$C$15*stock_overhead_lines_km!D67</f>
        <v>10984.087590739375</v>
      </c>
    </row>
    <row r="68" spans="1:4" x14ac:dyDescent="0.55000000000000004">
      <c r="A68">
        <v>1999</v>
      </c>
      <c r="B68" s="35">
        <f>MI_towers!$C$15*stock_overhead_lines_km!B68</f>
        <v>11086.146159223141</v>
      </c>
      <c r="C68" s="35">
        <f>MI_towers!$C$15*stock_overhead_lines_km!C68</f>
        <v>11086.146159223141</v>
      </c>
      <c r="D68" s="35">
        <f>MI_towers!$C$15*stock_overhead_lines_km!D68</f>
        <v>11086.146159223141</v>
      </c>
    </row>
    <row r="69" spans="1:4" x14ac:dyDescent="0.55000000000000004">
      <c r="A69">
        <v>2000</v>
      </c>
      <c r="B69" s="35">
        <f>MI_towers!$C$15*stock_overhead_lines_km!B69</f>
        <v>11086.146159223141</v>
      </c>
      <c r="C69" s="35">
        <f>MI_towers!$C$15*stock_overhead_lines_km!C69</f>
        <v>11086.146159223141</v>
      </c>
      <c r="D69" s="35">
        <f>MI_towers!$C$15*stock_overhead_lines_km!D69</f>
        <v>11086.146159223141</v>
      </c>
    </row>
    <row r="70" spans="1:4" x14ac:dyDescent="0.55000000000000004">
      <c r="A70">
        <v>2001</v>
      </c>
      <c r="B70" s="35">
        <f>MI_towers!$C$15*stock_overhead_lines_km!B70</f>
        <v>11086.146159223141</v>
      </c>
      <c r="C70" s="35">
        <f>MI_towers!$C$15*stock_overhead_lines_km!C70</f>
        <v>11086.146159223141</v>
      </c>
      <c r="D70" s="35">
        <f>MI_towers!$C$15*stock_overhead_lines_km!D70</f>
        <v>11086.146159223141</v>
      </c>
    </row>
    <row r="71" spans="1:4" x14ac:dyDescent="0.55000000000000004">
      <c r="A71">
        <v>2002</v>
      </c>
      <c r="B71" s="35">
        <f>MI_towers!$C$15*stock_overhead_lines_km!B71</f>
        <v>11137.511927302832</v>
      </c>
      <c r="C71" s="35">
        <f>MI_towers!$C$15*stock_overhead_lines_km!C71</f>
        <v>11137.511927302832</v>
      </c>
      <c r="D71" s="35">
        <f>MI_towers!$C$15*stock_overhead_lines_km!D71</f>
        <v>11137.511927302832</v>
      </c>
    </row>
    <row r="72" spans="1:4" x14ac:dyDescent="0.55000000000000004">
      <c r="A72">
        <v>2003</v>
      </c>
      <c r="B72" s="35">
        <f>MI_towers!$C$15*stock_overhead_lines_km!B72</f>
        <v>11141.074738552892</v>
      </c>
      <c r="C72" s="35">
        <f>MI_towers!$C$15*stock_overhead_lines_km!C72</f>
        <v>11141.074738552892</v>
      </c>
      <c r="D72" s="35">
        <f>MI_towers!$C$15*stock_overhead_lines_km!D72</f>
        <v>11141.074738552892</v>
      </c>
    </row>
    <row r="73" spans="1:4" x14ac:dyDescent="0.55000000000000004">
      <c r="A73">
        <v>2004</v>
      </c>
      <c r="B73" s="35">
        <f>MI_towers!$C$15*stock_overhead_lines_km!B73</f>
        <v>11178.046298895721</v>
      </c>
      <c r="C73" s="35">
        <f>MI_towers!$C$15*stock_overhead_lines_km!C73</f>
        <v>11178.046298895721</v>
      </c>
      <c r="D73" s="35">
        <f>MI_towers!$C$15*stock_overhead_lines_km!D73</f>
        <v>11178.046298895721</v>
      </c>
    </row>
    <row r="74" spans="1:4" x14ac:dyDescent="0.55000000000000004">
      <c r="A74">
        <v>2005</v>
      </c>
      <c r="B74" s="35">
        <f>MI_towers!$C$15*stock_overhead_lines_km!B74</f>
        <v>11247.730423959656</v>
      </c>
      <c r="C74" s="35">
        <f>MI_towers!$C$15*stock_overhead_lines_km!C74</f>
        <v>11247.730423959656</v>
      </c>
      <c r="D74" s="35">
        <f>MI_towers!$C$15*stock_overhead_lines_km!D74</f>
        <v>11247.730423959656</v>
      </c>
    </row>
    <row r="75" spans="1:4" x14ac:dyDescent="0.55000000000000004">
      <c r="A75">
        <v>2006</v>
      </c>
      <c r="B75" s="35">
        <f>MI_towers!$C$15*stock_overhead_lines_km!B75</f>
        <v>11251.857145539014</v>
      </c>
      <c r="C75" s="35">
        <f>MI_towers!$C$15*stock_overhead_lines_km!C75</f>
        <v>11251.857145539014</v>
      </c>
      <c r="D75" s="35">
        <f>MI_towers!$C$15*stock_overhead_lines_km!D75</f>
        <v>11251.857145539014</v>
      </c>
    </row>
    <row r="76" spans="1:4" x14ac:dyDescent="0.55000000000000004">
      <c r="A76">
        <v>2007</v>
      </c>
      <c r="B76" s="35">
        <f>MI_towers!$C$15*stock_overhead_lines_km!B76</f>
        <v>11261.474519053134</v>
      </c>
      <c r="C76" s="35">
        <f>MI_towers!$C$15*stock_overhead_lines_km!C76</f>
        <v>11261.474519053134</v>
      </c>
      <c r="D76" s="35">
        <f>MI_towers!$C$15*stock_overhead_lines_km!D76</f>
        <v>11261.474519053134</v>
      </c>
    </row>
    <row r="77" spans="1:4" x14ac:dyDescent="0.55000000000000004">
      <c r="A77">
        <v>2008</v>
      </c>
      <c r="B77" s="35">
        <f>MI_towers!$C$15*stock_overhead_lines_km!B77</f>
        <v>11284.193836746357</v>
      </c>
      <c r="C77" s="35">
        <f>MI_towers!$C$15*stock_overhead_lines_km!C77</f>
        <v>11284.193836746357</v>
      </c>
      <c r="D77" s="35">
        <f>MI_towers!$C$15*stock_overhead_lines_km!D77</f>
        <v>11284.193836746357</v>
      </c>
    </row>
    <row r="78" spans="1:4" x14ac:dyDescent="0.55000000000000004">
      <c r="A78">
        <v>2009</v>
      </c>
      <c r="B78" s="35">
        <f>MI_towers!$C$15*stock_overhead_lines_km!B78</f>
        <v>11333.078682473546</v>
      </c>
      <c r="C78" s="35">
        <f>MI_towers!$C$15*stock_overhead_lines_km!C78</f>
        <v>11333.078682473546</v>
      </c>
      <c r="D78" s="35">
        <f>MI_towers!$C$15*stock_overhead_lines_km!D78</f>
        <v>11333.078682473546</v>
      </c>
    </row>
    <row r="79" spans="1:4" x14ac:dyDescent="0.55000000000000004">
      <c r="A79">
        <v>2010</v>
      </c>
      <c r="B79" s="35">
        <f>MI_towers!$C$15*stock_overhead_lines_km!B79</f>
        <v>11371.60882026722</v>
      </c>
      <c r="C79" s="35">
        <f>MI_towers!$C$15*stock_overhead_lines_km!C79</f>
        <v>11371.60882026722</v>
      </c>
      <c r="D79" s="35">
        <f>MI_towers!$C$15*stock_overhead_lines_km!D79</f>
        <v>11371.60882026722</v>
      </c>
    </row>
    <row r="80" spans="1:4" x14ac:dyDescent="0.55000000000000004">
      <c r="A80">
        <v>2011</v>
      </c>
      <c r="B80" s="35">
        <f>MI_towers!$C$15*stock_overhead_lines_km!B80</f>
        <v>11840.996463170302</v>
      </c>
      <c r="C80" s="35">
        <f>MI_towers!$C$15*stock_overhead_lines_km!C80</f>
        <v>11840.996463170302</v>
      </c>
      <c r="D80" s="35">
        <f>MI_towers!$C$15*stock_overhead_lines_km!D80</f>
        <v>11840.996463170302</v>
      </c>
    </row>
    <row r="81" spans="1:5" x14ac:dyDescent="0.55000000000000004">
      <c r="A81">
        <v>2012</v>
      </c>
      <c r="B81" s="35">
        <f>MI_towers!$C$15*stock_overhead_lines_km!B81</f>
        <v>12005.101461563863</v>
      </c>
      <c r="C81" s="35">
        <f>MI_towers!$C$15*stock_overhead_lines_km!C81</f>
        <v>12005.101461563863</v>
      </c>
      <c r="D81" s="35">
        <f>MI_towers!$C$15*stock_overhead_lines_km!D81</f>
        <v>12005.101461563863</v>
      </c>
    </row>
    <row r="82" spans="1:5" x14ac:dyDescent="0.55000000000000004">
      <c r="A82">
        <v>2013</v>
      </c>
      <c r="B82" s="35">
        <f>MI_towers!$C$15*stock_overhead_lines_km!B82</f>
        <v>12007.335762707695</v>
      </c>
      <c r="C82" s="35">
        <f>MI_towers!$C$15*stock_overhead_lines_km!C82</f>
        <v>12007.335762707695</v>
      </c>
      <c r="D82" s="35">
        <f>MI_towers!$C$15*stock_overhead_lines_km!D82</f>
        <v>12007.335762707695</v>
      </c>
    </row>
    <row r="83" spans="1:5" x14ac:dyDescent="0.55000000000000004">
      <c r="A83">
        <v>2014</v>
      </c>
      <c r="B83" s="35">
        <f>MI_towers!$C$15*stock_overhead_lines_km!B83</f>
        <v>12079.120114924754</v>
      </c>
      <c r="C83" s="35">
        <f>MI_towers!$C$15*stock_overhead_lines_km!C83</f>
        <v>12079.120114924754</v>
      </c>
      <c r="D83" s="35">
        <f>MI_towers!$C$15*stock_overhead_lines_km!D83</f>
        <v>12079.120114924754</v>
      </c>
    </row>
    <row r="84" spans="1:5" x14ac:dyDescent="0.55000000000000004">
      <c r="A84">
        <v>2015</v>
      </c>
      <c r="B84" s="35">
        <f>MI_towers!$C$15*stock_overhead_lines_km!B84</f>
        <v>12079.249447222506</v>
      </c>
      <c r="C84" s="35">
        <f>MI_towers!$C$15*stock_overhead_lines_km!C84</f>
        <v>12079.249447222506</v>
      </c>
      <c r="D84" s="35">
        <f>MI_towers!$C$15*stock_overhead_lines_km!D84</f>
        <v>12079.249447222506</v>
      </c>
    </row>
    <row r="85" spans="1:5" x14ac:dyDescent="0.55000000000000004">
      <c r="A85">
        <v>2016</v>
      </c>
      <c r="B85" s="35">
        <f>MI_towers!$C$15*stock_overhead_lines_km!B85</f>
        <v>12096.604772051789</v>
      </c>
      <c r="C85" s="35">
        <f>MI_towers!$C$15*stock_overhead_lines_km!C85</f>
        <v>12096.604772051789</v>
      </c>
      <c r="D85" s="35">
        <f>MI_towers!$C$15*stock_overhead_lines_km!D85</f>
        <v>12096.604772051789</v>
      </c>
    </row>
    <row r="86" spans="1:5" x14ac:dyDescent="0.55000000000000004">
      <c r="A86">
        <v>2017</v>
      </c>
      <c r="B86" s="35">
        <f>MI_towers!$C$15*stock_overhead_lines_km!B86</f>
        <v>12262.717337101953</v>
      </c>
      <c r="C86" s="35">
        <f>MI_towers!$C$15*stock_overhead_lines_km!C86</f>
        <v>12262.717337101953</v>
      </c>
      <c r="D86" s="35">
        <f>MI_towers!$C$15*stock_overhead_lines_km!D86</f>
        <v>12262.717337101953</v>
      </c>
    </row>
    <row r="87" spans="1:5" x14ac:dyDescent="0.55000000000000004">
      <c r="A87">
        <v>2018</v>
      </c>
      <c r="B87" s="35">
        <f>MI_towers!$C$15*stock_overhead_lines_km!B87</f>
        <v>12264.001642558153</v>
      </c>
      <c r="C87" s="35">
        <f>MI_towers!$C$15*stock_overhead_lines_km!C87</f>
        <v>12264.001642558153</v>
      </c>
      <c r="D87" s="35">
        <f>MI_towers!$C$15*stock_overhead_lines_km!D87</f>
        <v>12264.001642558153</v>
      </c>
    </row>
    <row r="88" spans="1:5" x14ac:dyDescent="0.55000000000000004">
      <c r="A88">
        <v>2019</v>
      </c>
      <c r="B88" s="35">
        <f>MI_towers!$C$15*stock_overhead_lines_km!B88</f>
        <v>12294.355833247657</v>
      </c>
      <c r="C88" s="35">
        <f>MI_towers!$C$15*stock_overhead_lines_km!C88</f>
        <v>12294.355833247657</v>
      </c>
      <c r="D88" s="35">
        <f>MI_towers!$C$15*stock_overhead_lines_km!D88</f>
        <v>12294.355833247657</v>
      </c>
    </row>
    <row r="89" spans="1:5" x14ac:dyDescent="0.55000000000000004">
      <c r="A89" s="1">
        <v>2020</v>
      </c>
      <c r="B89" s="35">
        <f>MI_towers!$C$15*stock_overhead_lines_km!B89</f>
        <v>12294.355833247651</v>
      </c>
      <c r="C89" s="35">
        <f>MI_towers!$C$15*stock_overhead_lines_km!C89</f>
        <v>12294.355833247651</v>
      </c>
      <c r="D89" s="35">
        <f>MI_towers!$C$15*stock_overhead_lines_km!D89</f>
        <v>12294.355833247651</v>
      </c>
      <c r="E89" s="35"/>
    </row>
    <row r="90" spans="1:5" x14ac:dyDescent="0.55000000000000004">
      <c r="A90">
        <v>2021</v>
      </c>
      <c r="B90" s="35">
        <f>MI_towers!$C$15*stock_overhead_lines_km!B90</f>
        <v>12618.114611294215</v>
      </c>
      <c r="C90" s="35">
        <f>MI_towers!$C$15*stock_overhead_lines_km!C90</f>
        <v>12541.032929533763</v>
      </c>
      <c r="D90" s="35">
        <f>MI_towers!$C$15*stock_overhead_lines_km!D90</f>
        <v>12463.951247773311</v>
      </c>
    </row>
    <row r="91" spans="1:5" x14ac:dyDescent="0.55000000000000004">
      <c r="A91">
        <v>2022</v>
      </c>
      <c r="B91" s="35">
        <f>MI_towers!$C$15*stock_overhead_lines_km!B91</f>
        <v>12941.873389340783</v>
      </c>
      <c r="C91" s="35">
        <f>MI_towers!$C$15*stock_overhead_lines_km!C91</f>
        <v>12787.710025819877</v>
      </c>
      <c r="D91" s="35">
        <f>MI_towers!$C$15*stock_overhead_lines_km!D91</f>
        <v>12633.546662298973</v>
      </c>
    </row>
    <row r="92" spans="1:5" x14ac:dyDescent="0.55000000000000004">
      <c r="A92">
        <v>2023</v>
      </c>
      <c r="B92" s="35">
        <f>MI_towers!$C$15*stock_overhead_lines_km!B92</f>
        <v>13265.632167387348</v>
      </c>
      <c r="C92" s="35">
        <f>MI_towers!$C$15*stock_overhead_lines_km!C92</f>
        <v>13034.387122105993</v>
      </c>
      <c r="D92" s="35">
        <f>MI_towers!$C$15*stock_overhead_lines_km!D92</f>
        <v>12803.142076824635</v>
      </c>
    </row>
    <row r="93" spans="1:5" x14ac:dyDescent="0.55000000000000004">
      <c r="A93">
        <v>2024</v>
      </c>
      <c r="B93" s="35">
        <f>MI_towers!$C$15*stock_overhead_lines_km!B93</f>
        <v>13589.390945433914</v>
      </c>
      <c r="C93" s="35">
        <f>MI_towers!$C$15*stock_overhead_lines_km!C93</f>
        <v>13281.064218392106</v>
      </c>
      <c r="D93" s="35">
        <f>MI_towers!$C$15*stock_overhead_lines_km!D93</f>
        <v>12972.737491350297</v>
      </c>
    </row>
    <row r="94" spans="1:5" x14ac:dyDescent="0.55000000000000004">
      <c r="A94">
        <v>2025</v>
      </c>
      <c r="B94" s="35">
        <f>MI_towers!$C$15*stock_overhead_lines_km!B94</f>
        <v>13913.149723480479</v>
      </c>
      <c r="C94" s="35">
        <f>MI_towers!$C$15*stock_overhead_lines_km!C94</f>
        <v>13527.741314678218</v>
      </c>
      <c r="D94" s="35">
        <f>MI_towers!$C$15*stock_overhead_lines_km!D94</f>
        <v>13142.332905875959</v>
      </c>
    </row>
    <row r="95" spans="1:5" x14ac:dyDescent="0.55000000000000004">
      <c r="A95">
        <v>2026</v>
      </c>
      <c r="B95" s="35">
        <f>MI_towers!$C$15*stock_overhead_lines_km!B95</f>
        <v>14236.908501527045</v>
      </c>
      <c r="C95" s="35">
        <f>MI_towers!$C$15*stock_overhead_lines_km!C95</f>
        <v>13774.418410964332</v>
      </c>
      <c r="D95" s="35">
        <f>MI_towers!$C$15*stock_overhead_lines_km!D95</f>
        <v>13311.928320401621</v>
      </c>
    </row>
    <row r="96" spans="1:5" x14ac:dyDescent="0.55000000000000004">
      <c r="A96">
        <v>2027</v>
      </c>
      <c r="B96" s="35">
        <f>MI_towers!$C$15*stock_overhead_lines_km!B96</f>
        <v>14560.66727957361</v>
      </c>
      <c r="C96" s="35">
        <f>MI_towers!$C$15*stock_overhead_lines_km!C96</f>
        <v>14021.095507250444</v>
      </c>
      <c r="D96" s="35">
        <f>MI_towers!$C$15*stock_overhead_lines_km!D96</f>
        <v>13481.523734927279</v>
      </c>
    </row>
    <row r="97" spans="1:4" x14ac:dyDescent="0.55000000000000004">
      <c r="A97">
        <v>2028</v>
      </c>
      <c r="B97" s="35">
        <f>MI_towers!$C$15*stock_overhead_lines_km!B97</f>
        <v>14884.426057620176</v>
      </c>
      <c r="C97" s="35">
        <f>MI_towers!$C$15*stock_overhead_lines_km!C97</f>
        <v>14267.772603536559</v>
      </c>
      <c r="D97" s="35">
        <f>MI_towers!$C$15*stock_overhead_lines_km!D97</f>
        <v>13651.119149452943</v>
      </c>
    </row>
    <row r="98" spans="1:4" x14ac:dyDescent="0.55000000000000004">
      <c r="A98">
        <v>2029</v>
      </c>
      <c r="B98" s="35">
        <f>MI_towers!$C$15*stock_overhead_lines_km!B98</f>
        <v>15208.184835666743</v>
      </c>
      <c r="C98" s="35">
        <f>MI_towers!$C$15*stock_overhead_lines_km!C98</f>
        <v>14514.449699822675</v>
      </c>
      <c r="D98" s="35">
        <f>MI_towers!$C$15*stock_overhead_lines_km!D98</f>
        <v>13820.714563978605</v>
      </c>
    </row>
    <row r="99" spans="1:4" x14ac:dyDescent="0.55000000000000004">
      <c r="A99">
        <v>2030</v>
      </c>
      <c r="B99" s="35">
        <f>MI_towers!$C$15*stock_overhead_lines_km!B99</f>
        <v>15531.943613713307</v>
      </c>
      <c r="C99" s="35">
        <f>MI_towers!$C$15*stock_overhead_lines_km!C99</f>
        <v>14761.126796108787</v>
      </c>
      <c r="D99" s="35">
        <f>MI_towers!$C$15*stock_overhead_lines_km!D99</f>
        <v>13990.309978504265</v>
      </c>
    </row>
    <row r="100" spans="1:4" x14ac:dyDescent="0.55000000000000004">
      <c r="A100">
        <v>2031</v>
      </c>
      <c r="B100" s="35">
        <f>MI_towers!$C$15*stock_overhead_lines_km!B100</f>
        <v>15855.702391759874</v>
      </c>
      <c r="C100" s="35">
        <f>MI_towers!$C$15*stock_overhead_lines_km!C100</f>
        <v>15007.803892394899</v>
      </c>
      <c r="D100" s="35">
        <f>MI_towers!$C$15*stock_overhead_lines_km!D100</f>
        <v>14159.905393029927</v>
      </c>
    </row>
    <row r="101" spans="1:4" x14ac:dyDescent="0.55000000000000004">
      <c r="A101">
        <v>2032</v>
      </c>
      <c r="B101" s="35">
        <f>MI_towers!$C$15*stock_overhead_lines_km!B101</f>
        <v>16179.461169806438</v>
      </c>
      <c r="C101" s="35">
        <f>MI_towers!$C$15*stock_overhead_lines_km!C101</f>
        <v>15254.480988681013</v>
      </c>
      <c r="D101" s="35">
        <f>MI_towers!$C$15*stock_overhead_lines_km!D101</f>
        <v>14329.500807555589</v>
      </c>
    </row>
    <row r="102" spans="1:4" x14ac:dyDescent="0.55000000000000004">
      <c r="A102">
        <v>2033</v>
      </c>
      <c r="B102" s="35">
        <f>MI_towers!$C$15*stock_overhead_lines_km!B102</f>
        <v>16503.219947853002</v>
      </c>
      <c r="C102" s="35">
        <f>MI_towers!$C$15*stock_overhead_lines_km!C102</f>
        <v>15501.158084967128</v>
      </c>
      <c r="D102" s="35">
        <f>MI_towers!$C$15*stock_overhead_lines_km!D102</f>
        <v>14499.096222081251</v>
      </c>
    </row>
    <row r="103" spans="1:4" x14ac:dyDescent="0.55000000000000004">
      <c r="A103">
        <v>2034</v>
      </c>
      <c r="B103" s="35">
        <f>MI_towers!$C$15*stock_overhead_lines_km!B103</f>
        <v>16826.978725899571</v>
      </c>
      <c r="C103" s="35">
        <f>MI_towers!$C$15*stock_overhead_lines_km!C103</f>
        <v>15747.83518125324</v>
      </c>
      <c r="D103" s="35">
        <f>MI_towers!$C$15*stock_overhead_lines_km!D103</f>
        <v>14668.691636606911</v>
      </c>
    </row>
    <row r="104" spans="1:4" x14ac:dyDescent="0.55000000000000004">
      <c r="A104">
        <v>2035</v>
      </c>
      <c r="B104" s="35">
        <f>MI_towers!$C$15*stock_overhead_lines_km!B104</f>
        <v>17150.737503946133</v>
      </c>
      <c r="C104" s="35">
        <f>MI_towers!$C$15*stock_overhead_lines_km!C104</f>
        <v>15994.512277539352</v>
      </c>
      <c r="D104" s="35">
        <f>MI_towers!$C$15*stock_overhead_lines_km!D104</f>
        <v>14838.287051132573</v>
      </c>
    </row>
    <row r="105" spans="1:4" x14ac:dyDescent="0.55000000000000004">
      <c r="A105">
        <v>2036</v>
      </c>
      <c r="B105" s="35">
        <f>MI_towers!$C$15*stock_overhead_lines_km!B105</f>
        <v>17474.496281992699</v>
      </c>
      <c r="C105" s="35">
        <f>MI_towers!$C$15*stock_overhead_lines_km!C105</f>
        <v>16241.189373825468</v>
      </c>
      <c r="D105" s="35">
        <f>MI_towers!$C$15*stock_overhead_lines_km!D105</f>
        <v>15007.882465658235</v>
      </c>
    </row>
    <row r="106" spans="1:4" x14ac:dyDescent="0.55000000000000004">
      <c r="A106">
        <v>2037</v>
      </c>
      <c r="B106" s="35">
        <f>MI_towers!$C$15*stock_overhead_lines_km!B106</f>
        <v>17798.255060039268</v>
      </c>
      <c r="C106" s="35">
        <f>MI_towers!$C$15*stock_overhead_lines_km!C106</f>
        <v>16487.866470111581</v>
      </c>
      <c r="D106" s="35">
        <f>MI_towers!$C$15*stock_overhead_lines_km!D106</f>
        <v>15177.477880183895</v>
      </c>
    </row>
    <row r="107" spans="1:4" x14ac:dyDescent="0.55000000000000004">
      <c r="A107">
        <v>2038</v>
      </c>
      <c r="B107" s="35">
        <f>MI_towers!$C$15*stock_overhead_lines_km!B107</f>
        <v>18122.013838085833</v>
      </c>
      <c r="C107" s="35">
        <f>MI_towers!$C$15*stock_overhead_lines_km!C107</f>
        <v>16734.543566397697</v>
      </c>
      <c r="D107" s="35">
        <f>MI_towers!$C$15*stock_overhead_lines_km!D107</f>
        <v>15347.073294709557</v>
      </c>
    </row>
    <row r="108" spans="1:4" x14ac:dyDescent="0.55000000000000004">
      <c r="A108">
        <v>2039</v>
      </c>
      <c r="B108" s="35">
        <f>MI_towers!$C$15*stock_overhead_lines_km!B108</f>
        <v>18445.772616132395</v>
      </c>
      <c r="C108" s="35">
        <f>MI_towers!$C$15*stock_overhead_lines_km!C108</f>
        <v>16981.220662683809</v>
      </c>
      <c r="D108" s="35">
        <f>MI_towers!$C$15*stock_overhead_lines_km!D108</f>
        <v>15516.668709235219</v>
      </c>
    </row>
    <row r="109" spans="1:4" x14ac:dyDescent="0.55000000000000004">
      <c r="A109">
        <v>2040</v>
      </c>
      <c r="B109" s="35">
        <f>MI_towers!$C$15*stock_overhead_lines_km!B109</f>
        <v>18769.531394178961</v>
      </c>
      <c r="C109" s="35">
        <f>MI_towers!$C$15*stock_overhead_lines_km!C109</f>
        <v>17227.897758969921</v>
      </c>
      <c r="D109" s="35">
        <f>MI_towers!$C$15*stock_overhead_lines_km!D109</f>
        <v>15686.26412376088</v>
      </c>
    </row>
    <row r="110" spans="1:4" x14ac:dyDescent="0.55000000000000004">
      <c r="A110">
        <v>2041</v>
      </c>
      <c r="B110" s="35">
        <f>MI_towers!$C$15*stock_overhead_lines_km!B110</f>
        <v>19093.29017222553</v>
      </c>
      <c r="C110" s="35">
        <f>MI_towers!$C$15*stock_overhead_lines_km!C110</f>
        <v>17474.574855256033</v>
      </c>
      <c r="D110" s="35">
        <f>MI_towers!$C$15*stock_overhead_lines_km!D110</f>
        <v>15855.859538286542</v>
      </c>
    </row>
    <row r="111" spans="1:4" x14ac:dyDescent="0.55000000000000004">
      <c r="A111">
        <v>2042</v>
      </c>
      <c r="B111" s="35">
        <f>MI_towers!$C$15*stock_overhead_lines_km!B111</f>
        <v>19417.048950272096</v>
      </c>
      <c r="C111" s="35">
        <f>MI_towers!$C$15*stock_overhead_lines_km!C111</f>
        <v>17721.251951542148</v>
      </c>
      <c r="D111" s="35">
        <f>MI_towers!$C$15*stock_overhead_lines_km!D111</f>
        <v>16025.454952812202</v>
      </c>
    </row>
    <row r="112" spans="1:4" x14ac:dyDescent="0.55000000000000004">
      <c r="A112">
        <v>2043</v>
      </c>
      <c r="B112" s="35">
        <f>MI_towers!$C$15*stock_overhead_lines_km!B112</f>
        <v>19740.807728318661</v>
      </c>
      <c r="C112" s="35">
        <f>MI_towers!$C$15*stock_overhead_lines_km!C112</f>
        <v>17967.929047828264</v>
      </c>
      <c r="D112" s="35">
        <f>MI_towers!$C$15*stock_overhead_lines_km!D112</f>
        <v>16195.050367337866</v>
      </c>
    </row>
    <row r="113" spans="1:4" x14ac:dyDescent="0.55000000000000004">
      <c r="A113">
        <v>2044</v>
      </c>
      <c r="B113" s="35">
        <f>MI_towers!$C$15*stock_overhead_lines_km!B113</f>
        <v>20064.566506365223</v>
      </c>
      <c r="C113" s="35">
        <f>MI_towers!$C$15*stock_overhead_lines_km!C113</f>
        <v>18214.606144114376</v>
      </c>
      <c r="D113" s="35">
        <f>MI_towers!$C$15*stock_overhead_lines_km!D113</f>
        <v>16364.645781863524</v>
      </c>
    </row>
    <row r="114" spans="1:4" x14ac:dyDescent="0.55000000000000004">
      <c r="A114">
        <v>2045</v>
      </c>
      <c r="B114" s="35">
        <f>MI_towers!$C$15*stock_overhead_lines_km!B114</f>
        <v>20388.325284411792</v>
      </c>
      <c r="C114" s="35">
        <f>MI_towers!$C$15*stock_overhead_lines_km!C114</f>
        <v>18461.283240400491</v>
      </c>
      <c r="D114" s="35">
        <f>MI_towers!$C$15*stock_overhead_lines_km!D114</f>
        <v>16534.241196389186</v>
      </c>
    </row>
    <row r="115" spans="1:4" x14ac:dyDescent="0.55000000000000004">
      <c r="A115">
        <v>2046</v>
      </c>
      <c r="B115" s="35">
        <f>MI_towers!$C$15*stock_overhead_lines_km!B115</f>
        <v>20712.084062458358</v>
      </c>
      <c r="C115" s="35">
        <f>MI_towers!$C$15*stock_overhead_lines_km!C115</f>
        <v>18707.960336686603</v>
      </c>
      <c r="D115" s="35">
        <f>MI_towers!$C$15*stock_overhead_lines_km!D115</f>
        <v>16703.836610914848</v>
      </c>
    </row>
    <row r="116" spans="1:4" x14ac:dyDescent="0.55000000000000004">
      <c r="A116">
        <v>2047</v>
      </c>
      <c r="B116" s="35">
        <f>MI_towers!$C$15*stock_overhead_lines_km!B116</f>
        <v>21035.842840504924</v>
      </c>
      <c r="C116" s="35">
        <f>MI_towers!$C$15*stock_overhead_lines_km!C116</f>
        <v>18954.637432972715</v>
      </c>
      <c r="D116" s="35">
        <f>MI_towers!$C$15*stock_overhead_lines_km!D116</f>
        <v>16873.43202544051</v>
      </c>
    </row>
    <row r="117" spans="1:4" x14ac:dyDescent="0.55000000000000004">
      <c r="A117">
        <v>2048</v>
      </c>
      <c r="B117" s="35">
        <f>MI_towers!$C$15*stock_overhead_lines_km!B117</f>
        <v>21359.601618551489</v>
      </c>
      <c r="C117" s="35">
        <f>MI_towers!$C$15*stock_overhead_lines_km!C117</f>
        <v>19201.314529258831</v>
      </c>
      <c r="D117" s="35">
        <f>MI_towers!$C$15*stock_overhead_lines_km!D117</f>
        <v>17043.027439966172</v>
      </c>
    </row>
    <row r="118" spans="1:4" x14ac:dyDescent="0.55000000000000004">
      <c r="A118">
        <v>2049</v>
      </c>
      <c r="B118" s="35">
        <f>MI_towers!$C$15*stock_overhead_lines_km!B118</f>
        <v>21683.360396598051</v>
      </c>
      <c r="C118" s="35">
        <f>MI_towers!$C$15*stock_overhead_lines_km!C118</f>
        <v>19447.991625544943</v>
      </c>
      <c r="D118" s="35">
        <f>MI_towers!$C$15*stock_overhead_lines_km!D118</f>
        <v>17212.622854491834</v>
      </c>
    </row>
    <row r="119" spans="1:4" x14ac:dyDescent="0.55000000000000004">
      <c r="A119">
        <v>2050</v>
      </c>
      <c r="B119" s="35">
        <f>MI_towers!$C$15*stock_overhead_lines_km!B119</f>
        <v>22007.11917464462</v>
      </c>
      <c r="C119" s="35">
        <f>MI_towers!$C$15*stock_overhead_lines_km!C119</f>
        <v>19694.668721831058</v>
      </c>
      <c r="D119" s="35">
        <f>MI_towers!$C$15*stock_overhead_lines_km!D119</f>
        <v>17382.218269017496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13F7A-2D74-40A0-82B3-15643BD09F2A}">
  <dimension ref="A1:J119"/>
  <sheetViews>
    <sheetView workbookViewId="0">
      <selection activeCell="J3" sqref="J3"/>
    </sheetView>
  </sheetViews>
  <sheetFormatPr defaultRowHeight="14.4" x14ac:dyDescent="0.55000000000000004"/>
  <cols>
    <col min="4" max="4" width="8.83984375" style="36"/>
    <col min="7" max="7" width="8.83984375" style="36"/>
  </cols>
  <sheetData>
    <row r="1" spans="1:10" s="39" customFormat="1" ht="28.8" x14ac:dyDescent="0.55000000000000004">
      <c r="A1" s="38" t="s">
        <v>27</v>
      </c>
      <c r="B1" s="40" t="s">
        <v>28</v>
      </c>
      <c r="C1" s="40" t="s">
        <v>29</v>
      </c>
      <c r="D1" s="41" t="s">
        <v>30</v>
      </c>
      <c r="E1" s="40" t="s">
        <v>31</v>
      </c>
      <c r="F1" s="40" t="s">
        <v>33</v>
      </c>
      <c r="G1" s="41" t="s">
        <v>35</v>
      </c>
      <c r="H1" s="40" t="s">
        <v>32</v>
      </c>
      <c r="I1" s="40" t="s">
        <v>34</v>
      </c>
      <c r="J1" s="40" t="s">
        <v>36</v>
      </c>
    </row>
    <row r="2" spans="1:10" x14ac:dyDescent="0.55000000000000004">
      <c r="A2">
        <v>1933</v>
      </c>
      <c r="B2" s="35">
        <v>86.007101886304497</v>
      </c>
      <c r="C2" s="35">
        <v>86.007101886304682</v>
      </c>
      <c r="D2" s="37">
        <v>86.007101886304682</v>
      </c>
      <c r="E2" s="35">
        <v>86.007101886304497</v>
      </c>
      <c r="F2" s="35">
        <v>86.007101886304682</v>
      </c>
      <c r="G2" s="37">
        <v>86.007101886304682</v>
      </c>
      <c r="H2" s="35">
        <v>0</v>
      </c>
      <c r="I2" s="35">
        <v>0</v>
      </c>
      <c r="J2" s="35">
        <v>0</v>
      </c>
    </row>
    <row r="3" spans="1:10" x14ac:dyDescent="0.55000000000000004">
      <c r="A3">
        <v>1934</v>
      </c>
      <c r="B3" s="35">
        <v>86.007101886304682</v>
      </c>
      <c r="C3" s="35">
        <v>86.007101886304682</v>
      </c>
      <c r="D3" s="37">
        <v>86.007101886304682</v>
      </c>
      <c r="E3" s="35">
        <v>1.2458560509287511E-4</v>
      </c>
      <c r="F3" s="35">
        <v>1.24585604908134E-4</v>
      </c>
      <c r="G3" s="37">
        <v>1.24585604908134E-4</v>
      </c>
      <c r="H3" s="35">
        <v>1.245856049040616E-4</v>
      </c>
      <c r="I3" s="35">
        <v>1.2458560490406179E-4</v>
      </c>
      <c r="J3" s="35">
        <v>1.2458560490406179E-4</v>
      </c>
    </row>
    <row r="4" spans="1:10" x14ac:dyDescent="0.55000000000000004">
      <c r="A4">
        <v>1935</v>
      </c>
      <c r="B4" s="35">
        <v>141.9916547232539</v>
      </c>
      <c r="C4" s="35">
        <v>141.9916547232539</v>
      </c>
      <c r="D4" s="37">
        <v>141.9916547232539</v>
      </c>
      <c r="E4" s="35">
        <v>55.984763534123729</v>
      </c>
      <c r="F4" s="35">
        <v>55.984763534123729</v>
      </c>
      <c r="G4" s="37">
        <v>55.984763534123729</v>
      </c>
      <c r="H4" s="35">
        <v>2.106971745133038E-4</v>
      </c>
      <c r="I4" s="35">
        <v>2.1069717451330399E-4</v>
      </c>
      <c r="J4" s="35">
        <v>2.1069717451330399E-4</v>
      </c>
    </row>
    <row r="5" spans="1:10" x14ac:dyDescent="0.55000000000000004">
      <c r="A5">
        <v>1936</v>
      </c>
      <c r="B5" s="35">
        <v>141.9916547232539</v>
      </c>
      <c r="C5" s="35">
        <v>141.9916547232539</v>
      </c>
      <c r="D5" s="37">
        <v>141.9916547232539</v>
      </c>
      <c r="E5" s="35">
        <v>4.3259418029606422E-4</v>
      </c>
      <c r="F5" s="35">
        <v>4.3259418029606422E-4</v>
      </c>
      <c r="G5" s="37">
        <v>4.3259418029606422E-4</v>
      </c>
      <c r="H5" s="35">
        <v>4.3259418030126411E-4</v>
      </c>
      <c r="I5" s="35">
        <v>4.3259418030126438E-4</v>
      </c>
      <c r="J5" s="35">
        <v>4.3259418030126438E-4</v>
      </c>
    </row>
    <row r="6" spans="1:10" x14ac:dyDescent="0.55000000000000004">
      <c r="A6">
        <v>1937</v>
      </c>
      <c r="B6" s="35">
        <v>141.9916547232539</v>
      </c>
      <c r="C6" s="35">
        <v>141.9916547232539</v>
      </c>
      <c r="D6" s="37">
        <v>141.9916547232539</v>
      </c>
      <c r="E6" s="35">
        <v>7.1559038443069767E-4</v>
      </c>
      <c r="F6" s="35">
        <v>7.1559038443069767E-4</v>
      </c>
      <c r="G6" s="37">
        <v>7.1559038443069767E-4</v>
      </c>
      <c r="H6" s="35">
        <v>7.1559038441607406E-4</v>
      </c>
      <c r="I6" s="35">
        <v>7.1559038441607449E-4</v>
      </c>
      <c r="J6" s="35">
        <v>7.1559038441607449E-4</v>
      </c>
    </row>
    <row r="7" spans="1:10" x14ac:dyDescent="0.55000000000000004">
      <c r="A7">
        <v>1938</v>
      </c>
      <c r="B7" s="35">
        <v>141.9916547232539</v>
      </c>
      <c r="C7" s="35">
        <v>141.9916547232539</v>
      </c>
      <c r="D7" s="37">
        <v>141.9916547232539</v>
      </c>
      <c r="E7" s="35">
        <v>1.167807986291791E-3</v>
      </c>
      <c r="F7" s="35">
        <v>1.167807986291791E-3</v>
      </c>
      <c r="G7" s="37">
        <v>1.167807986291791E-3</v>
      </c>
      <c r="H7" s="35">
        <v>1.167807986305713E-3</v>
      </c>
      <c r="I7" s="35">
        <v>1.1678079863057141E-3</v>
      </c>
      <c r="J7" s="35">
        <v>1.1678079863057141E-3</v>
      </c>
    </row>
    <row r="8" spans="1:10" x14ac:dyDescent="0.55000000000000004">
      <c r="A8">
        <v>1939</v>
      </c>
      <c r="B8" s="35">
        <v>141.9916547232539</v>
      </c>
      <c r="C8" s="35">
        <v>141.9916547232539</v>
      </c>
      <c r="D8" s="37">
        <v>141.9916547232539</v>
      </c>
      <c r="E8" s="35">
        <v>1.8801926814262519E-3</v>
      </c>
      <c r="F8" s="35">
        <v>1.8801926814262519E-3</v>
      </c>
      <c r="G8" s="37">
        <v>1.8801926814262519E-3</v>
      </c>
      <c r="H8" s="35">
        <v>1.880192681432341E-3</v>
      </c>
      <c r="I8" s="35">
        <v>1.8801926814323419E-3</v>
      </c>
      <c r="J8" s="35">
        <v>1.8801926814323419E-3</v>
      </c>
    </row>
    <row r="9" spans="1:10" x14ac:dyDescent="0.55000000000000004">
      <c r="A9">
        <v>1940</v>
      </c>
      <c r="B9" s="35">
        <v>230.8537427914176</v>
      </c>
      <c r="C9" s="35">
        <v>230.8537427914176</v>
      </c>
      <c r="D9" s="37">
        <v>230.8537427914176</v>
      </c>
      <c r="E9" s="35">
        <v>88.865074537781396</v>
      </c>
      <c r="F9" s="35">
        <v>88.865074537781396</v>
      </c>
      <c r="G9" s="37">
        <v>88.865074537781396</v>
      </c>
      <c r="H9" s="35">
        <v>2.986469617674771E-3</v>
      </c>
      <c r="I9" s="35">
        <v>2.9864696176747732E-3</v>
      </c>
      <c r="J9" s="35">
        <v>2.9864696176747732E-3</v>
      </c>
    </row>
    <row r="10" spans="1:10" x14ac:dyDescent="0.55000000000000004">
      <c r="A10">
        <v>1941</v>
      </c>
      <c r="B10" s="35">
        <v>230.8537427914176</v>
      </c>
      <c r="C10" s="35">
        <v>230.8537427914176</v>
      </c>
      <c r="D10" s="37">
        <v>230.8537427914176</v>
      </c>
      <c r="E10" s="35">
        <v>4.8086530180171394E-3</v>
      </c>
      <c r="F10" s="35">
        <v>4.8086530180171394E-3</v>
      </c>
      <c r="G10" s="37">
        <v>4.8086530180171394E-3</v>
      </c>
      <c r="H10" s="35">
        <v>4.8086530180302036E-3</v>
      </c>
      <c r="I10" s="35">
        <v>4.8086530180302062E-3</v>
      </c>
      <c r="J10" s="35">
        <v>4.8086530180302062E-3</v>
      </c>
    </row>
    <row r="11" spans="1:10" x14ac:dyDescent="0.55000000000000004">
      <c r="A11">
        <v>1942</v>
      </c>
      <c r="B11" s="35">
        <v>230.8537427914176</v>
      </c>
      <c r="C11" s="35">
        <v>230.8537427914176</v>
      </c>
      <c r="D11" s="37">
        <v>230.8537427914176</v>
      </c>
      <c r="E11" s="35">
        <v>7.4528404373097601E-3</v>
      </c>
      <c r="F11" s="35">
        <v>7.4528404373097601E-3</v>
      </c>
      <c r="G11" s="37">
        <v>7.4528404373097601E-3</v>
      </c>
      <c r="H11" s="35">
        <v>7.4528404372877569E-3</v>
      </c>
      <c r="I11" s="35">
        <v>7.4528404372877612E-3</v>
      </c>
      <c r="J11" s="35">
        <v>7.4528404372877612E-3</v>
      </c>
    </row>
    <row r="12" spans="1:10" x14ac:dyDescent="0.55000000000000004">
      <c r="A12">
        <v>1943</v>
      </c>
      <c r="B12" s="35">
        <v>277.99084254902692</v>
      </c>
      <c r="C12" s="35">
        <v>277.99084254902692</v>
      </c>
      <c r="D12" s="37">
        <v>277.99084254902692</v>
      </c>
      <c r="E12" s="35">
        <v>47.148498190601693</v>
      </c>
      <c r="F12" s="35">
        <v>47.148498190601693</v>
      </c>
      <c r="G12" s="37">
        <v>47.148498190601693</v>
      </c>
      <c r="H12" s="35">
        <v>1.139843299241175E-2</v>
      </c>
      <c r="I12" s="35">
        <v>1.139843299241176E-2</v>
      </c>
      <c r="J12" s="35">
        <v>1.139843299241176E-2</v>
      </c>
    </row>
    <row r="13" spans="1:10" x14ac:dyDescent="0.55000000000000004">
      <c r="A13">
        <v>1944</v>
      </c>
      <c r="B13" s="35">
        <v>324.181355430103</v>
      </c>
      <c r="C13" s="35">
        <v>324.181355430103</v>
      </c>
      <c r="D13" s="37">
        <v>324.181355430103</v>
      </c>
      <c r="E13" s="35">
        <v>46.207784095105517</v>
      </c>
      <c r="F13" s="35">
        <v>46.207784095105517</v>
      </c>
      <c r="G13" s="37">
        <v>46.207784095105517</v>
      </c>
      <c r="H13" s="35">
        <v>1.7271214029454762E-2</v>
      </c>
      <c r="I13" s="35">
        <v>1.7271214029454768E-2</v>
      </c>
      <c r="J13" s="35">
        <v>1.7271214029454768E-2</v>
      </c>
    </row>
    <row r="14" spans="1:10" x14ac:dyDescent="0.55000000000000004">
      <c r="A14">
        <v>1945</v>
      </c>
      <c r="B14" s="35">
        <v>324.181355430103</v>
      </c>
      <c r="C14" s="35">
        <v>324.181355430103</v>
      </c>
      <c r="D14" s="37">
        <v>324.181355430103</v>
      </c>
      <c r="E14" s="35">
        <v>2.5803828969401369E-2</v>
      </c>
      <c r="F14" s="35">
        <v>2.5803828969401369E-2</v>
      </c>
      <c r="G14" s="37">
        <v>2.5803828969401369E-2</v>
      </c>
      <c r="H14" s="35">
        <v>2.5803828969354351E-2</v>
      </c>
      <c r="I14" s="35">
        <v>2.5803828969354368E-2</v>
      </c>
      <c r="J14" s="35">
        <v>2.5803828969354368E-2</v>
      </c>
    </row>
    <row r="15" spans="1:10" x14ac:dyDescent="0.55000000000000004">
      <c r="A15">
        <v>1946</v>
      </c>
      <c r="B15" s="35">
        <v>382.14215772394522</v>
      </c>
      <c r="C15" s="35">
        <v>382.14215772394522</v>
      </c>
      <c r="D15" s="37">
        <v>382.14215772394522</v>
      </c>
      <c r="E15" s="35">
        <v>57.998766228385357</v>
      </c>
      <c r="F15" s="35">
        <v>57.998766228385357</v>
      </c>
      <c r="G15" s="37">
        <v>57.998766228385357</v>
      </c>
      <c r="H15" s="35">
        <v>3.7963934543149933E-2</v>
      </c>
      <c r="I15" s="35">
        <v>3.7963934543149953E-2</v>
      </c>
      <c r="J15" s="35">
        <v>3.7963934543149953E-2</v>
      </c>
    </row>
    <row r="16" spans="1:10" x14ac:dyDescent="0.55000000000000004">
      <c r="A16">
        <v>1947</v>
      </c>
      <c r="B16" s="35">
        <v>382.14215772394522</v>
      </c>
      <c r="C16" s="35">
        <v>382.14215772394522</v>
      </c>
      <c r="D16" s="37">
        <v>382.14215772394522</v>
      </c>
      <c r="E16" s="35">
        <v>5.5213210970578068E-2</v>
      </c>
      <c r="F16" s="35">
        <v>5.5213210970578068E-2</v>
      </c>
      <c r="G16" s="37">
        <v>5.5213210970578068E-2</v>
      </c>
      <c r="H16" s="35">
        <v>5.5213210970586221E-2</v>
      </c>
      <c r="I16" s="35">
        <v>5.5213210970586249E-2</v>
      </c>
      <c r="J16" s="35">
        <v>5.5213210970586249E-2</v>
      </c>
    </row>
    <row r="17" spans="1:10" x14ac:dyDescent="0.55000000000000004">
      <c r="A17">
        <v>1948</v>
      </c>
      <c r="B17" s="35">
        <v>407.00366753233288</v>
      </c>
      <c r="C17" s="35">
        <v>407.00366753233288</v>
      </c>
      <c r="D17" s="37">
        <v>407.00366753233288</v>
      </c>
      <c r="E17" s="35">
        <v>24.940671632048009</v>
      </c>
      <c r="F17" s="35">
        <v>24.940671632048009</v>
      </c>
      <c r="G17" s="37">
        <v>24.940671632048009</v>
      </c>
      <c r="H17" s="35">
        <v>7.916182366033056E-2</v>
      </c>
      <c r="I17" s="35">
        <v>7.9161823660330616E-2</v>
      </c>
      <c r="J17" s="35">
        <v>7.9161823660330616E-2</v>
      </c>
    </row>
    <row r="18" spans="1:10" x14ac:dyDescent="0.55000000000000004">
      <c r="A18">
        <v>1949</v>
      </c>
      <c r="B18" s="35">
        <v>523.54704719370523</v>
      </c>
      <c r="C18" s="35">
        <v>523.54704719370523</v>
      </c>
      <c r="D18" s="37">
        <v>523.54704719370523</v>
      </c>
      <c r="E18" s="35">
        <v>116.655455736067</v>
      </c>
      <c r="F18" s="35">
        <v>116.655455736067</v>
      </c>
      <c r="G18" s="37">
        <v>116.655455736067</v>
      </c>
      <c r="H18" s="35">
        <v>0.112076074694728</v>
      </c>
      <c r="I18" s="35">
        <v>0.11207607469472811</v>
      </c>
      <c r="J18" s="35">
        <v>0.11207607469472811</v>
      </c>
    </row>
    <row r="19" spans="1:10" x14ac:dyDescent="0.55000000000000004">
      <c r="A19">
        <v>1950</v>
      </c>
      <c r="B19" s="35">
        <v>523.54704719370523</v>
      </c>
      <c r="C19" s="35">
        <v>523.54704719370523</v>
      </c>
      <c r="D19" s="37">
        <v>523.54704719370523</v>
      </c>
      <c r="E19" s="35">
        <v>0.15677563791541621</v>
      </c>
      <c r="F19" s="35">
        <v>0.15677563791541621</v>
      </c>
      <c r="G19" s="37">
        <v>0.15677563791541621</v>
      </c>
      <c r="H19" s="35">
        <v>0.15677563791533411</v>
      </c>
      <c r="I19" s="35">
        <v>0.15677563791533419</v>
      </c>
      <c r="J19" s="35">
        <v>0.15677563791533419</v>
      </c>
    </row>
    <row r="20" spans="1:10" x14ac:dyDescent="0.55000000000000004">
      <c r="A20">
        <v>1951</v>
      </c>
      <c r="B20" s="35">
        <v>542.27400547777768</v>
      </c>
      <c r="C20" s="35">
        <v>542.27400547777768</v>
      </c>
      <c r="D20" s="37">
        <v>542.27400547777768</v>
      </c>
      <c r="E20" s="35">
        <v>18.943293512826699</v>
      </c>
      <c r="F20" s="35">
        <v>18.943293512826699</v>
      </c>
      <c r="G20" s="37">
        <v>18.943293512826699</v>
      </c>
      <c r="H20" s="35">
        <v>0.2163352287543569</v>
      </c>
      <c r="I20" s="35">
        <v>0.21633522875435701</v>
      </c>
      <c r="J20" s="35">
        <v>0.21633522875435701</v>
      </c>
    </row>
    <row r="21" spans="1:10" x14ac:dyDescent="0.55000000000000004">
      <c r="A21">
        <v>1952</v>
      </c>
      <c r="B21" s="35">
        <v>648.72000233110361</v>
      </c>
      <c r="C21" s="35">
        <v>648.72000233110361</v>
      </c>
      <c r="D21" s="37">
        <v>648.72000233110361</v>
      </c>
      <c r="E21" s="35">
        <v>106.7407893880401</v>
      </c>
      <c r="F21" s="35">
        <v>106.7407893880401</v>
      </c>
      <c r="G21" s="37">
        <v>106.7407893880401</v>
      </c>
      <c r="H21" s="35">
        <v>0.29479253471407191</v>
      </c>
      <c r="I21" s="35">
        <v>0.29479253471407202</v>
      </c>
      <c r="J21" s="35">
        <v>0.29479253471407202</v>
      </c>
    </row>
    <row r="22" spans="1:10" x14ac:dyDescent="0.55000000000000004">
      <c r="A22">
        <v>1953</v>
      </c>
      <c r="B22" s="35">
        <v>858.12186934721717</v>
      </c>
      <c r="C22" s="35">
        <v>858.12186934721717</v>
      </c>
      <c r="D22" s="37">
        <v>858.12186934721717</v>
      </c>
      <c r="E22" s="35">
        <v>209.79867946970441</v>
      </c>
      <c r="F22" s="35">
        <v>209.79867946970441</v>
      </c>
      <c r="G22" s="37">
        <v>209.79867946970441</v>
      </c>
      <c r="H22" s="35">
        <v>0.3968124535908284</v>
      </c>
      <c r="I22" s="35">
        <v>0.39681245359082862</v>
      </c>
      <c r="J22" s="35">
        <v>0.39681245359082862</v>
      </c>
    </row>
    <row r="23" spans="1:10" x14ac:dyDescent="0.55000000000000004">
      <c r="A23">
        <v>1954</v>
      </c>
      <c r="B23" s="35">
        <v>858.12186934721717</v>
      </c>
      <c r="C23" s="35">
        <v>858.12186934721717</v>
      </c>
      <c r="D23" s="37">
        <v>858.12186934721717</v>
      </c>
      <c r="E23" s="35">
        <v>0.52767681919249299</v>
      </c>
      <c r="F23" s="35">
        <v>0.52767681919249299</v>
      </c>
      <c r="G23" s="37">
        <v>0.52767681919249299</v>
      </c>
      <c r="H23" s="35">
        <v>0.52767681919248732</v>
      </c>
      <c r="I23" s="35">
        <v>0.52767681919248743</v>
      </c>
      <c r="J23" s="35">
        <v>0.52767681919248743</v>
      </c>
    </row>
    <row r="24" spans="1:10" x14ac:dyDescent="0.55000000000000004">
      <c r="A24">
        <v>1955</v>
      </c>
      <c r="B24" s="35">
        <v>1013.8920312270001</v>
      </c>
      <c r="C24" s="35">
        <v>1013.8920312270001</v>
      </c>
      <c r="D24" s="37">
        <v>1013.8920312270001</v>
      </c>
      <c r="E24" s="35">
        <v>156.46298287531229</v>
      </c>
      <c r="F24" s="35">
        <v>156.46298287531229</v>
      </c>
      <c r="G24" s="37">
        <v>156.46298287531229</v>
      </c>
      <c r="H24" s="35">
        <v>0.69282099552941045</v>
      </c>
      <c r="I24" s="35">
        <v>0.69282099552941068</v>
      </c>
      <c r="J24" s="35">
        <v>0.69282099552941068</v>
      </c>
    </row>
    <row r="25" spans="1:10" x14ac:dyDescent="0.55000000000000004">
      <c r="A25">
        <v>1956</v>
      </c>
      <c r="B25" s="35">
        <v>1013.8920312270001</v>
      </c>
      <c r="C25" s="35">
        <v>1013.8920312270001</v>
      </c>
      <c r="D25" s="37">
        <v>1013.8920312270001</v>
      </c>
      <c r="E25" s="35">
        <v>0.89889325197464132</v>
      </c>
      <c r="F25" s="35">
        <v>0.89889325197464132</v>
      </c>
      <c r="G25" s="37">
        <v>0.89889325197464132</v>
      </c>
      <c r="H25" s="35">
        <v>0.89889325197460646</v>
      </c>
      <c r="I25" s="35">
        <v>0.89889325197460668</v>
      </c>
      <c r="J25" s="35">
        <v>0.89889325197460668</v>
      </c>
    </row>
    <row r="26" spans="1:10" x14ac:dyDescent="0.55000000000000004">
      <c r="A26">
        <v>1957</v>
      </c>
      <c r="B26" s="35">
        <v>1013.8920312270001</v>
      </c>
      <c r="C26" s="35">
        <v>1013.8920312270001</v>
      </c>
      <c r="D26" s="37">
        <v>1013.8920312270001</v>
      </c>
      <c r="E26" s="35">
        <v>1.1521636573760361</v>
      </c>
      <c r="F26" s="35">
        <v>1.1521636573760361</v>
      </c>
      <c r="G26" s="37">
        <v>1.1521636573760361</v>
      </c>
      <c r="H26" s="35">
        <v>1.1521636573761369</v>
      </c>
      <c r="I26" s="35">
        <v>1.1521636573761369</v>
      </c>
      <c r="J26" s="35">
        <v>1.1521636573761369</v>
      </c>
    </row>
    <row r="27" spans="1:10" x14ac:dyDescent="0.55000000000000004">
      <c r="A27">
        <v>1958</v>
      </c>
      <c r="B27" s="35">
        <v>1052.4786806305533</v>
      </c>
      <c r="C27" s="35">
        <v>1052.4786806305533</v>
      </c>
      <c r="D27" s="37">
        <v>1052.4786806305533</v>
      </c>
      <c r="E27" s="35">
        <v>40.046135857865472</v>
      </c>
      <c r="F27" s="35">
        <v>40.046135857865472</v>
      </c>
      <c r="G27" s="37">
        <v>40.046135857865472</v>
      </c>
      <c r="H27" s="35">
        <v>1.459486454312229</v>
      </c>
      <c r="I27" s="35">
        <v>1.4594864543122299</v>
      </c>
      <c r="J27" s="35">
        <v>1.4594864543122299</v>
      </c>
    </row>
    <row r="28" spans="1:10" x14ac:dyDescent="0.55000000000000004">
      <c r="A28">
        <v>1959</v>
      </c>
      <c r="B28" s="35">
        <v>1206.5546869373757</v>
      </c>
      <c r="C28" s="35">
        <v>1206.5546869373757</v>
      </c>
      <c r="D28" s="37">
        <v>1206.5546869373757</v>
      </c>
      <c r="E28" s="35">
        <v>155.9035453983652</v>
      </c>
      <c r="F28" s="35">
        <v>155.9035453983654</v>
      </c>
      <c r="G28" s="37">
        <v>155.9035453983654</v>
      </c>
      <c r="H28" s="35">
        <v>1.8275390915429111</v>
      </c>
      <c r="I28" s="35">
        <v>1.8275390915429111</v>
      </c>
      <c r="J28" s="35">
        <v>1.8275390915429111</v>
      </c>
    </row>
    <row r="29" spans="1:10" x14ac:dyDescent="0.55000000000000004">
      <c r="A29">
        <v>1960</v>
      </c>
      <c r="B29" s="35">
        <v>1399.8174083697959</v>
      </c>
      <c r="C29" s="35">
        <v>1399.8174083697959</v>
      </c>
      <c r="D29" s="37">
        <v>1399.8174083697959</v>
      </c>
      <c r="E29" s="35">
        <v>195.5254520600065</v>
      </c>
      <c r="F29" s="35">
        <v>195.5254520600065</v>
      </c>
      <c r="G29" s="37">
        <v>195.5254520600065</v>
      </c>
      <c r="H29" s="35">
        <v>2.2627306275861678</v>
      </c>
      <c r="I29" s="35">
        <v>2.2627306275861678</v>
      </c>
      <c r="J29" s="35">
        <v>2.2627306275861678</v>
      </c>
    </row>
    <row r="30" spans="1:10" x14ac:dyDescent="0.55000000000000004">
      <c r="A30">
        <v>1961</v>
      </c>
      <c r="B30" s="35">
        <v>1503.2003911131806</v>
      </c>
      <c r="C30" s="35">
        <v>1503.2003911131806</v>
      </c>
      <c r="D30" s="37">
        <v>1503.2003911131806</v>
      </c>
      <c r="E30" s="35">
        <v>106.1536993332852</v>
      </c>
      <c r="F30" s="35">
        <v>106.153699333285</v>
      </c>
      <c r="G30" s="37">
        <v>106.153699333285</v>
      </c>
      <c r="H30" s="35">
        <v>2.7707165899006032</v>
      </c>
      <c r="I30" s="35">
        <v>2.7707165899006041</v>
      </c>
      <c r="J30" s="35">
        <v>2.7707165899006041</v>
      </c>
    </row>
    <row r="31" spans="1:10" x14ac:dyDescent="0.55000000000000004">
      <c r="A31">
        <v>1962</v>
      </c>
      <c r="B31" s="35">
        <v>1663.9876685869676</v>
      </c>
      <c r="C31" s="35">
        <v>1663.9876685869676</v>
      </c>
      <c r="D31" s="37">
        <v>1663.9876685869676</v>
      </c>
      <c r="E31" s="35">
        <v>164.14347362316079</v>
      </c>
      <c r="F31" s="35">
        <v>164.14347362316079</v>
      </c>
      <c r="G31" s="37">
        <v>164.14347362316079</v>
      </c>
      <c r="H31" s="35">
        <v>3.356196149373492</v>
      </c>
      <c r="I31" s="35">
        <v>3.356196149373492</v>
      </c>
      <c r="J31" s="35">
        <v>3.356196149373492</v>
      </c>
    </row>
    <row r="32" spans="1:10" x14ac:dyDescent="0.55000000000000004">
      <c r="A32">
        <v>1963</v>
      </c>
      <c r="B32" s="35">
        <v>1726.1711515226405</v>
      </c>
      <c r="C32" s="35">
        <v>1726.1711515226405</v>
      </c>
      <c r="D32" s="37">
        <v>1726.1711515226405</v>
      </c>
      <c r="E32" s="35">
        <v>66.206598523661341</v>
      </c>
      <c r="F32" s="35">
        <v>66.206598523661569</v>
      </c>
      <c r="G32" s="37">
        <v>66.206598523661569</v>
      </c>
      <c r="H32" s="35">
        <v>4.0231155879885883</v>
      </c>
      <c r="I32" s="35">
        <v>4.0231155879885883</v>
      </c>
      <c r="J32" s="35">
        <v>4.0231155879885883</v>
      </c>
    </row>
    <row r="33" spans="1:10" x14ac:dyDescent="0.55000000000000004">
      <c r="A33">
        <v>1964</v>
      </c>
      <c r="B33" s="35">
        <v>2083.4835032110072</v>
      </c>
      <c r="C33" s="35">
        <v>2083.4835032110072</v>
      </c>
      <c r="D33" s="37">
        <v>2083.4835032110072</v>
      </c>
      <c r="E33" s="35">
        <v>362.08625967524398</v>
      </c>
      <c r="F33" s="35">
        <v>362.08625967524381</v>
      </c>
      <c r="G33" s="37">
        <v>362.08625967524381</v>
      </c>
      <c r="H33" s="35">
        <v>4.7739079868773597</v>
      </c>
      <c r="I33" s="35">
        <v>4.7739079868773606</v>
      </c>
      <c r="J33" s="35">
        <v>4.7739079868773606</v>
      </c>
    </row>
    <row r="34" spans="1:10" x14ac:dyDescent="0.55000000000000004">
      <c r="A34">
        <v>1965</v>
      </c>
      <c r="B34" s="35">
        <v>2527.4141284739812</v>
      </c>
      <c r="C34" s="35">
        <v>2527.4141284739812</v>
      </c>
      <c r="D34" s="37">
        <v>2527.4141284739812</v>
      </c>
      <c r="E34" s="35">
        <v>449.54108192561762</v>
      </c>
      <c r="F34" s="35">
        <v>449.54108192561762</v>
      </c>
      <c r="G34" s="37">
        <v>449.54108192561762</v>
      </c>
      <c r="H34" s="35">
        <v>5.6104566626436299</v>
      </c>
      <c r="I34" s="35">
        <v>5.6104566626436299</v>
      </c>
      <c r="J34" s="35">
        <v>5.6104566626436299</v>
      </c>
    </row>
    <row r="35" spans="1:10" x14ac:dyDescent="0.55000000000000004">
      <c r="A35">
        <v>1966</v>
      </c>
      <c r="B35" s="35">
        <v>2863.7039933301376</v>
      </c>
      <c r="C35" s="35">
        <v>2863.7039933301376</v>
      </c>
      <c r="D35" s="37">
        <v>2863.7039933301376</v>
      </c>
      <c r="E35" s="35">
        <v>342.8228305328289</v>
      </c>
      <c r="F35" s="35">
        <v>342.8228305328289</v>
      </c>
      <c r="G35" s="37">
        <v>342.8228305328289</v>
      </c>
      <c r="H35" s="35">
        <v>6.532965676672319</v>
      </c>
      <c r="I35" s="35">
        <v>6.532965676672319</v>
      </c>
      <c r="J35" s="35">
        <v>6.532965676672319</v>
      </c>
    </row>
    <row r="36" spans="1:10" x14ac:dyDescent="0.55000000000000004">
      <c r="A36">
        <v>1967</v>
      </c>
      <c r="B36" s="35">
        <v>3145.5208435823529</v>
      </c>
      <c r="C36" s="35">
        <v>3145.5208435823529</v>
      </c>
      <c r="D36" s="37">
        <v>3145.5208435823529</v>
      </c>
      <c r="E36" s="35">
        <v>289.3575069337362</v>
      </c>
      <c r="F36" s="35">
        <v>289.3575069337362</v>
      </c>
      <c r="G36" s="37">
        <v>289.3575069337362</v>
      </c>
      <c r="H36" s="35">
        <v>7.5406566815210976</v>
      </c>
      <c r="I36" s="35">
        <v>7.5406566815210994</v>
      </c>
      <c r="J36" s="35">
        <v>7.5406566815210994</v>
      </c>
    </row>
    <row r="37" spans="1:10" x14ac:dyDescent="0.55000000000000004">
      <c r="A37">
        <v>1968</v>
      </c>
      <c r="B37" s="35">
        <v>3655.3838059603927</v>
      </c>
      <c r="C37" s="35">
        <v>3655.3838059603927</v>
      </c>
      <c r="D37" s="37">
        <v>3655.3838059603927</v>
      </c>
      <c r="E37" s="35">
        <v>518.49534767171281</v>
      </c>
      <c r="F37" s="35">
        <v>518.49534767171326</v>
      </c>
      <c r="G37" s="37">
        <v>518.49534767171326</v>
      </c>
      <c r="H37" s="35">
        <v>8.6323852936731615</v>
      </c>
      <c r="I37" s="35">
        <v>8.6323852936731615</v>
      </c>
      <c r="J37" s="35">
        <v>8.6323852936731615</v>
      </c>
    </row>
    <row r="38" spans="1:10" x14ac:dyDescent="0.55000000000000004">
      <c r="A38">
        <v>1969</v>
      </c>
      <c r="B38" s="35">
        <v>4898.8990997855717</v>
      </c>
      <c r="C38" s="35">
        <v>4898.8990997855717</v>
      </c>
      <c r="D38" s="37">
        <v>4898.8990997855717</v>
      </c>
      <c r="E38" s="35">
        <v>1253.322499895374</v>
      </c>
      <c r="F38" s="35">
        <v>1253.3224998953731</v>
      </c>
      <c r="G38" s="37">
        <v>1253.3224998953731</v>
      </c>
      <c r="H38" s="35">
        <v>9.8072060701945798</v>
      </c>
      <c r="I38" s="35">
        <v>9.8072060701945798</v>
      </c>
      <c r="J38" s="35">
        <v>9.8072060701945798</v>
      </c>
    </row>
    <row r="39" spans="1:10" x14ac:dyDescent="0.55000000000000004">
      <c r="A39">
        <v>1970</v>
      </c>
      <c r="B39" s="35">
        <v>5087.6045728166464</v>
      </c>
      <c r="C39" s="35">
        <v>5087.6045728166464</v>
      </c>
      <c r="D39" s="37">
        <v>5087.6045728166464</v>
      </c>
      <c r="E39" s="35">
        <v>199.77059694993389</v>
      </c>
      <c r="F39" s="35">
        <v>199.77059694993301</v>
      </c>
      <c r="G39" s="37">
        <v>199.77059694993301</v>
      </c>
      <c r="H39" s="35">
        <v>11.06512391885903</v>
      </c>
      <c r="I39" s="35">
        <v>11.06512391885903</v>
      </c>
      <c r="J39" s="35">
        <v>11.06512391885903</v>
      </c>
    </row>
    <row r="40" spans="1:10" x14ac:dyDescent="0.55000000000000004">
      <c r="A40">
        <v>1971</v>
      </c>
      <c r="B40" s="35">
        <v>5363.2073088125044</v>
      </c>
      <c r="C40" s="35">
        <v>5363.2073088125044</v>
      </c>
      <c r="D40" s="37">
        <v>5363.2073088125044</v>
      </c>
      <c r="E40" s="35">
        <v>288.0071427656676</v>
      </c>
      <c r="F40" s="35">
        <v>288.0071427656685</v>
      </c>
      <c r="G40" s="37">
        <v>288.0071427656685</v>
      </c>
      <c r="H40" s="35">
        <v>12.40440676980975</v>
      </c>
      <c r="I40" s="35">
        <v>12.40440676980975</v>
      </c>
      <c r="J40" s="35">
        <v>12.40440676980975</v>
      </c>
    </row>
    <row r="41" spans="1:10" x14ac:dyDescent="0.55000000000000004">
      <c r="A41">
        <v>1972</v>
      </c>
      <c r="B41" s="35">
        <v>6075.637381882133</v>
      </c>
      <c r="C41" s="35">
        <v>6075.637381882133</v>
      </c>
      <c r="D41" s="37">
        <v>6075.637381882133</v>
      </c>
      <c r="E41" s="35">
        <v>726.25791509045848</v>
      </c>
      <c r="F41" s="35">
        <v>726.25791509045848</v>
      </c>
      <c r="G41" s="37">
        <v>726.25791509045848</v>
      </c>
      <c r="H41" s="35">
        <v>13.82784202082996</v>
      </c>
      <c r="I41" s="35">
        <v>13.82784202082996</v>
      </c>
      <c r="J41" s="35">
        <v>13.82784202082996</v>
      </c>
    </row>
    <row r="42" spans="1:10" x14ac:dyDescent="0.55000000000000004">
      <c r="A42">
        <v>1973</v>
      </c>
      <c r="B42" s="35">
        <v>7000.8042840905528</v>
      </c>
      <c r="C42" s="35">
        <v>7000.8042840905528</v>
      </c>
      <c r="D42" s="37">
        <v>7000.8042840905528</v>
      </c>
      <c r="E42" s="35">
        <v>940.50690711854986</v>
      </c>
      <c r="F42" s="35">
        <v>940.50690711854986</v>
      </c>
      <c r="G42" s="37">
        <v>940.50690711854986</v>
      </c>
      <c r="H42" s="35">
        <v>15.34000491013064</v>
      </c>
      <c r="I42" s="35">
        <v>15.34000491013064</v>
      </c>
      <c r="J42" s="35">
        <v>15.34000491013064</v>
      </c>
    </row>
    <row r="43" spans="1:10" x14ac:dyDescent="0.55000000000000004">
      <c r="A43">
        <v>1974</v>
      </c>
      <c r="B43" s="35">
        <v>7705.8702496248634</v>
      </c>
      <c r="C43" s="35">
        <v>7705.8702496248634</v>
      </c>
      <c r="D43" s="37">
        <v>7705.8702496248634</v>
      </c>
      <c r="E43" s="35">
        <v>722.01377175754624</v>
      </c>
      <c r="F43" s="35">
        <v>722.01377175754624</v>
      </c>
      <c r="G43" s="37">
        <v>722.01377175754624</v>
      </c>
      <c r="H43" s="35">
        <v>16.947806223234601</v>
      </c>
      <c r="I43" s="35">
        <v>16.947806223234601</v>
      </c>
      <c r="J43" s="35">
        <v>16.947806223234601</v>
      </c>
    </row>
    <row r="44" spans="1:10" x14ac:dyDescent="0.55000000000000004">
      <c r="A44">
        <v>1975</v>
      </c>
      <c r="B44" s="35">
        <v>7740.8688493491481</v>
      </c>
      <c r="C44" s="35">
        <v>7740.8688493491481</v>
      </c>
      <c r="D44" s="37">
        <v>7740.8688493491481</v>
      </c>
      <c r="E44" s="35">
        <v>53.659778470405399</v>
      </c>
      <c r="F44" s="35">
        <v>53.659778470405399</v>
      </c>
      <c r="G44" s="37">
        <v>53.659778470405399</v>
      </c>
      <c r="H44" s="35">
        <v>18.661178746120811</v>
      </c>
      <c r="I44" s="35">
        <v>18.661178746120811</v>
      </c>
      <c r="J44" s="35">
        <v>18.661178746120811</v>
      </c>
    </row>
    <row r="45" spans="1:10" x14ac:dyDescent="0.55000000000000004">
      <c r="A45">
        <v>1976</v>
      </c>
      <c r="B45" s="35">
        <v>7954.6239110150982</v>
      </c>
      <c r="C45" s="35">
        <v>7954.6239110150982</v>
      </c>
      <c r="D45" s="37">
        <v>7954.6239110150982</v>
      </c>
      <c r="E45" s="35">
        <v>234.2486324668607</v>
      </c>
      <c r="F45" s="35">
        <v>234.2486324668607</v>
      </c>
      <c r="G45" s="37">
        <v>234.2486324668607</v>
      </c>
      <c r="H45" s="35">
        <v>20.493570800911119</v>
      </c>
      <c r="I45" s="35">
        <v>20.493570800911119</v>
      </c>
      <c r="J45" s="35">
        <v>20.493570800911119</v>
      </c>
    </row>
    <row r="46" spans="1:10" x14ac:dyDescent="0.55000000000000004">
      <c r="A46">
        <v>1977</v>
      </c>
      <c r="B46" s="35">
        <v>8169.8605752169187</v>
      </c>
      <c r="C46" s="35">
        <v>8169.8605752169187</v>
      </c>
      <c r="D46" s="37">
        <v>8169.8605752169187</v>
      </c>
      <c r="E46" s="35">
        <v>237.7007104896129</v>
      </c>
      <c r="F46" s="35">
        <v>237.7007104896129</v>
      </c>
      <c r="G46" s="37">
        <v>237.7007104896129</v>
      </c>
      <c r="H46" s="35">
        <v>22.464046287792431</v>
      </c>
      <c r="I46" s="35">
        <v>22.464046287792431</v>
      </c>
      <c r="J46" s="35">
        <v>22.464046287792431</v>
      </c>
    </row>
    <row r="47" spans="1:10" x14ac:dyDescent="0.55000000000000004">
      <c r="A47">
        <v>1978</v>
      </c>
      <c r="B47" s="35">
        <v>8377.0109705120467</v>
      </c>
      <c r="C47" s="35">
        <v>8377.0109705120467</v>
      </c>
      <c r="D47" s="37">
        <v>8377.0109705120467</v>
      </c>
      <c r="E47" s="35">
        <v>231.74566064277309</v>
      </c>
      <c r="F47" s="35">
        <v>231.74566064277499</v>
      </c>
      <c r="G47" s="37">
        <v>231.74566064277499</v>
      </c>
      <c r="H47" s="35">
        <v>24.595265347645899</v>
      </c>
      <c r="I47" s="35">
        <v>24.595265347645899</v>
      </c>
      <c r="J47" s="35">
        <v>24.595265347645899</v>
      </c>
    </row>
    <row r="48" spans="1:10" x14ac:dyDescent="0.55000000000000004">
      <c r="A48">
        <v>1979</v>
      </c>
      <c r="B48" s="35">
        <v>8581.4273345278652</v>
      </c>
      <c r="C48" s="35">
        <v>8581.4273345278652</v>
      </c>
      <c r="D48" s="37">
        <v>8581.4273345278652</v>
      </c>
      <c r="E48" s="35">
        <v>231.33123378774141</v>
      </c>
      <c r="F48" s="35">
        <v>231.33123378773959</v>
      </c>
      <c r="G48" s="37">
        <v>231.33123378773959</v>
      </c>
      <c r="H48" s="35">
        <v>26.91486977192206</v>
      </c>
      <c r="I48" s="35">
        <v>26.91486977192206</v>
      </c>
      <c r="J48" s="35">
        <v>26.91486977192206</v>
      </c>
    </row>
    <row r="49" spans="1:10" x14ac:dyDescent="0.55000000000000004">
      <c r="A49">
        <v>1980</v>
      </c>
      <c r="B49" s="35">
        <v>8745.1280709067432</v>
      </c>
      <c r="C49" s="35">
        <v>8745.1280709067432</v>
      </c>
      <c r="D49" s="37">
        <v>8745.1280709067432</v>
      </c>
      <c r="E49" s="35">
        <v>193.1564209115495</v>
      </c>
      <c r="F49" s="35">
        <v>193.1564209115495</v>
      </c>
      <c r="G49" s="37">
        <v>193.1564209115495</v>
      </c>
      <c r="H49" s="35">
        <v>29.455684532671061</v>
      </c>
      <c r="I49" s="35">
        <v>29.45568453267105</v>
      </c>
      <c r="J49" s="35">
        <v>29.45568453267105</v>
      </c>
    </row>
    <row r="50" spans="1:10" x14ac:dyDescent="0.55000000000000004">
      <c r="A50">
        <v>1981</v>
      </c>
      <c r="B50" s="35">
        <v>8745.7466182837197</v>
      </c>
      <c r="C50" s="35">
        <v>8745.7466182837197</v>
      </c>
      <c r="D50" s="37">
        <v>8745.7466182837197</v>
      </c>
      <c r="E50" s="35">
        <v>32.874541459910688</v>
      </c>
      <c r="F50" s="35">
        <v>32.874541459910688</v>
      </c>
      <c r="G50" s="37">
        <v>32.874541459910688</v>
      </c>
      <c r="H50" s="35">
        <v>32.255994082934663</v>
      </c>
      <c r="I50" s="35">
        <v>32.255994082934663</v>
      </c>
      <c r="J50" s="35">
        <v>32.255994082934663</v>
      </c>
    </row>
    <row r="51" spans="1:10" x14ac:dyDescent="0.55000000000000004">
      <c r="A51">
        <v>1982</v>
      </c>
      <c r="B51" s="35">
        <v>8837.7827488398507</v>
      </c>
      <c r="C51" s="35">
        <v>8837.7827488398507</v>
      </c>
      <c r="D51" s="37">
        <v>8837.7827488398507</v>
      </c>
      <c r="E51" s="35">
        <v>127.39595113678661</v>
      </c>
      <c r="F51" s="35">
        <v>127.39595113678661</v>
      </c>
      <c r="G51" s="37">
        <v>127.39595113678661</v>
      </c>
      <c r="H51" s="35">
        <v>35.359820580655487</v>
      </c>
      <c r="I51" s="35">
        <v>35.359820580655501</v>
      </c>
      <c r="J51" s="35">
        <v>35.359820580655501</v>
      </c>
    </row>
    <row r="52" spans="1:10" x14ac:dyDescent="0.55000000000000004">
      <c r="A52">
        <v>1983</v>
      </c>
      <c r="B52" s="35">
        <v>8873.9341399834539</v>
      </c>
      <c r="C52" s="35">
        <v>8873.9341399834539</v>
      </c>
      <c r="D52" s="37">
        <v>8873.9341399834539</v>
      </c>
      <c r="E52" s="35">
        <v>74.969258151524627</v>
      </c>
      <c r="F52" s="35">
        <v>74.969258151524627</v>
      </c>
      <c r="G52" s="37">
        <v>74.969258151524627</v>
      </c>
      <c r="H52" s="35">
        <v>38.817867007921343</v>
      </c>
      <c r="I52" s="35">
        <v>38.817867007921343</v>
      </c>
      <c r="J52" s="35">
        <v>38.817867007921343</v>
      </c>
    </row>
    <row r="53" spans="1:10" x14ac:dyDescent="0.55000000000000004">
      <c r="A53">
        <v>1984</v>
      </c>
      <c r="B53" s="35">
        <v>8958.0045313734317</v>
      </c>
      <c r="C53" s="35">
        <v>8958.0045313734317</v>
      </c>
      <c r="D53" s="37">
        <v>8958.0045313734317</v>
      </c>
      <c r="E53" s="35">
        <v>126.75739631422221</v>
      </c>
      <c r="F53" s="35">
        <v>126.75739631422221</v>
      </c>
      <c r="G53" s="37">
        <v>126.75739631422221</v>
      </c>
      <c r="H53" s="35">
        <v>42.687004924244988</v>
      </c>
      <c r="I53" s="35">
        <v>42.687004924244988</v>
      </c>
      <c r="J53" s="35">
        <v>42.687004924244988</v>
      </c>
    </row>
    <row r="54" spans="1:10" x14ac:dyDescent="0.55000000000000004">
      <c r="A54">
        <v>1985</v>
      </c>
      <c r="B54" s="35">
        <v>8987.8511373628062</v>
      </c>
      <c r="C54" s="35">
        <v>8987.8511373628062</v>
      </c>
      <c r="D54" s="37">
        <v>8987.8511373628062</v>
      </c>
      <c r="E54" s="35">
        <v>76.877699922872125</v>
      </c>
      <c r="F54" s="35">
        <v>76.877699922872125</v>
      </c>
      <c r="G54" s="37">
        <v>76.877699922872125</v>
      </c>
      <c r="H54" s="35">
        <v>47.031093933497147</v>
      </c>
      <c r="I54" s="35">
        <v>47.031093933497147</v>
      </c>
      <c r="J54" s="35">
        <v>47.031093933497147</v>
      </c>
    </row>
    <row r="55" spans="1:10" x14ac:dyDescent="0.55000000000000004">
      <c r="A55">
        <v>1986</v>
      </c>
      <c r="B55" s="35">
        <v>9069.1731895179546</v>
      </c>
      <c r="C55" s="35">
        <v>9069.1731895179546</v>
      </c>
      <c r="D55" s="37">
        <v>9069.1731895179546</v>
      </c>
      <c r="E55" s="35">
        <v>133.2424194809937</v>
      </c>
      <c r="F55" s="35">
        <v>133.24241948099191</v>
      </c>
      <c r="G55" s="37">
        <v>133.24241948099191</v>
      </c>
      <c r="H55" s="35">
        <v>51.92036732584431</v>
      </c>
      <c r="I55" s="35">
        <v>51.920367325844317</v>
      </c>
      <c r="J55" s="35">
        <v>51.920367325844317</v>
      </c>
    </row>
    <row r="56" spans="1:10" x14ac:dyDescent="0.55000000000000004">
      <c r="A56">
        <v>1987</v>
      </c>
      <c r="B56" s="35">
        <v>9120.8535079398553</v>
      </c>
      <c r="C56" s="35">
        <v>9120.8535079398553</v>
      </c>
      <c r="D56" s="37">
        <v>9120.8535079398553</v>
      </c>
      <c r="E56" s="35">
        <v>109.1115975128032</v>
      </c>
      <c r="F56" s="35">
        <v>109.1115975128032</v>
      </c>
      <c r="G56" s="37">
        <v>109.1115975128032</v>
      </c>
      <c r="H56" s="35">
        <v>57.431279090902173</v>
      </c>
      <c r="I56" s="35">
        <v>57.43127909090218</v>
      </c>
      <c r="J56" s="35">
        <v>57.43127909090218</v>
      </c>
    </row>
    <row r="57" spans="1:10" x14ac:dyDescent="0.55000000000000004">
      <c r="A57">
        <v>1988</v>
      </c>
      <c r="B57" s="35">
        <v>9490.139526359002</v>
      </c>
      <c r="C57" s="35">
        <v>9490.139526359002</v>
      </c>
      <c r="D57" s="37">
        <v>9490.139526359002</v>
      </c>
      <c r="E57" s="35">
        <v>432.93086516650328</v>
      </c>
      <c r="F57" s="35">
        <v>432.9308651665051</v>
      </c>
      <c r="G57" s="37">
        <v>432.9308651665051</v>
      </c>
      <c r="H57" s="35">
        <v>63.644846747357427</v>
      </c>
      <c r="I57" s="35">
        <v>63.644846747357427</v>
      </c>
      <c r="J57" s="35">
        <v>63.644846747357427</v>
      </c>
    </row>
    <row r="58" spans="1:10" x14ac:dyDescent="0.55000000000000004">
      <c r="A58">
        <v>1989</v>
      </c>
      <c r="B58" s="35">
        <v>9647.4863524790362</v>
      </c>
      <c r="C58" s="35">
        <v>9647.4863524790362</v>
      </c>
      <c r="D58" s="37">
        <v>9647.4863524790362</v>
      </c>
      <c r="E58" s="35">
        <v>227.99216295098091</v>
      </c>
      <c r="F58" s="35">
        <v>227.99216295098091</v>
      </c>
      <c r="G58" s="37">
        <v>227.99216295098091</v>
      </c>
      <c r="H58" s="35">
        <v>70.645336830946974</v>
      </c>
      <c r="I58" s="35">
        <v>70.645336830946974</v>
      </c>
      <c r="J58" s="35">
        <v>70.645336830946974</v>
      </c>
    </row>
    <row r="59" spans="1:10" x14ac:dyDescent="0.55000000000000004">
      <c r="A59">
        <v>1990</v>
      </c>
      <c r="B59" s="35">
        <v>9647.4863524790362</v>
      </c>
      <c r="C59" s="35">
        <v>9647.4863524790362</v>
      </c>
      <c r="D59" s="37">
        <v>9647.4863524790362</v>
      </c>
      <c r="E59" s="35">
        <v>78.5157176046323</v>
      </c>
      <c r="F59" s="35">
        <v>78.515717604634119</v>
      </c>
      <c r="G59" s="37">
        <v>78.515717604634119</v>
      </c>
      <c r="H59" s="35">
        <v>78.515717604632997</v>
      </c>
      <c r="I59" s="35">
        <v>78.515717604632997</v>
      </c>
      <c r="J59" s="35">
        <v>78.515717604632997</v>
      </c>
    </row>
    <row r="60" spans="1:10" x14ac:dyDescent="0.55000000000000004">
      <c r="A60">
        <v>1991</v>
      </c>
      <c r="B60" s="35">
        <v>9830.0938098690294</v>
      </c>
      <c r="C60" s="35">
        <v>9830.0938098690294</v>
      </c>
      <c r="D60" s="37">
        <v>9830.0938098690294</v>
      </c>
      <c r="E60" s="35">
        <v>269.94244848820199</v>
      </c>
      <c r="F60" s="35">
        <v>269.94244848820023</v>
      </c>
      <c r="G60" s="37">
        <v>269.94244848820023</v>
      </c>
      <c r="H60" s="35">
        <v>87.334991098208121</v>
      </c>
      <c r="I60" s="35">
        <v>87.334991098208121</v>
      </c>
      <c r="J60" s="35">
        <v>87.334991098208121</v>
      </c>
    </row>
    <row r="61" spans="1:10" x14ac:dyDescent="0.55000000000000004">
      <c r="A61">
        <v>1992</v>
      </c>
      <c r="B61" s="35">
        <v>10014.964312548549</v>
      </c>
      <c r="C61" s="35">
        <v>10014.964312548549</v>
      </c>
      <c r="D61" s="37">
        <v>10014.964312548549</v>
      </c>
      <c r="E61" s="35">
        <v>282.04343121729107</v>
      </c>
      <c r="F61" s="35">
        <v>282.04343121729107</v>
      </c>
      <c r="G61" s="37">
        <v>282.04343121729107</v>
      </c>
      <c r="H61" s="35">
        <v>97.172928537771128</v>
      </c>
      <c r="I61" s="35">
        <v>97.172928537771128</v>
      </c>
      <c r="J61" s="35">
        <v>97.172928537771128</v>
      </c>
    </row>
    <row r="62" spans="1:10" x14ac:dyDescent="0.55000000000000004">
      <c r="A62">
        <v>1993</v>
      </c>
      <c r="B62" s="35">
        <v>10035.101432976981</v>
      </c>
      <c r="C62" s="35">
        <v>10035.101432976981</v>
      </c>
      <c r="D62" s="37">
        <v>10035.101432976981</v>
      </c>
      <c r="E62" s="35">
        <v>128.2201621226213</v>
      </c>
      <c r="F62" s="35">
        <v>128.2201621226213</v>
      </c>
      <c r="G62" s="37">
        <v>128.2201621226213</v>
      </c>
      <c r="H62" s="35">
        <v>108.08304169418911</v>
      </c>
      <c r="I62" s="35">
        <v>108.08304169418911</v>
      </c>
      <c r="J62" s="35">
        <v>108.08304169418911</v>
      </c>
    </row>
    <row r="63" spans="1:10" x14ac:dyDescent="0.55000000000000004">
      <c r="A63">
        <v>1994</v>
      </c>
      <c r="B63" s="35">
        <v>10051.791358148064</v>
      </c>
      <c r="C63" s="35">
        <v>10051.791358148064</v>
      </c>
      <c r="D63" s="37">
        <v>10051.791358148064</v>
      </c>
      <c r="E63" s="35">
        <v>136.786071446184</v>
      </c>
      <c r="F63" s="35">
        <v>136.78607144618221</v>
      </c>
      <c r="G63" s="37">
        <v>136.78607144618221</v>
      </c>
      <c r="H63" s="35">
        <v>120.09614627510081</v>
      </c>
      <c r="I63" s="35">
        <v>120.09614627510081</v>
      </c>
      <c r="J63" s="35">
        <v>120.09614627510081</v>
      </c>
    </row>
    <row r="64" spans="1:10" x14ac:dyDescent="0.55000000000000004">
      <c r="A64">
        <v>1995</v>
      </c>
      <c r="B64" s="35">
        <v>10669.783297916198</v>
      </c>
      <c r="C64" s="35">
        <v>10669.783297916198</v>
      </c>
      <c r="D64" s="37">
        <v>10669.783297916198</v>
      </c>
      <c r="E64" s="35">
        <v>751.20550936058498</v>
      </c>
      <c r="F64" s="35">
        <v>751.20550936058498</v>
      </c>
      <c r="G64" s="37">
        <v>751.20550936058498</v>
      </c>
      <c r="H64" s="35">
        <v>133.21356959245171</v>
      </c>
      <c r="I64" s="35">
        <v>133.21356959245171</v>
      </c>
      <c r="J64" s="35">
        <v>133.21356959245171</v>
      </c>
    </row>
    <row r="65" spans="1:10" x14ac:dyDescent="0.55000000000000004">
      <c r="A65">
        <v>1996</v>
      </c>
      <c r="B65" s="35">
        <v>10749.575203963996</v>
      </c>
      <c r="C65" s="35">
        <v>10749.575203963996</v>
      </c>
      <c r="D65" s="37">
        <v>10749.575203963996</v>
      </c>
      <c r="E65" s="35">
        <v>227.1924219049433</v>
      </c>
      <c r="F65" s="35">
        <v>227.1924219049433</v>
      </c>
      <c r="G65" s="37">
        <v>227.1924219049433</v>
      </c>
      <c r="H65" s="35">
        <v>147.40051585714579</v>
      </c>
      <c r="I65" s="35">
        <v>147.4005158571459</v>
      </c>
      <c r="J65" s="35">
        <v>147.4005158571459</v>
      </c>
    </row>
    <row r="66" spans="1:10" x14ac:dyDescent="0.55000000000000004">
      <c r="A66">
        <v>1997</v>
      </c>
      <c r="B66" s="35">
        <v>10865.887776176201</v>
      </c>
      <c r="C66" s="35">
        <v>10865.887776176201</v>
      </c>
      <c r="D66" s="37">
        <v>10865.887776176201</v>
      </c>
      <c r="E66" s="35">
        <v>278.88970260605669</v>
      </c>
      <c r="F66" s="35">
        <v>278.88970260605862</v>
      </c>
      <c r="G66" s="37">
        <v>278.88970260605862</v>
      </c>
      <c r="H66" s="35">
        <v>162.57713039385121</v>
      </c>
      <c r="I66" s="35">
        <v>162.57713039385121</v>
      </c>
      <c r="J66" s="35">
        <v>162.57713039385121</v>
      </c>
    </row>
    <row r="67" spans="1:10" x14ac:dyDescent="0.55000000000000004">
      <c r="A67">
        <v>1998</v>
      </c>
      <c r="B67" s="35">
        <v>10984.087590739375</v>
      </c>
      <c r="C67" s="35">
        <v>10984.087590739375</v>
      </c>
      <c r="D67" s="37">
        <v>10984.087590739375</v>
      </c>
      <c r="E67" s="35">
        <v>296.81711223213279</v>
      </c>
      <c r="F67" s="35">
        <v>296.81711223213279</v>
      </c>
      <c r="G67" s="37">
        <v>296.81711223213279</v>
      </c>
      <c r="H67" s="35">
        <v>178.61729766895891</v>
      </c>
      <c r="I67" s="35">
        <v>178.61729766895891</v>
      </c>
      <c r="J67" s="35">
        <v>178.61729766895891</v>
      </c>
    </row>
    <row r="68" spans="1:10" x14ac:dyDescent="0.55000000000000004">
      <c r="A68">
        <v>1999</v>
      </c>
      <c r="B68" s="35">
        <v>11086.146159223141</v>
      </c>
      <c r="C68" s="35">
        <v>11086.146159223141</v>
      </c>
      <c r="D68" s="37">
        <v>11086.146159223141</v>
      </c>
      <c r="E68" s="35">
        <v>297.40229305781031</v>
      </c>
      <c r="F68" s="35">
        <v>297.40229305781031</v>
      </c>
      <c r="G68" s="37">
        <v>297.40229305781031</v>
      </c>
      <c r="H68" s="35">
        <v>195.34372457404399</v>
      </c>
      <c r="I68" s="35">
        <v>195.34372457404399</v>
      </c>
      <c r="J68" s="35">
        <v>195.34372457404399</v>
      </c>
    </row>
    <row r="69" spans="1:10" x14ac:dyDescent="0.55000000000000004">
      <c r="A69">
        <v>2000</v>
      </c>
      <c r="B69" s="35">
        <v>11086.146159223141</v>
      </c>
      <c r="C69" s="35">
        <v>11086.146159223141</v>
      </c>
      <c r="D69" s="37">
        <v>11086.146159223141</v>
      </c>
      <c r="E69" s="35">
        <v>212.52843696891429</v>
      </c>
      <c r="F69" s="35">
        <v>212.52843696891611</v>
      </c>
      <c r="G69" s="37">
        <v>212.52843696891611</v>
      </c>
      <c r="H69" s="35">
        <v>212.5284369689162</v>
      </c>
      <c r="I69" s="35">
        <v>212.5284369689162</v>
      </c>
      <c r="J69" s="35">
        <v>212.5284369689162</v>
      </c>
    </row>
    <row r="70" spans="1:10" x14ac:dyDescent="0.55000000000000004">
      <c r="A70">
        <v>2001</v>
      </c>
      <c r="B70" s="35">
        <v>11086.146159223141</v>
      </c>
      <c r="C70" s="35">
        <v>11086.146159223141</v>
      </c>
      <c r="D70" s="37">
        <v>11086.146159223141</v>
      </c>
      <c r="E70" s="35">
        <v>229.89578602518301</v>
      </c>
      <c r="F70" s="35">
        <v>229.8957860251812</v>
      </c>
      <c r="G70" s="37">
        <v>229.8957860251812</v>
      </c>
      <c r="H70" s="35">
        <v>229.8957860251821</v>
      </c>
      <c r="I70" s="35">
        <v>229.8957860251821</v>
      </c>
      <c r="J70" s="35">
        <v>229.8957860251821</v>
      </c>
    </row>
    <row r="71" spans="1:10" x14ac:dyDescent="0.55000000000000004">
      <c r="A71">
        <v>2002</v>
      </c>
      <c r="B71" s="35">
        <v>11137.511927302832</v>
      </c>
      <c r="C71" s="35">
        <v>11137.511927302832</v>
      </c>
      <c r="D71" s="37">
        <v>11137.511927302832</v>
      </c>
      <c r="E71" s="35">
        <v>298.49505642064099</v>
      </c>
      <c r="F71" s="35">
        <v>298.49505642064099</v>
      </c>
      <c r="G71" s="37">
        <v>298.49505642064099</v>
      </c>
      <c r="H71" s="35">
        <v>247.1292883409487</v>
      </c>
      <c r="I71" s="35">
        <v>247.1292883409487</v>
      </c>
      <c r="J71" s="35">
        <v>247.1292883409487</v>
      </c>
    </row>
    <row r="72" spans="1:10" x14ac:dyDescent="0.55000000000000004">
      <c r="A72">
        <v>2003</v>
      </c>
      <c r="B72" s="35">
        <v>11141.074738552892</v>
      </c>
      <c r="C72" s="35">
        <v>11141.074738552892</v>
      </c>
      <c r="D72" s="37">
        <v>11141.074738552892</v>
      </c>
      <c r="E72" s="35">
        <v>267.44419969348019</v>
      </c>
      <c r="F72" s="35">
        <v>267.44419969348019</v>
      </c>
      <c r="G72" s="37">
        <v>267.44419969348019</v>
      </c>
      <c r="H72" s="35">
        <v>263.88138844342137</v>
      </c>
      <c r="I72" s="35">
        <v>263.88138844342137</v>
      </c>
      <c r="J72" s="35">
        <v>263.88138844342137</v>
      </c>
    </row>
    <row r="73" spans="1:10" x14ac:dyDescent="0.55000000000000004">
      <c r="A73">
        <v>2004</v>
      </c>
      <c r="B73" s="35">
        <v>11178.046298895721</v>
      </c>
      <c r="C73" s="35">
        <v>11178.046298895721</v>
      </c>
      <c r="D73" s="37">
        <v>11178.046298895721</v>
      </c>
      <c r="E73" s="35">
        <v>316.7579827612135</v>
      </c>
      <c r="F73" s="35">
        <v>316.7579827612135</v>
      </c>
      <c r="G73" s="37">
        <v>316.7579827612135</v>
      </c>
      <c r="H73" s="35">
        <v>279.78642241838531</v>
      </c>
      <c r="I73" s="35">
        <v>279.7864224183852</v>
      </c>
      <c r="J73" s="35">
        <v>279.7864224183852</v>
      </c>
    </row>
    <row r="74" spans="1:10" x14ac:dyDescent="0.55000000000000004">
      <c r="A74">
        <v>2005</v>
      </c>
      <c r="B74" s="35">
        <v>11247.730423959656</v>
      </c>
      <c r="C74" s="35">
        <v>11247.730423959656</v>
      </c>
      <c r="D74" s="37">
        <v>11247.730423959656</v>
      </c>
      <c r="E74" s="35">
        <v>364.16079616522262</v>
      </c>
      <c r="F74" s="35">
        <v>364.16079616522438</v>
      </c>
      <c r="G74" s="37">
        <v>364.16079616522438</v>
      </c>
      <c r="H74" s="35">
        <v>294.47667110128731</v>
      </c>
      <c r="I74" s="35">
        <v>294.47667110128731</v>
      </c>
      <c r="J74" s="35">
        <v>294.47667110128731</v>
      </c>
    </row>
    <row r="75" spans="1:10" x14ac:dyDescent="0.55000000000000004">
      <c r="A75">
        <v>2006</v>
      </c>
      <c r="B75" s="35">
        <v>11251.857145539014</v>
      </c>
      <c r="C75" s="35">
        <v>11251.857145539014</v>
      </c>
      <c r="D75" s="37">
        <v>11251.857145539014</v>
      </c>
      <c r="E75" s="35">
        <v>311.72625470800813</v>
      </c>
      <c r="F75" s="35">
        <v>311.72625470800813</v>
      </c>
      <c r="G75" s="37">
        <v>311.72625470800813</v>
      </c>
      <c r="H75" s="35">
        <v>307.59953312864911</v>
      </c>
      <c r="I75" s="35">
        <v>307.59953312864911</v>
      </c>
      <c r="J75" s="35">
        <v>307.59953312864911</v>
      </c>
    </row>
    <row r="76" spans="1:10" x14ac:dyDescent="0.55000000000000004">
      <c r="A76">
        <v>2007</v>
      </c>
      <c r="B76" s="35">
        <v>11261.474519053134</v>
      </c>
      <c r="C76" s="35">
        <v>11261.474519053134</v>
      </c>
      <c r="D76" s="37">
        <v>11261.474519053134</v>
      </c>
      <c r="E76" s="35">
        <v>328.45290849652338</v>
      </c>
      <c r="F76" s="35">
        <v>328.45290849652338</v>
      </c>
      <c r="G76" s="37">
        <v>328.45290849652338</v>
      </c>
      <c r="H76" s="35">
        <v>318.83553498240468</v>
      </c>
      <c r="I76" s="35">
        <v>318.83553498240468</v>
      </c>
      <c r="J76" s="35">
        <v>318.83553498240468</v>
      </c>
    </row>
    <row r="77" spans="1:10" x14ac:dyDescent="0.55000000000000004">
      <c r="A77">
        <v>2008</v>
      </c>
      <c r="B77" s="35">
        <v>11284.193836746357</v>
      </c>
      <c r="C77" s="35">
        <v>11284.193836746357</v>
      </c>
      <c r="D77" s="37">
        <v>11284.193836746357</v>
      </c>
      <c r="E77" s="35">
        <v>350.63546601493539</v>
      </c>
      <c r="F77" s="35">
        <v>350.63546601493363</v>
      </c>
      <c r="G77" s="37">
        <v>350.63546601493363</v>
      </c>
      <c r="H77" s="35">
        <v>327.9161483217103</v>
      </c>
      <c r="I77" s="35">
        <v>327.9161483217103</v>
      </c>
      <c r="J77" s="35">
        <v>327.9161483217103</v>
      </c>
    </row>
    <row r="78" spans="1:10" x14ac:dyDescent="0.55000000000000004">
      <c r="A78">
        <v>2009</v>
      </c>
      <c r="B78" s="35">
        <v>11333.078682473546</v>
      </c>
      <c r="C78" s="35">
        <v>11333.078682473546</v>
      </c>
      <c r="D78" s="37">
        <v>11333.078682473546</v>
      </c>
      <c r="E78" s="35">
        <v>383.52412503140113</v>
      </c>
      <c r="F78" s="35">
        <v>383.52412503139931</v>
      </c>
      <c r="G78" s="37">
        <v>383.52412503139931</v>
      </c>
      <c r="H78" s="35">
        <v>334.63927930421153</v>
      </c>
      <c r="I78" s="35">
        <v>334.63927930421153</v>
      </c>
      <c r="J78" s="35">
        <v>334.63927930421153</v>
      </c>
    </row>
    <row r="79" spans="1:10" x14ac:dyDescent="0.55000000000000004">
      <c r="A79">
        <v>2010</v>
      </c>
      <c r="B79" s="35">
        <v>11371.60882026722</v>
      </c>
      <c r="C79" s="35">
        <v>11371.60882026722</v>
      </c>
      <c r="D79" s="37">
        <v>11371.60882026722</v>
      </c>
      <c r="E79" s="35">
        <v>377.41217252530078</v>
      </c>
      <c r="F79" s="35">
        <v>377.41217252530441</v>
      </c>
      <c r="G79" s="37">
        <v>377.41217252530441</v>
      </c>
      <c r="H79" s="35">
        <v>338.88203473162997</v>
      </c>
      <c r="I79" s="35">
        <v>338.88203473162997</v>
      </c>
      <c r="J79" s="35">
        <v>338.88203473162997</v>
      </c>
    </row>
    <row r="80" spans="1:10" x14ac:dyDescent="0.55000000000000004">
      <c r="A80">
        <v>2011</v>
      </c>
      <c r="B80" s="35">
        <v>11840.996463170302</v>
      </c>
      <c r="C80" s="35">
        <v>11840.996463170302</v>
      </c>
      <c r="D80" s="37">
        <v>11840.996463170302</v>
      </c>
      <c r="E80" s="35">
        <v>809.99697502533309</v>
      </c>
      <c r="F80" s="35">
        <v>809.99697502533127</v>
      </c>
      <c r="G80" s="37">
        <v>809.99697502533127</v>
      </c>
      <c r="H80" s="35">
        <v>340.60933212224899</v>
      </c>
      <c r="I80" s="35">
        <v>340.60933212224899</v>
      </c>
      <c r="J80" s="35">
        <v>340.60933212224899</v>
      </c>
    </row>
    <row r="81" spans="1:10" x14ac:dyDescent="0.55000000000000004">
      <c r="A81">
        <v>2012</v>
      </c>
      <c r="B81" s="35">
        <v>12005.101461563863</v>
      </c>
      <c r="C81" s="35">
        <v>12005.101461563863</v>
      </c>
      <c r="D81" s="37">
        <v>12005.101461563863</v>
      </c>
      <c r="E81" s="35">
        <v>503.9835358001219</v>
      </c>
      <c r="F81" s="35">
        <v>503.9835358001219</v>
      </c>
      <c r="G81" s="37">
        <v>503.9835358001219</v>
      </c>
      <c r="H81" s="35">
        <v>339.87853740656249</v>
      </c>
      <c r="I81" s="35">
        <v>339.87853740656249</v>
      </c>
      <c r="J81" s="35">
        <v>339.87853740656249</v>
      </c>
    </row>
    <row r="82" spans="1:10" x14ac:dyDescent="0.55000000000000004">
      <c r="A82">
        <v>2013</v>
      </c>
      <c r="B82" s="35">
        <v>12007.335762707695</v>
      </c>
      <c r="C82" s="35">
        <v>12007.335762707695</v>
      </c>
      <c r="D82" s="37">
        <v>12007.335762707695</v>
      </c>
      <c r="E82" s="35">
        <v>339.07057920076841</v>
      </c>
      <c r="F82" s="35">
        <v>339.07057920076841</v>
      </c>
      <c r="G82" s="37">
        <v>339.07057920076841</v>
      </c>
      <c r="H82" s="35">
        <v>336.83627805693601</v>
      </c>
      <c r="I82" s="35">
        <v>336.83627805693601</v>
      </c>
      <c r="J82" s="35">
        <v>336.83627805693601</v>
      </c>
    </row>
    <row r="83" spans="1:10" x14ac:dyDescent="0.55000000000000004">
      <c r="A83">
        <v>2014</v>
      </c>
      <c r="B83" s="35">
        <v>12079.120114924754</v>
      </c>
      <c r="C83" s="35">
        <v>12079.120114924754</v>
      </c>
      <c r="D83" s="37">
        <v>12079.120114924754</v>
      </c>
      <c r="E83" s="35">
        <v>403.49844762805151</v>
      </c>
      <c r="F83" s="35">
        <v>403.49844762805151</v>
      </c>
      <c r="G83" s="37">
        <v>403.49844762805151</v>
      </c>
      <c r="H83" s="35">
        <v>331.71409541099138</v>
      </c>
      <c r="I83" s="35">
        <v>331.71409541099138</v>
      </c>
      <c r="J83" s="35">
        <v>331.71409541099138</v>
      </c>
    </row>
    <row r="84" spans="1:10" x14ac:dyDescent="0.55000000000000004">
      <c r="A84">
        <v>2015</v>
      </c>
      <c r="B84" s="35">
        <v>12079.249447222506</v>
      </c>
      <c r="C84" s="35">
        <v>12079.249447222506</v>
      </c>
      <c r="D84" s="37">
        <v>12079.249447222506</v>
      </c>
      <c r="E84" s="35">
        <v>324.94598495630822</v>
      </c>
      <c r="F84" s="35">
        <v>324.94598495630822</v>
      </c>
      <c r="G84" s="37">
        <v>324.94598495630822</v>
      </c>
      <c r="H84" s="35">
        <v>324.81665265855781</v>
      </c>
      <c r="I84" s="35">
        <v>324.81665265855781</v>
      </c>
      <c r="J84" s="35">
        <v>324.81665265855781</v>
      </c>
    </row>
    <row r="85" spans="1:10" x14ac:dyDescent="0.55000000000000004">
      <c r="A85">
        <v>2016</v>
      </c>
      <c r="B85" s="35">
        <v>12096.604772051789</v>
      </c>
      <c r="C85" s="35">
        <v>12096.604772051789</v>
      </c>
      <c r="D85" s="37">
        <v>12096.604772051789</v>
      </c>
      <c r="E85" s="35">
        <v>333.86128605596241</v>
      </c>
      <c r="F85" s="35">
        <v>333.86128605596417</v>
      </c>
      <c r="G85" s="37">
        <v>333.86128605596417</v>
      </c>
      <c r="H85" s="35">
        <v>316.50596122667929</v>
      </c>
      <c r="I85" s="35">
        <v>316.50596122667918</v>
      </c>
      <c r="J85" s="35">
        <v>316.50596122667918</v>
      </c>
    </row>
    <row r="86" spans="1:10" x14ac:dyDescent="0.55000000000000004">
      <c r="A86">
        <v>2017</v>
      </c>
      <c r="B86" s="35">
        <v>12262.717337101953</v>
      </c>
      <c r="C86" s="35">
        <v>12262.717337101953</v>
      </c>
      <c r="D86" s="37">
        <v>12262.717337101953</v>
      </c>
      <c r="E86" s="35">
        <v>473.29634831207301</v>
      </c>
      <c r="F86" s="35">
        <v>473.29634831206931</v>
      </c>
      <c r="G86" s="37">
        <v>473.29634831206931</v>
      </c>
      <c r="H86" s="35">
        <v>307.18378326190708</v>
      </c>
      <c r="I86" s="35">
        <v>307.18378326190708</v>
      </c>
      <c r="J86" s="35">
        <v>307.18378326190708</v>
      </c>
    </row>
    <row r="87" spans="1:10" x14ac:dyDescent="0.55000000000000004">
      <c r="A87">
        <v>2018</v>
      </c>
      <c r="B87" s="35">
        <v>12264.001642558153</v>
      </c>
      <c r="C87" s="35">
        <v>12264.001642558153</v>
      </c>
      <c r="D87" s="37">
        <v>12264.001642558153</v>
      </c>
      <c r="E87" s="35">
        <v>298.55590472966833</v>
      </c>
      <c r="F87" s="35">
        <v>298.55590472967009</v>
      </c>
      <c r="G87" s="37">
        <v>298.55590472967009</v>
      </c>
      <c r="H87" s="35">
        <v>297.27159927346952</v>
      </c>
      <c r="I87" s="35">
        <v>297.27159927346952</v>
      </c>
      <c r="J87" s="35">
        <v>297.27159927346952</v>
      </c>
    </row>
    <row r="88" spans="1:10" x14ac:dyDescent="0.55000000000000004">
      <c r="A88">
        <v>2019</v>
      </c>
      <c r="B88" s="35">
        <v>12294.355833247657</v>
      </c>
      <c r="C88" s="35">
        <v>12294.355833247657</v>
      </c>
      <c r="D88" s="37">
        <v>12294.355833247657</v>
      </c>
      <c r="E88" s="35">
        <v>317.54388634087809</v>
      </c>
      <c r="F88" s="35">
        <v>317.54388634087809</v>
      </c>
      <c r="G88" s="37">
        <v>317.54388634087809</v>
      </c>
      <c r="H88" s="35">
        <v>287.18969565137411</v>
      </c>
      <c r="I88" s="35">
        <v>287.18969565137411</v>
      </c>
      <c r="J88" s="35">
        <v>287.18969565137411</v>
      </c>
    </row>
    <row r="89" spans="1:10" x14ac:dyDescent="0.55000000000000004">
      <c r="A89" s="1">
        <v>2020</v>
      </c>
      <c r="B89" s="35">
        <v>12294.355833247651</v>
      </c>
      <c r="C89" s="35">
        <v>12294.355833247651</v>
      </c>
      <c r="D89" s="37">
        <v>12294.355833247651</v>
      </c>
      <c r="E89" s="35">
        <v>277.33887470486121</v>
      </c>
      <c r="F89" s="35">
        <v>277.33887470486121</v>
      </c>
      <c r="G89" s="37">
        <v>277.33887470486121</v>
      </c>
      <c r="H89" s="35">
        <v>277.33887470486633</v>
      </c>
      <c r="I89" s="35">
        <v>277.33887470486633</v>
      </c>
      <c r="J89" s="35">
        <v>277.33887470486633</v>
      </c>
    </row>
    <row r="90" spans="1:10" x14ac:dyDescent="0.55000000000000004">
      <c r="A90">
        <v>2021</v>
      </c>
      <c r="B90" s="35">
        <v>12618.114611294215</v>
      </c>
      <c r="C90" s="35">
        <v>12541.032929533763</v>
      </c>
      <c r="D90" s="37">
        <v>12463.951247773311</v>
      </c>
      <c r="E90" s="35">
        <v>591.84136712256623</v>
      </c>
      <c r="F90" s="35">
        <v>514.7596853621144</v>
      </c>
      <c r="G90" s="37">
        <v>437.67800360166262</v>
      </c>
      <c r="H90" s="35">
        <v>268.08258907600231</v>
      </c>
      <c r="I90" s="35">
        <v>268.08258907600231</v>
      </c>
      <c r="J90" s="35">
        <v>268.08258907600231</v>
      </c>
    </row>
    <row r="91" spans="1:10" x14ac:dyDescent="0.55000000000000004">
      <c r="A91">
        <v>2022</v>
      </c>
      <c r="B91" s="35">
        <v>12941.873389340783</v>
      </c>
      <c r="C91" s="35">
        <v>12787.710025819877</v>
      </c>
      <c r="D91" s="37">
        <v>12633.546662298973</v>
      </c>
      <c r="E91" s="35">
        <v>583.4925717631213</v>
      </c>
      <c r="F91" s="35">
        <v>506.41077834598218</v>
      </c>
      <c r="G91" s="37">
        <v>429.32898492884487</v>
      </c>
      <c r="H91" s="35">
        <v>259.73379371655398</v>
      </c>
      <c r="I91" s="35">
        <v>259.73368205986822</v>
      </c>
      <c r="J91" s="35">
        <v>259.7335704031824</v>
      </c>
    </row>
    <row r="92" spans="1:10" x14ac:dyDescent="0.55000000000000004">
      <c r="A92">
        <v>2023</v>
      </c>
      <c r="B92" s="35">
        <v>13265.632167387348</v>
      </c>
      <c r="C92" s="35">
        <v>13034.387122105993</v>
      </c>
      <c r="D92" s="37">
        <v>12803.142076824635</v>
      </c>
      <c r="E92" s="35">
        <v>576.3024645770347</v>
      </c>
      <c r="F92" s="35">
        <v>499.22048232790439</v>
      </c>
      <c r="G92" s="37">
        <v>422.13850007877039</v>
      </c>
      <c r="H92" s="35">
        <v>252.54368653046899</v>
      </c>
      <c r="I92" s="35">
        <v>252.5433860417892</v>
      </c>
      <c r="J92" s="35">
        <v>252.54308555310931</v>
      </c>
    </row>
    <row r="93" spans="1:10" x14ac:dyDescent="0.55000000000000004">
      <c r="A93">
        <v>2024</v>
      </c>
      <c r="B93" s="35">
        <v>13589.390945433914</v>
      </c>
      <c r="C93" s="35">
        <v>13281.064218392106</v>
      </c>
      <c r="D93" s="37">
        <v>12972.737491350297</v>
      </c>
      <c r="E93" s="35">
        <v>570.45566550137482</v>
      </c>
      <c r="F93" s="35">
        <v>493.37336823131233</v>
      </c>
      <c r="G93" s="37">
        <v>416.29107096125148</v>
      </c>
      <c r="H93" s="35">
        <v>246.6968874548098</v>
      </c>
      <c r="I93" s="35">
        <v>246.6962719451989</v>
      </c>
      <c r="J93" s="35">
        <v>246.69565643558801</v>
      </c>
    </row>
    <row r="94" spans="1:10" x14ac:dyDescent="0.55000000000000004">
      <c r="A94">
        <v>2025</v>
      </c>
      <c r="B94" s="35">
        <v>13913.149723480479</v>
      </c>
      <c r="C94" s="35">
        <v>13527.741314678218</v>
      </c>
      <c r="D94" s="37">
        <v>13142.332905875959</v>
      </c>
      <c r="E94" s="35">
        <v>566.06846325942388</v>
      </c>
      <c r="F94" s="35">
        <v>488.98564757594249</v>
      </c>
      <c r="G94" s="37">
        <v>411.90283189246469</v>
      </c>
      <c r="H94" s="35">
        <v>242.30968521285709</v>
      </c>
      <c r="I94" s="35">
        <v>242.30855128982961</v>
      </c>
      <c r="J94" s="35">
        <v>242.30741736680221</v>
      </c>
    </row>
    <row r="95" spans="1:10" x14ac:dyDescent="0.55000000000000004">
      <c r="A95">
        <v>2026</v>
      </c>
      <c r="B95" s="35">
        <v>14236.908501527045</v>
      </c>
      <c r="C95" s="35">
        <v>13774.418410964332</v>
      </c>
      <c r="D95" s="37">
        <v>13311.928320401621</v>
      </c>
      <c r="E95" s="35">
        <v>563.19136572790921</v>
      </c>
      <c r="F95" s="35">
        <v>486.10770848255919</v>
      </c>
      <c r="G95" s="37">
        <v>409.02405123720752</v>
      </c>
      <c r="H95" s="35">
        <v>239.4325876813443</v>
      </c>
      <c r="I95" s="35">
        <v>239.43061219644571</v>
      </c>
      <c r="J95" s="35">
        <v>239.4286367115472</v>
      </c>
    </row>
    <row r="96" spans="1:10" x14ac:dyDescent="0.55000000000000004">
      <c r="A96">
        <v>2027</v>
      </c>
      <c r="B96" s="35">
        <v>14560.66727957361</v>
      </c>
      <c r="C96" s="35">
        <v>14021.095507250444</v>
      </c>
      <c r="D96" s="37">
        <v>13481.523734927279</v>
      </c>
      <c r="E96" s="35">
        <v>561.81513739552975</v>
      </c>
      <c r="F96" s="35">
        <v>484.73013252575771</v>
      </c>
      <c r="G96" s="37">
        <v>407.6451276559892</v>
      </c>
      <c r="H96" s="35">
        <v>238.05635934896321</v>
      </c>
      <c r="I96" s="35">
        <v>238.05303623964679</v>
      </c>
      <c r="J96" s="35">
        <v>238.0497131303303</v>
      </c>
    </row>
    <row r="97" spans="1:10" x14ac:dyDescent="0.55000000000000004">
      <c r="A97">
        <v>2028</v>
      </c>
      <c r="B97" s="35">
        <v>14884.426057620176</v>
      </c>
      <c r="C97" s="35">
        <v>14267.772603536559</v>
      </c>
      <c r="D97" s="37">
        <v>13651.119149452943</v>
      </c>
      <c r="E97" s="35">
        <v>561.87957532606924</v>
      </c>
      <c r="F97" s="35">
        <v>484.79244170610042</v>
      </c>
      <c r="G97" s="37">
        <v>407.70530808612779</v>
      </c>
      <c r="H97" s="35">
        <v>238.1207972795039</v>
      </c>
      <c r="I97" s="35">
        <v>238.11534541998429</v>
      </c>
      <c r="J97" s="35">
        <v>238.10989356046471</v>
      </c>
    </row>
    <row r="98" spans="1:10" x14ac:dyDescent="0.55000000000000004">
      <c r="A98">
        <v>2029</v>
      </c>
      <c r="B98" s="35">
        <v>15208.184835666743</v>
      </c>
      <c r="C98" s="35">
        <v>14514.449699822675</v>
      </c>
      <c r="D98" s="37">
        <v>13820.714563978605</v>
      </c>
      <c r="E98" s="35">
        <v>563.28414436895764</v>
      </c>
      <c r="F98" s="35">
        <v>486.19369368726979</v>
      </c>
      <c r="G98" s="37">
        <v>409.10324300558199</v>
      </c>
      <c r="H98" s="35">
        <v>239.52536632239079</v>
      </c>
      <c r="I98" s="35">
        <v>239.51659740115531</v>
      </c>
      <c r="J98" s="35">
        <v>239.50782847991979</v>
      </c>
    </row>
    <row r="99" spans="1:10" x14ac:dyDescent="0.55000000000000004">
      <c r="A99">
        <v>2030</v>
      </c>
      <c r="B99" s="35">
        <v>15531.943613713307</v>
      </c>
      <c r="C99" s="35">
        <v>14761.126796108787</v>
      </c>
      <c r="D99" s="37">
        <v>13990.309978504265</v>
      </c>
      <c r="E99" s="35">
        <v>565.89954059518823</v>
      </c>
      <c r="F99" s="35">
        <v>488.80399126081278</v>
      </c>
      <c r="G99" s="37">
        <v>411.70844192643563</v>
      </c>
      <c r="H99" s="35">
        <v>242.14076254862491</v>
      </c>
      <c r="I99" s="35">
        <v>242.1268949747006</v>
      </c>
      <c r="J99" s="35">
        <v>242.1130274007763</v>
      </c>
    </row>
    <row r="100" spans="1:10" x14ac:dyDescent="0.55000000000000004">
      <c r="A100">
        <v>2031</v>
      </c>
      <c r="B100" s="35">
        <v>15855.702391759874</v>
      </c>
      <c r="C100" s="35">
        <v>15007.803892394899</v>
      </c>
      <c r="D100" s="37">
        <v>14159.905393029927</v>
      </c>
      <c r="E100" s="35">
        <v>569.57927641125934</v>
      </c>
      <c r="F100" s="35">
        <v>492.47599617169539</v>
      </c>
      <c r="G100" s="37">
        <v>415.37271593213518</v>
      </c>
      <c r="H100" s="35">
        <v>245.82049836469139</v>
      </c>
      <c r="I100" s="35">
        <v>245.7988998855827</v>
      </c>
      <c r="J100" s="35">
        <v>245.77730140647401</v>
      </c>
    </row>
    <row r="101" spans="1:10" x14ac:dyDescent="0.55000000000000004">
      <c r="A101">
        <v>2032</v>
      </c>
      <c r="B101" s="35">
        <v>16179.461169806438</v>
      </c>
      <c r="C101" s="35">
        <v>15254.480988681013</v>
      </c>
      <c r="D101" s="37">
        <v>14329.500807555589</v>
      </c>
      <c r="E101" s="35">
        <v>574.17047327167529</v>
      </c>
      <c r="F101" s="35">
        <v>497.0556298246629</v>
      </c>
      <c r="G101" s="37">
        <v>419.94078637765051</v>
      </c>
      <c r="H101" s="35">
        <v>250.41169522511109</v>
      </c>
      <c r="I101" s="35">
        <v>250.37853353854899</v>
      </c>
      <c r="J101" s="35">
        <v>250.34537185198701</v>
      </c>
    </row>
    <row r="102" spans="1:10" x14ac:dyDescent="0.55000000000000004">
      <c r="A102">
        <v>2033</v>
      </c>
      <c r="B102" s="35">
        <v>16503.219947853002</v>
      </c>
      <c r="C102" s="35">
        <v>15501.158084967128</v>
      </c>
      <c r="D102" s="37">
        <v>14499.096222081251</v>
      </c>
      <c r="E102" s="35">
        <v>579.52319581099073</v>
      </c>
      <c r="F102" s="35">
        <v>502.39129156535449</v>
      </c>
      <c r="G102" s="37">
        <v>425.25938731970928</v>
      </c>
      <c r="H102" s="35">
        <v>255.76441776442701</v>
      </c>
      <c r="I102" s="35">
        <v>255.7141952792376</v>
      </c>
      <c r="J102" s="35">
        <v>255.66397279404819</v>
      </c>
    </row>
    <row r="103" spans="1:10" x14ac:dyDescent="0.55000000000000004">
      <c r="A103">
        <v>2034</v>
      </c>
      <c r="B103" s="35">
        <v>16826.978725899571</v>
      </c>
      <c r="C103" s="35">
        <v>15747.83518125324</v>
      </c>
      <c r="D103" s="37">
        <v>14668.691636606911</v>
      </c>
      <c r="E103" s="35">
        <v>585.49784896527126</v>
      </c>
      <c r="F103" s="35">
        <v>508.34111376106381</v>
      </c>
      <c r="G103" s="37">
        <v>431.1843785568617</v>
      </c>
      <c r="H103" s="35">
        <v>261.73907091870183</v>
      </c>
      <c r="I103" s="35">
        <v>261.66401747495269</v>
      </c>
      <c r="J103" s="35">
        <v>261.58896403120349</v>
      </c>
    </row>
    <row r="104" spans="1:10" x14ac:dyDescent="0.55000000000000004">
      <c r="A104">
        <v>2035</v>
      </c>
      <c r="B104" s="35">
        <v>17150.737503946133</v>
      </c>
      <c r="C104" s="35">
        <v>15994.512277539352</v>
      </c>
      <c r="D104" s="37">
        <v>14838.287051132573</v>
      </c>
      <c r="E104" s="35">
        <v>591.97036986743478</v>
      </c>
      <c r="F104" s="35">
        <v>514.77798456545315</v>
      </c>
      <c r="G104" s="37">
        <v>437.58559926347328</v>
      </c>
      <c r="H104" s="35">
        <v>268.21159182087712</v>
      </c>
      <c r="I104" s="35">
        <v>268.10088827934362</v>
      </c>
      <c r="J104" s="35">
        <v>267.99018473781013</v>
      </c>
    </row>
    <row r="105" spans="1:10" x14ac:dyDescent="0.55000000000000004">
      <c r="A105">
        <v>2036</v>
      </c>
      <c r="B105" s="35">
        <v>17474.496281992699</v>
      </c>
      <c r="C105" s="35">
        <v>16241.189373825468</v>
      </c>
      <c r="D105" s="37">
        <v>15007.882465658235</v>
      </c>
      <c r="E105" s="35">
        <v>598.83516091525598</v>
      </c>
      <c r="F105" s="35">
        <v>521.59228610902392</v>
      </c>
      <c r="G105" s="37">
        <v>444.34941130278997</v>
      </c>
      <c r="H105" s="35">
        <v>275.07638286868553</v>
      </c>
      <c r="I105" s="35">
        <v>274.91518982290671</v>
      </c>
      <c r="J105" s="35">
        <v>274.7539967771279</v>
      </c>
    </row>
    <row r="106" spans="1:10" x14ac:dyDescent="0.55000000000000004">
      <c r="A106">
        <v>2037</v>
      </c>
      <c r="B106" s="35">
        <v>17798.255060039268</v>
      </c>
      <c r="C106" s="35">
        <v>16487.866470111581</v>
      </c>
      <c r="D106" s="37">
        <v>15177.477880183895</v>
      </c>
      <c r="E106" s="35">
        <v>606.00591173604334</v>
      </c>
      <c r="F106" s="35">
        <v>528.69250030688454</v>
      </c>
      <c r="G106" s="37">
        <v>451.37908887772937</v>
      </c>
      <c r="H106" s="35">
        <v>282.24713368947431</v>
      </c>
      <c r="I106" s="35">
        <v>282.01540402077188</v>
      </c>
      <c r="J106" s="35">
        <v>281.7836743520694</v>
      </c>
    </row>
    <row r="107" spans="1:10" x14ac:dyDescent="0.55000000000000004">
      <c r="A107">
        <v>2038</v>
      </c>
      <c r="B107" s="35">
        <v>18122.013838085833</v>
      </c>
      <c r="C107" s="35">
        <v>16734.543566397697</v>
      </c>
      <c r="D107" s="37">
        <v>15347.073294709557</v>
      </c>
      <c r="E107" s="35">
        <v>613.41462955100724</v>
      </c>
      <c r="F107" s="35">
        <v>536.00401024920939</v>
      </c>
      <c r="G107" s="37">
        <v>458.59339094740608</v>
      </c>
      <c r="H107" s="35">
        <v>289.65585150444082</v>
      </c>
      <c r="I107" s="35">
        <v>289.32691396309201</v>
      </c>
      <c r="J107" s="35">
        <v>288.99797642174309</v>
      </c>
    </row>
    <row r="108" spans="1:10" x14ac:dyDescent="0.55000000000000004">
      <c r="A108">
        <v>2039</v>
      </c>
      <c r="B108" s="35">
        <v>18445.772616132395</v>
      </c>
      <c r="C108" s="35">
        <v>16981.220662683809</v>
      </c>
      <c r="D108" s="37">
        <v>15516.668709235219</v>
      </c>
      <c r="E108" s="35">
        <v>621.00932593510151</v>
      </c>
      <c r="F108" s="35">
        <v>543.46655836175341</v>
      </c>
      <c r="G108" s="37">
        <v>465.92379078839798</v>
      </c>
      <c r="H108" s="35">
        <v>297.25054788854368</v>
      </c>
      <c r="I108" s="35">
        <v>296.78946207564047</v>
      </c>
      <c r="J108" s="35">
        <v>296.32837626273732</v>
      </c>
    </row>
    <row r="109" spans="1:10" x14ac:dyDescent="0.55000000000000004">
      <c r="A109">
        <v>2040</v>
      </c>
      <c r="B109" s="35">
        <v>18769.531394178961</v>
      </c>
      <c r="C109" s="35">
        <v>17227.897758969921</v>
      </c>
      <c r="D109" s="37">
        <v>15686.26412376088</v>
      </c>
      <c r="E109" s="35">
        <v>628.75088308125123</v>
      </c>
      <c r="F109" s="35">
        <v>551.03090279486787</v>
      </c>
      <c r="G109" s="37">
        <v>473.31092250849179</v>
      </c>
      <c r="H109" s="35">
        <v>304.9921050346843</v>
      </c>
      <c r="I109" s="35">
        <v>304.35380650875692</v>
      </c>
      <c r="J109" s="35">
        <v>303.71550798282948</v>
      </c>
    </row>
    <row r="110" spans="1:10" x14ac:dyDescent="0.55000000000000004">
      <c r="A110">
        <v>2041</v>
      </c>
      <c r="B110" s="35">
        <v>19093.29017222553</v>
      </c>
      <c r="C110" s="35">
        <v>17474.574855256033</v>
      </c>
      <c r="D110" s="37">
        <v>15855.859538286542</v>
      </c>
      <c r="E110" s="35">
        <v>636.60963900774732</v>
      </c>
      <c r="F110" s="35">
        <v>558.65523493077853</v>
      </c>
      <c r="G110" s="37">
        <v>480.70083085382072</v>
      </c>
      <c r="H110" s="35">
        <v>312.8508609611772</v>
      </c>
      <c r="I110" s="35">
        <v>311.97813864466872</v>
      </c>
      <c r="J110" s="35">
        <v>311.10541632816012</v>
      </c>
    </row>
    <row r="111" spans="1:10" x14ac:dyDescent="0.55000000000000004">
      <c r="A111">
        <v>2042</v>
      </c>
      <c r="B111" s="35">
        <v>19417.048950272096</v>
      </c>
      <c r="C111" s="35">
        <v>17721.251951542148</v>
      </c>
      <c r="D111" s="37">
        <v>16025.454952812202</v>
      </c>
      <c r="E111" s="35">
        <v>644.56218883225301</v>
      </c>
      <c r="F111" s="35">
        <v>566.30188296350752</v>
      </c>
      <c r="G111" s="37">
        <v>488.04157709476391</v>
      </c>
      <c r="H111" s="35">
        <v>320.80341078568739</v>
      </c>
      <c r="I111" s="35">
        <v>319.62478667739481</v>
      </c>
      <c r="J111" s="35">
        <v>318.44616256910223</v>
      </c>
    </row>
    <row r="112" spans="1:10" x14ac:dyDescent="0.55000000000000004">
      <c r="A112">
        <v>2043</v>
      </c>
      <c r="B112" s="35">
        <v>19740.807728318661</v>
      </c>
      <c r="C112" s="35">
        <v>17967.929047828264</v>
      </c>
      <c r="D112" s="37">
        <v>16195.050367337866</v>
      </c>
      <c r="E112" s="35">
        <v>652.58880436995241</v>
      </c>
      <c r="F112" s="35">
        <v>573.93473449342127</v>
      </c>
      <c r="G112" s="37">
        <v>495.28066461687382</v>
      </c>
      <c r="H112" s="35">
        <v>328.8300263233881</v>
      </c>
      <c r="I112" s="35">
        <v>327.25763820729969</v>
      </c>
      <c r="J112" s="35">
        <v>325.6852500912114</v>
      </c>
    </row>
    <row r="113" spans="1:10" x14ac:dyDescent="0.55000000000000004">
      <c r="A113">
        <v>2044</v>
      </c>
      <c r="B113" s="35">
        <v>20064.566506365223</v>
      </c>
      <c r="C113" s="35">
        <v>18214.606144114376</v>
      </c>
      <c r="D113" s="37">
        <v>16364.645781863524</v>
      </c>
      <c r="E113" s="35">
        <v>660.67173877529058</v>
      </c>
      <c r="F113" s="35">
        <v>581.51767599631421</v>
      </c>
      <c r="G113" s="37">
        <v>502.36361321734688</v>
      </c>
      <c r="H113" s="35">
        <v>336.91296072872962</v>
      </c>
      <c r="I113" s="35">
        <v>334.84057971020832</v>
      </c>
      <c r="J113" s="35">
        <v>332.76819869168691</v>
      </c>
    </row>
    <row r="114" spans="1:10" x14ac:dyDescent="0.55000000000000004">
      <c r="A114">
        <v>2045</v>
      </c>
      <c r="B114" s="35">
        <v>20388.325284411792</v>
      </c>
      <c r="C114" s="35">
        <v>18461.283240400491</v>
      </c>
      <c r="D114" s="37">
        <v>16534.241196389186</v>
      </c>
      <c r="E114" s="35">
        <v>668.79452347466213</v>
      </c>
      <c r="F114" s="35">
        <v>589.01418479135464</v>
      </c>
      <c r="G114" s="37">
        <v>509.23384610803618</v>
      </c>
      <c r="H114" s="35">
        <v>345.03574542809179</v>
      </c>
      <c r="I114" s="35">
        <v>342.33708850523328</v>
      </c>
      <c r="J114" s="35">
        <v>339.63843158237472</v>
      </c>
    </row>
    <row r="115" spans="1:10" x14ac:dyDescent="0.55000000000000004">
      <c r="A115">
        <v>2046</v>
      </c>
      <c r="B115" s="35">
        <v>20712.084062458358</v>
      </c>
      <c r="C115" s="35">
        <v>18707.960336686603</v>
      </c>
      <c r="D115" s="37">
        <v>16703.836610914848</v>
      </c>
      <c r="E115" s="35">
        <v>676.942201159447</v>
      </c>
      <c r="F115" s="35">
        <v>596.38803903667213</v>
      </c>
      <c r="G115" s="37">
        <v>515.83387691390089</v>
      </c>
      <c r="H115" s="35">
        <v>353.18342311288228</v>
      </c>
      <c r="I115" s="35">
        <v>349.71094275056117</v>
      </c>
      <c r="J115" s="35">
        <v>346.23846238824018</v>
      </c>
    </row>
    <row r="116" spans="1:10" x14ac:dyDescent="0.55000000000000004">
      <c r="A116">
        <v>2047</v>
      </c>
      <c r="B116" s="35">
        <v>21035.842840504924</v>
      </c>
      <c r="C116" s="35">
        <v>18954.637432972715</v>
      </c>
      <c r="D116" s="37">
        <v>16873.43202544051</v>
      </c>
      <c r="E116" s="35">
        <v>685.10229193513442</v>
      </c>
      <c r="F116" s="35">
        <v>603.60495384655587</v>
      </c>
      <c r="G116" s="37">
        <v>522.10761575797915</v>
      </c>
      <c r="H116" s="35">
        <v>361.34351388856783</v>
      </c>
      <c r="I116" s="35">
        <v>356.92785756044287</v>
      </c>
      <c r="J116" s="35">
        <v>352.51220123231798</v>
      </c>
    </row>
    <row r="117" spans="1:10" x14ac:dyDescent="0.55000000000000004">
      <c r="A117">
        <v>2048</v>
      </c>
      <c r="B117" s="35">
        <v>21359.601618551489</v>
      </c>
      <c r="C117" s="35">
        <v>19201.314529258831</v>
      </c>
      <c r="D117" s="37">
        <v>17043.027439966172</v>
      </c>
      <c r="E117" s="35">
        <v>693.26617886474196</v>
      </c>
      <c r="F117" s="35">
        <v>610.63482605170793</v>
      </c>
      <c r="G117" s="37">
        <v>528.00347323867391</v>
      </c>
      <c r="H117" s="35">
        <v>369.50740081817452</v>
      </c>
      <c r="I117" s="35">
        <v>363.95772976559232</v>
      </c>
      <c r="J117" s="35">
        <v>358.40805871301001</v>
      </c>
    </row>
    <row r="118" spans="1:10" x14ac:dyDescent="0.55000000000000004">
      <c r="A118">
        <v>2049</v>
      </c>
      <c r="B118" s="35">
        <v>21683.360396598051</v>
      </c>
      <c r="C118" s="35">
        <v>19447.991625544943</v>
      </c>
      <c r="D118" s="37">
        <v>17212.622854491834</v>
      </c>
      <c r="E118" s="35">
        <v>701.43053865635375</v>
      </c>
      <c r="F118" s="35">
        <v>617.45419174621929</v>
      </c>
      <c r="G118" s="37">
        <v>533.4778448360812</v>
      </c>
      <c r="H118" s="35">
        <v>377.67176060979051</v>
      </c>
      <c r="I118" s="35">
        <v>370.77709546010601</v>
      </c>
      <c r="J118" s="35">
        <v>363.88243031042151</v>
      </c>
    </row>
    <row r="119" spans="1:10" x14ac:dyDescent="0.55000000000000004">
      <c r="A119">
        <v>2050</v>
      </c>
      <c r="B119" s="35">
        <v>22007.11917464462</v>
      </c>
      <c r="C119" s="35">
        <v>19694.668721831058</v>
      </c>
      <c r="D119" s="37">
        <v>17382.218269017496</v>
      </c>
      <c r="E119" s="35">
        <v>709.59844098683243</v>
      </c>
      <c r="F119" s="35">
        <v>624.04847883012917</v>
      </c>
      <c r="G119" s="37">
        <v>538.49851667342955</v>
      </c>
      <c r="H119" s="35">
        <v>385.83966294026641</v>
      </c>
      <c r="I119" s="35">
        <v>377.37138254401708</v>
      </c>
      <c r="J119" s="35">
        <v>368.9031021477677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06783-4616-4258-AEF4-692E19314FF1}">
  <dimension ref="A1:J120"/>
  <sheetViews>
    <sheetView tabSelected="1" workbookViewId="0">
      <selection activeCell="F4" sqref="F4"/>
    </sheetView>
  </sheetViews>
  <sheetFormatPr defaultRowHeight="14.4" x14ac:dyDescent="0.55000000000000004"/>
  <cols>
    <col min="1" max="1" width="8.83984375" style="36"/>
    <col min="4" max="4" width="8.83984375" style="36"/>
    <col min="7" max="7" width="8.83984375" style="36"/>
    <col min="10" max="10" width="8.83984375" style="36"/>
  </cols>
  <sheetData>
    <row r="1" spans="1:10" x14ac:dyDescent="0.55000000000000004">
      <c r="B1" t="s">
        <v>20</v>
      </c>
      <c r="C1" t="s">
        <v>20</v>
      </c>
      <c r="D1" s="36" t="s">
        <v>20</v>
      </c>
      <c r="E1" t="s">
        <v>20</v>
      </c>
      <c r="F1" t="s">
        <v>20</v>
      </c>
      <c r="G1" s="36" t="s">
        <v>20</v>
      </c>
      <c r="H1" t="s">
        <v>20</v>
      </c>
      <c r="I1" t="s">
        <v>20</v>
      </c>
      <c r="J1" s="36" t="s">
        <v>20</v>
      </c>
    </row>
    <row r="2" spans="1:10" s="39" customFormat="1" ht="28.8" x14ac:dyDescent="0.55000000000000004">
      <c r="A2" s="43" t="s">
        <v>27</v>
      </c>
      <c r="B2" s="40" t="s">
        <v>28</v>
      </c>
      <c r="C2" s="40" t="s">
        <v>29</v>
      </c>
      <c r="D2" s="41" t="s">
        <v>30</v>
      </c>
      <c r="E2" s="40" t="s">
        <v>31</v>
      </c>
      <c r="F2" s="40" t="s">
        <v>33</v>
      </c>
      <c r="G2" s="41" t="s">
        <v>35</v>
      </c>
      <c r="H2" s="40" t="s">
        <v>32</v>
      </c>
      <c r="I2" s="40" t="s">
        <v>34</v>
      </c>
      <c r="J2" s="41" t="s">
        <v>36</v>
      </c>
    </row>
    <row r="3" spans="1:10" x14ac:dyDescent="0.55000000000000004">
      <c r="A3" s="36">
        <v>1933</v>
      </c>
      <c r="B3" s="2">
        <f>DSM_results!B2*MI_towers!$J$10</f>
        <v>883.99518135152402</v>
      </c>
      <c r="C3" s="2">
        <f>DSM_results!C2*MI_towers!$J$10</f>
        <v>883.99518135152596</v>
      </c>
      <c r="D3" s="42">
        <f>DSM_results!D2*MI_towers!$J$10</f>
        <v>883.99518135152596</v>
      </c>
      <c r="E3" s="2">
        <f>DSM_results!E2*MI_towers!$J$10</f>
        <v>883.99518135152402</v>
      </c>
      <c r="F3" s="2">
        <f>DSM_results!F2*MI_towers!$J$10</f>
        <v>883.99518135152596</v>
      </c>
      <c r="G3" s="42">
        <f>DSM_results!G2*MI_towers!$J$10</f>
        <v>883.99518135152596</v>
      </c>
      <c r="H3" s="2">
        <f>DSM_results!H2*MI_towers!$J$10</f>
        <v>0</v>
      </c>
      <c r="I3" s="2">
        <f>DSM_results!I2*MI_towers!$J$10</f>
        <v>0</v>
      </c>
      <c r="J3" s="42">
        <f>DSM_results!J2*MI_towers!$J$10</f>
        <v>0</v>
      </c>
    </row>
    <row r="4" spans="1:10" x14ac:dyDescent="0.55000000000000004">
      <c r="A4" s="36">
        <v>1934</v>
      </c>
      <c r="B4" s="2">
        <f>DSM_results!B3*MI_towers!$J$10</f>
        <v>883.99518135152596</v>
      </c>
      <c r="C4" s="2">
        <f>DSM_results!C3*MI_towers!$J$10</f>
        <v>883.99518135152596</v>
      </c>
      <c r="D4" s="42">
        <f>DSM_results!D3*MI_towers!$J$10</f>
        <v>883.99518135152596</v>
      </c>
      <c r="E4" s="2">
        <f>DSM_results!E3*MI_towers!$J$10</f>
        <v>1.2805114014125703E-3</v>
      </c>
      <c r="F4" s="2">
        <f>DSM_results!F3*MI_towers!$J$10</f>
        <v>1.2805113995137708E-3</v>
      </c>
      <c r="G4" s="42">
        <f>DSM_results!G3*MI_towers!$J$10</f>
        <v>1.2805113995137708E-3</v>
      </c>
      <c r="H4" s="2">
        <f>DSM_results!H3*MI_towers!$J$10</f>
        <v>1.2805113994719139E-3</v>
      </c>
      <c r="I4" s="2">
        <f>DSM_results!I3*MI_towers!$J$10</f>
        <v>1.2805113994719159E-3</v>
      </c>
      <c r="J4" s="42">
        <f>DSM_results!J3*MI_towers!$J$10</f>
        <v>1.2805113994719159E-3</v>
      </c>
    </row>
    <row r="5" spans="1:10" x14ac:dyDescent="0.55000000000000004">
      <c r="A5" s="36">
        <v>1935</v>
      </c>
      <c r="B5" s="2">
        <f>DSM_results!B4*MI_towers!$J$10</f>
        <v>1459.4136509030916</v>
      </c>
      <c r="C5" s="2">
        <f>DSM_results!C4*MI_towers!$J$10</f>
        <v>1459.4136509030916</v>
      </c>
      <c r="D5" s="42">
        <f>DSM_results!D4*MI_towers!$J$10</f>
        <v>1459.4136509030916</v>
      </c>
      <c r="E5" s="2">
        <f>DSM_results!E4*MI_towers!$J$10</f>
        <v>575.42063513188293</v>
      </c>
      <c r="F5" s="2">
        <f>DSM_results!F4*MI_towers!$J$10</f>
        <v>575.42063513188293</v>
      </c>
      <c r="G5" s="42">
        <f>DSM_results!G4*MI_towers!$J$10</f>
        <v>575.42063513188293</v>
      </c>
      <c r="H5" s="2">
        <f>DSM_results!H4*MI_towers!$J$10</f>
        <v>2.1655803173133126E-3</v>
      </c>
      <c r="I5" s="2">
        <f>DSM_results!I4*MI_towers!$J$10</f>
        <v>2.1655803173133148E-3</v>
      </c>
      <c r="J5" s="42">
        <f>DSM_results!J4*MI_towers!$J$10</f>
        <v>2.1655803173133148E-3</v>
      </c>
    </row>
    <row r="6" spans="1:10" x14ac:dyDescent="0.55000000000000004">
      <c r="A6" s="36">
        <v>1936</v>
      </c>
      <c r="B6" s="2">
        <f>DSM_results!B5*MI_towers!$J$10</f>
        <v>1459.4136509030916</v>
      </c>
      <c r="C6" s="2">
        <f>DSM_results!C5*MI_towers!$J$10</f>
        <v>1459.4136509030916</v>
      </c>
      <c r="D6" s="42">
        <f>DSM_results!D5*MI_towers!$J$10</f>
        <v>1459.4136509030916</v>
      </c>
      <c r="E6" s="2">
        <f>DSM_results!E5*MI_towers!$J$10</f>
        <v>4.446274347994595E-3</v>
      </c>
      <c r="F6" s="2">
        <f>DSM_results!F5*MI_towers!$J$10</f>
        <v>4.446274347994595E-3</v>
      </c>
      <c r="G6" s="42">
        <f>DSM_results!G5*MI_towers!$J$10</f>
        <v>4.446274347994595E-3</v>
      </c>
      <c r="H6" s="2">
        <f>DSM_results!H5*MI_towers!$J$10</f>
        <v>4.4462743480480401E-3</v>
      </c>
      <c r="I6" s="2">
        <f>DSM_results!I5*MI_towers!$J$10</f>
        <v>4.4462743480480427E-3</v>
      </c>
      <c r="J6" s="42">
        <f>DSM_results!J5*MI_towers!$J$10</f>
        <v>4.4462743480480427E-3</v>
      </c>
    </row>
    <row r="7" spans="1:10" x14ac:dyDescent="0.55000000000000004">
      <c r="A7" s="36">
        <v>1937</v>
      </c>
      <c r="B7" s="2">
        <f>DSM_results!B6*MI_towers!$J$10</f>
        <v>1459.4136509030916</v>
      </c>
      <c r="C7" s="2">
        <f>DSM_results!C6*MI_towers!$J$10</f>
        <v>1459.4136509030916</v>
      </c>
      <c r="D7" s="42">
        <f>DSM_results!D6*MI_towers!$J$10</f>
        <v>1459.4136509030916</v>
      </c>
      <c r="E7" s="2">
        <f>DSM_results!E6*MI_towers!$J$10</f>
        <v>7.3549560185674767E-3</v>
      </c>
      <c r="F7" s="2">
        <f>DSM_results!F6*MI_towers!$J$10</f>
        <v>7.3549560185674767E-3</v>
      </c>
      <c r="G7" s="42">
        <f>DSM_results!G6*MI_towers!$J$10</f>
        <v>7.3549560185674767E-3</v>
      </c>
      <c r="H7" s="2">
        <f>DSM_results!H6*MI_towers!$J$10</f>
        <v>7.3549560184171725E-3</v>
      </c>
      <c r="I7" s="2">
        <f>DSM_results!I6*MI_towers!$J$10</f>
        <v>7.3549560184171768E-3</v>
      </c>
      <c r="J7" s="42">
        <f>DSM_results!J6*MI_towers!$J$10</f>
        <v>7.3549560184171768E-3</v>
      </c>
    </row>
    <row r="8" spans="1:10" x14ac:dyDescent="0.55000000000000004">
      <c r="A8" s="36">
        <v>1938</v>
      </c>
      <c r="B8" s="2">
        <f>DSM_results!B7*MI_towers!$J$10</f>
        <v>1459.4136509030916</v>
      </c>
      <c r="C8" s="2">
        <f>DSM_results!C7*MI_towers!$J$10</f>
        <v>1459.4136509030916</v>
      </c>
      <c r="D8" s="42">
        <f>DSM_results!D7*MI_towers!$J$10</f>
        <v>1459.4136509030916</v>
      </c>
      <c r="E8" s="2">
        <f>DSM_results!E7*MI_towers!$J$10</f>
        <v>1.2002923130585754E-2</v>
      </c>
      <c r="F8" s="2">
        <f>DSM_results!F7*MI_towers!$J$10</f>
        <v>1.2002923130585754E-2</v>
      </c>
      <c r="G8" s="42">
        <f>DSM_results!G7*MI_towers!$J$10</f>
        <v>1.2002923130585754E-2</v>
      </c>
      <c r="H8" s="2">
        <f>DSM_results!H7*MI_towers!$J$10</f>
        <v>1.2002923130728847E-2</v>
      </c>
      <c r="I8" s="2">
        <f>DSM_results!I7*MI_towers!$J$10</f>
        <v>1.2002923130728859E-2</v>
      </c>
      <c r="J8" s="42">
        <f>DSM_results!J7*MI_towers!$J$10</f>
        <v>1.2002923130728859E-2</v>
      </c>
    </row>
    <row r="9" spans="1:10" x14ac:dyDescent="0.55000000000000004">
      <c r="A9" s="36">
        <v>1939</v>
      </c>
      <c r="B9" s="2">
        <f>DSM_results!B8*MI_towers!$J$10</f>
        <v>1459.4136509030916</v>
      </c>
      <c r="C9" s="2">
        <f>DSM_results!C8*MI_towers!$J$10</f>
        <v>1459.4136509030916</v>
      </c>
      <c r="D9" s="42">
        <f>DSM_results!D8*MI_towers!$J$10</f>
        <v>1459.4136509030916</v>
      </c>
      <c r="E9" s="2">
        <f>DSM_results!E8*MI_towers!$J$10</f>
        <v>1.9324930545739881E-2</v>
      </c>
      <c r="F9" s="2">
        <f>DSM_results!F8*MI_towers!$J$10</f>
        <v>1.9324930545739881E-2</v>
      </c>
      <c r="G9" s="42">
        <f>DSM_results!G8*MI_towers!$J$10</f>
        <v>1.9324930545739881E-2</v>
      </c>
      <c r="H9" s="2">
        <f>DSM_results!H8*MI_towers!$J$10</f>
        <v>1.9324930545802466E-2</v>
      </c>
      <c r="I9" s="2">
        <f>DSM_results!I8*MI_towers!$J$10</f>
        <v>1.9324930545802473E-2</v>
      </c>
      <c r="J9" s="42">
        <f>DSM_results!J8*MI_towers!$J$10</f>
        <v>1.9324930545802473E-2</v>
      </c>
    </row>
    <row r="10" spans="1:10" x14ac:dyDescent="0.55000000000000004">
      <c r="A10" s="36">
        <v>1940</v>
      </c>
      <c r="B10" s="2">
        <f>DSM_results!B9*MI_towers!$J$10</f>
        <v>2372.7528512046438</v>
      </c>
      <c r="C10" s="2">
        <f>DSM_results!C9*MI_towers!$J$10</f>
        <v>2372.7528512046438</v>
      </c>
      <c r="D10" s="42">
        <f>DSM_results!D9*MI_towers!$J$10</f>
        <v>2372.7528512046438</v>
      </c>
      <c r="E10" s="2">
        <f>DSM_results!E9*MI_towers!$J$10</f>
        <v>913.36989572894595</v>
      </c>
      <c r="F10" s="2">
        <f>DSM_results!F9*MI_towers!$J$10</f>
        <v>913.36989572894595</v>
      </c>
      <c r="G10" s="42">
        <f>DSM_results!G9*MI_towers!$J$10</f>
        <v>913.36989572894595</v>
      </c>
      <c r="H10" s="2">
        <f>DSM_results!H9*MI_towers!$J$10</f>
        <v>3.069542739350941E-2</v>
      </c>
      <c r="I10" s="2">
        <f>DSM_results!I9*MI_towers!$J$10</f>
        <v>3.0695427393509434E-2</v>
      </c>
      <c r="J10" s="42">
        <f>DSM_results!J9*MI_towers!$J$10</f>
        <v>3.0695427393509434E-2</v>
      </c>
    </row>
    <row r="11" spans="1:10" x14ac:dyDescent="0.55000000000000004">
      <c r="A11" s="36">
        <v>1941</v>
      </c>
      <c r="B11" s="2">
        <f>DSM_results!B10*MI_towers!$J$10</f>
        <v>2372.7528512046438</v>
      </c>
      <c r="C11" s="2">
        <f>DSM_results!C10*MI_towers!$J$10</f>
        <v>2372.7528512046438</v>
      </c>
      <c r="D11" s="42">
        <f>DSM_results!D10*MI_towers!$J$10</f>
        <v>2372.7528512046438</v>
      </c>
      <c r="E11" s="2">
        <f>DSM_results!E10*MI_towers!$J$10</f>
        <v>4.9424128978766378E-2</v>
      </c>
      <c r="F11" s="2">
        <f>DSM_results!F10*MI_towers!$J$10</f>
        <v>4.9424128978766378E-2</v>
      </c>
      <c r="G11" s="42">
        <f>DSM_results!G10*MI_towers!$J$10</f>
        <v>4.9424128978766378E-2</v>
      </c>
      <c r="H11" s="2">
        <f>DSM_results!H10*MI_towers!$J$10</f>
        <v>4.942412897890066E-2</v>
      </c>
      <c r="I11" s="2">
        <f>DSM_results!I10*MI_towers!$J$10</f>
        <v>4.942412897890068E-2</v>
      </c>
      <c r="J11" s="42">
        <f>DSM_results!J10*MI_towers!$J$10</f>
        <v>4.942412897890068E-2</v>
      </c>
    </row>
    <row r="12" spans="1:10" x14ac:dyDescent="0.55000000000000004">
      <c r="A12" s="36">
        <v>1942</v>
      </c>
      <c r="B12" s="2">
        <f>DSM_results!B11*MI_towers!$J$10</f>
        <v>2372.7528512046438</v>
      </c>
      <c r="C12" s="2">
        <f>DSM_results!C11*MI_towers!$J$10</f>
        <v>2372.7528512046438</v>
      </c>
      <c r="D12" s="42">
        <f>DSM_results!D11*MI_towers!$J$10</f>
        <v>2372.7528512046438</v>
      </c>
      <c r="E12" s="2">
        <f>DSM_results!E11*MI_towers!$J$10</f>
        <v>7.6601523472711153E-2</v>
      </c>
      <c r="F12" s="2">
        <f>DSM_results!F11*MI_towers!$J$10</f>
        <v>7.6601523472711153E-2</v>
      </c>
      <c r="G12" s="42">
        <f>DSM_results!G11*MI_towers!$J$10</f>
        <v>7.6601523472711153E-2</v>
      </c>
      <c r="H12" s="2">
        <f>DSM_results!H11*MI_towers!$J$10</f>
        <v>7.6601523472485E-2</v>
      </c>
      <c r="I12" s="2">
        <f>DSM_results!I11*MI_towers!$J$10</f>
        <v>7.6601523472485042E-2</v>
      </c>
      <c r="J12" s="42">
        <f>DSM_results!J11*MI_towers!$J$10</f>
        <v>7.6601523472485042E-2</v>
      </c>
    </row>
    <row r="13" spans="1:10" x14ac:dyDescent="0.55000000000000004">
      <c r="A13" s="36">
        <v>1943</v>
      </c>
      <c r="B13" s="2">
        <f>DSM_results!B12*MI_towers!$J$10</f>
        <v>2857.2357384863972</v>
      </c>
      <c r="C13" s="2">
        <f>DSM_results!C12*MI_towers!$J$10</f>
        <v>2857.2357384863972</v>
      </c>
      <c r="D13" s="42">
        <f>DSM_results!D12*MI_towers!$J$10</f>
        <v>2857.2357384863972</v>
      </c>
      <c r="E13" s="2">
        <f>DSM_results!E12*MI_towers!$J$10</f>
        <v>484.6000422563917</v>
      </c>
      <c r="F13" s="2">
        <f>DSM_results!F12*MI_towers!$J$10</f>
        <v>484.6000422563917</v>
      </c>
      <c r="G13" s="42">
        <f>DSM_results!G12*MI_towers!$J$10</f>
        <v>484.6000422563917</v>
      </c>
      <c r="H13" s="2">
        <f>DSM_results!H12*MI_towers!$J$10</f>
        <v>0.11715497463884103</v>
      </c>
      <c r="I13" s="2">
        <f>DSM_results!I12*MI_towers!$J$10</f>
        <v>0.11715497463884114</v>
      </c>
      <c r="J13" s="42">
        <f>DSM_results!J12*MI_towers!$J$10</f>
        <v>0.11715497463884114</v>
      </c>
    </row>
    <row r="14" spans="1:10" x14ac:dyDescent="0.55000000000000004">
      <c r="A14" s="36">
        <v>1944</v>
      </c>
      <c r="B14" s="2">
        <f>DSM_results!B13*MI_towers!$J$10</f>
        <v>3331.9894496974098</v>
      </c>
      <c r="C14" s="2">
        <f>DSM_results!C13*MI_towers!$J$10</f>
        <v>3331.9894496974098</v>
      </c>
      <c r="D14" s="42">
        <f>DSM_results!D13*MI_towers!$J$10</f>
        <v>3331.9894496974098</v>
      </c>
      <c r="E14" s="2">
        <f>DSM_results!E13*MI_towers!$J$10</f>
        <v>474.93122759795364</v>
      </c>
      <c r="F14" s="2">
        <f>DSM_results!F13*MI_towers!$J$10</f>
        <v>474.93122759795364</v>
      </c>
      <c r="G14" s="42">
        <f>DSM_results!G13*MI_towers!$J$10</f>
        <v>474.93122759795364</v>
      </c>
      <c r="H14" s="2">
        <f>DSM_results!H13*MI_towers!$J$10</f>
        <v>0.17751638694106522</v>
      </c>
      <c r="I14" s="2">
        <f>DSM_results!I13*MI_towers!$J$10</f>
        <v>0.17751638694106528</v>
      </c>
      <c r="J14" s="42">
        <f>DSM_results!J13*MI_towers!$J$10</f>
        <v>0.17751638694106528</v>
      </c>
    </row>
    <row r="15" spans="1:10" x14ac:dyDescent="0.55000000000000004">
      <c r="A15" s="36">
        <v>1945</v>
      </c>
      <c r="B15" s="2">
        <f>DSM_results!B14*MI_towers!$J$10</f>
        <v>3331.9894496974098</v>
      </c>
      <c r="C15" s="2">
        <f>DSM_results!C14*MI_towers!$J$10</f>
        <v>3331.9894496974098</v>
      </c>
      <c r="D15" s="42">
        <f>DSM_results!D14*MI_towers!$J$10</f>
        <v>3331.9894496974098</v>
      </c>
      <c r="E15" s="2">
        <f>DSM_results!E14*MI_towers!$J$10</f>
        <v>0.26521601087691038</v>
      </c>
      <c r="F15" s="2">
        <f>DSM_results!F14*MI_towers!$J$10</f>
        <v>0.26521601087691038</v>
      </c>
      <c r="G15" s="42">
        <f>DSM_results!G14*MI_towers!$J$10</f>
        <v>0.26521601087691038</v>
      </c>
      <c r="H15" s="2">
        <f>DSM_results!H14*MI_towers!$J$10</f>
        <v>0.26521601087642716</v>
      </c>
      <c r="I15" s="2">
        <f>DSM_results!I14*MI_towers!$J$10</f>
        <v>0.26521601087642732</v>
      </c>
      <c r="J15" s="42">
        <f>DSM_results!J14*MI_towers!$J$10</f>
        <v>0.26521601087642732</v>
      </c>
    </row>
    <row r="16" spans="1:10" x14ac:dyDescent="0.55000000000000004">
      <c r="A16" s="36">
        <v>1946</v>
      </c>
      <c r="B16" s="2">
        <f>DSM_results!B15*MI_towers!$J$10</f>
        <v>3927.7201371789715</v>
      </c>
      <c r="C16" s="2">
        <f>DSM_results!C15*MI_towers!$J$10</f>
        <v>3927.7201371789715</v>
      </c>
      <c r="D16" s="42">
        <f>DSM_results!D15*MI_towers!$J$10</f>
        <v>3927.7201371789715</v>
      </c>
      <c r="E16" s="2">
        <f>DSM_results!E15*MI_towers!$J$10</f>
        <v>596.12088706351744</v>
      </c>
      <c r="F16" s="2">
        <f>DSM_results!F15*MI_towers!$J$10</f>
        <v>596.12088706351744</v>
      </c>
      <c r="G16" s="42">
        <f>DSM_results!G15*MI_towers!$J$10</f>
        <v>596.12088706351744</v>
      </c>
      <c r="H16" s="2">
        <f>DSM_results!H15*MI_towers!$J$10</f>
        <v>0.39019958195607091</v>
      </c>
      <c r="I16" s="2">
        <f>DSM_results!I15*MI_towers!$J$10</f>
        <v>0.39019958195607113</v>
      </c>
      <c r="J16" s="42">
        <f>DSM_results!J15*MI_towers!$J$10</f>
        <v>0.39019958195607113</v>
      </c>
    </row>
    <row r="17" spans="1:10" x14ac:dyDescent="0.55000000000000004">
      <c r="A17" s="36">
        <v>1947</v>
      </c>
      <c r="B17" s="2">
        <f>DSM_results!B16*MI_towers!$J$10</f>
        <v>3927.7201371789715</v>
      </c>
      <c r="C17" s="2">
        <f>DSM_results!C16*MI_towers!$J$10</f>
        <v>3927.7201371789715</v>
      </c>
      <c r="D17" s="42">
        <f>DSM_results!D16*MI_towers!$J$10</f>
        <v>3927.7201371789715</v>
      </c>
      <c r="E17" s="2">
        <f>DSM_results!E16*MI_towers!$J$10</f>
        <v>0.56749049060456935</v>
      </c>
      <c r="F17" s="2">
        <f>DSM_results!F16*MI_towers!$J$10</f>
        <v>0.56749049060456935</v>
      </c>
      <c r="G17" s="42">
        <f>DSM_results!G16*MI_towers!$J$10</f>
        <v>0.56749049060456935</v>
      </c>
      <c r="H17" s="2">
        <f>DSM_results!H16*MI_towers!$J$10</f>
        <v>0.56749049060465306</v>
      </c>
      <c r="I17" s="2">
        <f>DSM_results!I16*MI_towers!$J$10</f>
        <v>0.5674904906046534</v>
      </c>
      <c r="J17" s="42">
        <f>DSM_results!J16*MI_towers!$J$10</f>
        <v>0.5674904906046534</v>
      </c>
    </row>
    <row r="18" spans="1:10" x14ac:dyDescent="0.55000000000000004">
      <c r="A18" s="36">
        <v>1948</v>
      </c>
      <c r="B18" s="2">
        <f>DSM_results!B17*MI_towers!$J$10</f>
        <v>4183.2508362692752</v>
      </c>
      <c r="C18" s="2">
        <f>DSM_results!C17*MI_towers!$J$10</f>
        <v>4183.2508362692752</v>
      </c>
      <c r="D18" s="42">
        <f>DSM_results!D17*MI_towers!$J$10</f>
        <v>4183.2508362692752</v>
      </c>
      <c r="E18" s="2">
        <f>DSM_results!E17*MI_towers!$J$10</f>
        <v>256.34433737281705</v>
      </c>
      <c r="F18" s="2">
        <f>DSM_results!F17*MI_towers!$J$10</f>
        <v>256.34433737281705</v>
      </c>
      <c r="G18" s="42">
        <f>DSM_results!G17*MI_towers!$J$10</f>
        <v>256.34433737281705</v>
      </c>
      <c r="H18" s="2">
        <f>DSM_results!H17*MI_towers!$J$10</f>
        <v>0.8136382825134405</v>
      </c>
      <c r="I18" s="2">
        <f>DSM_results!I17*MI_towers!$J$10</f>
        <v>0.81363828251344106</v>
      </c>
      <c r="J18" s="42">
        <f>DSM_results!J17*MI_towers!$J$10</f>
        <v>0.81363828251344106</v>
      </c>
    </row>
    <row r="19" spans="1:10" x14ac:dyDescent="0.55000000000000004">
      <c r="A19" s="36">
        <v>1949</v>
      </c>
      <c r="B19" s="2">
        <f>DSM_results!B18*MI_towers!$J$10</f>
        <v>5381.1029180109053</v>
      </c>
      <c r="C19" s="2">
        <f>DSM_results!C18*MI_towers!$J$10</f>
        <v>5381.1029180109053</v>
      </c>
      <c r="D19" s="42">
        <f>DSM_results!D18*MI_towers!$J$10</f>
        <v>5381.1029180109053</v>
      </c>
      <c r="E19" s="2">
        <f>DSM_results!E18*MI_towers!$J$10</f>
        <v>1199.0040181259751</v>
      </c>
      <c r="F19" s="2">
        <f>DSM_results!F18*MI_towers!$J$10</f>
        <v>1199.0040181259751</v>
      </c>
      <c r="G19" s="42">
        <f>DSM_results!G18*MI_towers!$J$10</f>
        <v>1199.0040181259751</v>
      </c>
      <c r="H19" s="2">
        <f>DSM_results!H18*MI_towers!$J$10</f>
        <v>1.1519363843453652</v>
      </c>
      <c r="I19" s="2">
        <f>DSM_results!I18*MI_towers!$J$10</f>
        <v>1.1519363843453663</v>
      </c>
      <c r="J19" s="42">
        <f>DSM_results!J18*MI_towers!$J$10</f>
        <v>1.1519363843453663</v>
      </c>
    </row>
    <row r="20" spans="1:10" x14ac:dyDescent="0.55000000000000004">
      <c r="A20" s="36">
        <v>1950</v>
      </c>
      <c r="B20" s="2">
        <f>DSM_results!B19*MI_towers!$J$10</f>
        <v>5381.1029180109053</v>
      </c>
      <c r="C20" s="2">
        <f>DSM_results!C19*MI_towers!$J$10</f>
        <v>5381.1029180109053</v>
      </c>
      <c r="D20" s="42">
        <f>DSM_results!D19*MI_towers!$J$10</f>
        <v>5381.1029180109053</v>
      </c>
      <c r="E20" s="2">
        <f>DSM_results!E19*MI_towers!$J$10</f>
        <v>1.6113658689923569</v>
      </c>
      <c r="F20" s="2">
        <f>DSM_results!F19*MI_towers!$J$10</f>
        <v>1.6113658689923569</v>
      </c>
      <c r="G20" s="42">
        <f>DSM_results!G19*MI_towers!$J$10</f>
        <v>1.6113658689923569</v>
      </c>
      <c r="H20" s="2">
        <f>DSM_results!H19*MI_towers!$J$10</f>
        <v>1.6113658689915131</v>
      </c>
      <c r="I20" s="2">
        <f>DSM_results!I19*MI_towers!$J$10</f>
        <v>1.611365868991514</v>
      </c>
      <c r="J20" s="42">
        <f>DSM_results!J19*MI_towers!$J$10</f>
        <v>1.611365868991514</v>
      </c>
    </row>
    <row r="21" spans="1:10" x14ac:dyDescent="0.55000000000000004">
      <c r="A21" s="36">
        <v>1951</v>
      </c>
      <c r="B21" s="2">
        <f>DSM_results!B20*MI_towers!$J$10</f>
        <v>5573.5816845478248</v>
      </c>
      <c r="C21" s="2">
        <f>DSM_results!C20*MI_towers!$J$10</f>
        <v>5573.5816845478248</v>
      </c>
      <c r="D21" s="42">
        <f>DSM_results!D20*MI_towers!$J$10</f>
        <v>5573.5816845478248</v>
      </c>
      <c r="E21" s="2">
        <f>DSM_results!E20*MI_towers!$J$10</f>
        <v>194.70229570580304</v>
      </c>
      <c r="F21" s="2">
        <f>DSM_results!F20*MI_towers!$J$10</f>
        <v>194.70229570580304</v>
      </c>
      <c r="G21" s="42">
        <f>DSM_results!G20*MI_towers!$J$10</f>
        <v>194.70229570580304</v>
      </c>
      <c r="H21" s="2">
        <f>DSM_results!H20*MI_towers!$J$10</f>
        <v>2.2235291688846397</v>
      </c>
      <c r="I21" s="2">
        <f>DSM_results!I20*MI_towers!$J$10</f>
        <v>2.223529168884641</v>
      </c>
      <c r="J21" s="42">
        <f>DSM_results!J20*MI_towers!$J$10</f>
        <v>2.223529168884641</v>
      </c>
    </row>
    <row r="22" spans="1:10" x14ac:dyDescent="0.55000000000000004">
      <c r="A22" s="36">
        <v>1952</v>
      </c>
      <c r="B22" s="2">
        <f>DSM_results!B21*MI_towers!$J$10</f>
        <v>6667.6512000733037</v>
      </c>
      <c r="C22" s="2">
        <f>DSM_results!C21*MI_towers!$J$10</f>
        <v>6667.6512000733037</v>
      </c>
      <c r="D22" s="42">
        <f>DSM_results!D21*MI_towers!$J$10</f>
        <v>6667.6512000733037</v>
      </c>
      <c r="E22" s="2">
        <f>DSM_results!E21*MI_towers!$J$10</f>
        <v>1097.0994418277298</v>
      </c>
      <c r="F22" s="2">
        <f>DSM_results!F21*MI_towers!$J$10</f>
        <v>1097.0994418277298</v>
      </c>
      <c r="G22" s="42">
        <f>DSM_results!G21*MI_towers!$J$10</f>
        <v>1097.0994418277298</v>
      </c>
      <c r="H22" s="2">
        <f>DSM_results!H21*MI_towers!$J$10</f>
        <v>3.0299263022503706</v>
      </c>
      <c r="I22" s="2">
        <f>DSM_results!I21*MI_towers!$J$10</f>
        <v>3.0299263022503715</v>
      </c>
      <c r="J22" s="42">
        <f>DSM_results!J21*MI_towers!$J$10</f>
        <v>3.0299263022503715</v>
      </c>
    </row>
    <row r="23" spans="1:10" x14ac:dyDescent="0.55000000000000004">
      <c r="A23" s="36">
        <v>1953</v>
      </c>
      <c r="B23" s="2">
        <f>DSM_results!B22*MI_towers!$J$10</f>
        <v>8819.9181332500557</v>
      </c>
      <c r="C23" s="2">
        <f>DSM_results!C22*MI_towers!$J$10</f>
        <v>8819.9181332500557</v>
      </c>
      <c r="D23" s="42">
        <f>DSM_results!D22*MI_towers!$J$10</f>
        <v>8819.9181332500557</v>
      </c>
      <c r="E23" s="2">
        <f>DSM_results!E22*MI_towers!$J$10</f>
        <v>2156.3454370349368</v>
      </c>
      <c r="F23" s="2">
        <f>DSM_results!F22*MI_towers!$J$10</f>
        <v>2156.3454370349368</v>
      </c>
      <c r="G23" s="42">
        <f>DSM_results!G22*MI_towers!$J$10</f>
        <v>2156.3454370349368</v>
      </c>
      <c r="H23" s="2">
        <f>DSM_results!H22*MI_towers!$J$10</f>
        <v>4.0785038581845852</v>
      </c>
      <c r="I23" s="2">
        <f>DSM_results!I22*MI_towers!$J$10</f>
        <v>4.0785038581845869</v>
      </c>
      <c r="J23" s="42">
        <f>DSM_results!J22*MI_towers!$J$10</f>
        <v>4.0785038581845869</v>
      </c>
    </row>
    <row r="24" spans="1:10" x14ac:dyDescent="0.55000000000000004">
      <c r="A24" s="36">
        <v>1954</v>
      </c>
      <c r="B24" s="2">
        <f>DSM_results!B23*MI_towers!$J$10</f>
        <v>8819.9181332500557</v>
      </c>
      <c r="C24" s="2">
        <f>DSM_results!C23*MI_towers!$J$10</f>
        <v>8819.9181332500557</v>
      </c>
      <c r="D24" s="42">
        <f>DSM_results!D23*MI_towers!$J$10</f>
        <v>8819.9181332500557</v>
      </c>
      <c r="E24" s="2">
        <f>DSM_results!E23*MI_towers!$J$10</f>
        <v>5.4235493958824055</v>
      </c>
      <c r="F24" s="2">
        <f>DSM_results!F23*MI_towers!$J$10</f>
        <v>5.4235493958824055</v>
      </c>
      <c r="G24" s="42">
        <f>DSM_results!G23*MI_towers!$J$10</f>
        <v>5.4235493958824055</v>
      </c>
      <c r="H24" s="2">
        <f>DSM_results!H23*MI_towers!$J$10</f>
        <v>5.4235493958823469</v>
      </c>
      <c r="I24" s="2">
        <f>DSM_results!I23*MI_towers!$J$10</f>
        <v>5.4235493958823477</v>
      </c>
      <c r="J24" s="42">
        <f>DSM_results!J23*MI_towers!$J$10</f>
        <v>5.4235493958823477</v>
      </c>
    </row>
    <row r="25" spans="1:10" x14ac:dyDescent="0.55000000000000004">
      <c r="A25" s="36">
        <v>1955</v>
      </c>
      <c r="B25" s="2">
        <f>DSM_results!B24*MI_towers!$J$10</f>
        <v>10420.949553679789</v>
      </c>
      <c r="C25" s="2">
        <f>DSM_results!C24*MI_towers!$J$10</f>
        <v>10420.949553679789</v>
      </c>
      <c r="D25" s="42">
        <f>DSM_results!D24*MI_towers!$J$10</f>
        <v>10420.949553679789</v>
      </c>
      <c r="E25" s="2">
        <f>DSM_results!E24*MI_towers!$J$10</f>
        <v>1608.1523489130209</v>
      </c>
      <c r="F25" s="2">
        <f>DSM_results!F24*MI_towers!$J$10</f>
        <v>1608.1523489130209</v>
      </c>
      <c r="G25" s="42">
        <f>DSM_results!G24*MI_towers!$J$10</f>
        <v>1608.1523489130209</v>
      </c>
      <c r="H25" s="2">
        <f>DSM_results!H24*MI_towers!$J$10</f>
        <v>7.1209284832871385</v>
      </c>
      <c r="I25" s="2">
        <f>DSM_results!I24*MI_towers!$J$10</f>
        <v>7.1209284832871402</v>
      </c>
      <c r="J25" s="42">
        <f>DSM_results!J24*MI_towers!$J$10</f>
        <v>7.1209284832871402</v>
      </c>
    </row>
    <row r="26" spans="1:10" x14ac:dyDescent="0.55000000000000004">
      <c r="A26" s="36">
        <v>1956</v>
      </c>
      <c r="B26" s="2">
        <f>DSM_results!B25*MI_towers!$J$10</f>
        <v>10420.949553679789</v>
      </c>
      <c r="C26" s="2">
        <f>DSM_results!C25*MI_towers!$J$10</f>
        <v>10420.949553679789</v>
      </c>
      <c r="D26" s="42">
        <f>DSM_results!D25*MI_towers!$J$10</f>
        <v>10420.949553679789</v>
      </c>
      <c r="E26" s="2">
        <f>DSM_results!E25*MI_towers!$J$10</f>
        <v>9.2389731297470519</v>
      </c>
      <c r="F26" s="2">
        <f>DSM_results!F25*MI_towers!$J$10</f>
        <v>9.2389731297470519</v>
      </c>
      <c r="G26" s="42">
        <f>DSM_results!G25*MI_towers!$J$10</f>
        <v>9.2389731297470519</v>
      </c>
      <c r="H26" s="2">
        <f>DSM_results!H25*MI_towers!$J$10</f>
        <v>9.2389731297466948</v>
      </c>
      <c r="I26" s="2">
        <f>DSM_results!I25*MI_towers!$J$10</f>
        <v>9.2389731297466966</v>
      </c>
      <c r="J26" s="42">
        <f>DSM_results!J25*MI_towers!$J$10</f>
        <v>9.2389731297466966</v>
      </c>
    </row>
    <row r="27" spans="1:10" x14ac:dyDescent="0.55000000000000004">
      <c r="A27" s="36">
        <v>1957</v>
      </c>
      <c r="B27" s="2">
        <f>DSM_results!B26*MI_towers!$J$10</f>
        <v>10420.949553679789</v>
      </c>
      <c r="C27" s="2">
        <f>DSM_results!C26*MI_towers!$J$10</f>
        <v>10420.949553679789</v>
      </c>
      <c r="D27" s="42">
        <f>DSM_results!D26*MI_towers!$J$10</f>
        <v>10420.949553679789</v>
      </c>
      <c r="E27" s="2">
        <f>DSM_results!E26*MI_towers!$J$10</f>
        <v>11.842128137222447</v>
      </c>
      <c r="F27" s="2">
        <f>DSM_results!F26*MI_towers!$J$10</f>
        <v>11.842128137222447</v>
      </c>
      <c r="G27" s="42">
        <f>DSM_results!G26*MI_towers!$J$10</f>
        <v>11.842128137222447</v>
      </c>
      <c r="H27" s="2">
        <f>DSM_results!H26*MI_towers!$J$10</f>
        <v>11.842128137223483</v>
      </c>
      <c r="I27" s="2">
        <f>DSM_results!I26*MI_towers!$J$10</f>
        <v>11.842128137223483</v>
      </c>
      <c r="J27" s="42">
        <f>DSM_results!J26*MI_towers!$J$10</f>
        <v>11.842128137223483</v>
      </c>
    </row>
    <row r="28" spans="1:10" x14ac:dyDescent="0.55000000000000004">
      <c r="A28" s="36">
        <v>1958</v>
      </c>
      <c r="B28" s="2">
        <f>DSM_results!B27*MI_towers!$J$10</f>
        <v>10817.54950169726</v>
      </c>
      <c r="C28" s="2">
        <f>DSM_results!C27*MI_towers!$J$10</f>
        <v>10817.54950169726</v>
      </c>
      <c r="D28" s="42">
        <f>DSM_results!D27*MI_towers!$J$10</f>
        <v>10817.54950169726</v>
      </c>
      <c r="E28" s="2">
        <f>DSM_results!E27*MI_towers!$J$10</f>
        <v>411.60079055911825</v>
      </c>
      <c r="F28" s="2">
        <f>DSM_results!F27*MI_towers!$J$10</f>
        <v>411.60079055911825</v>
      </c>
      <c r="G28" s="42">
        <f>DSM_results!G27*MI_towers!$J$10</f>
        <v>411.60079055911825</v>
      </c>
      <c r="H28" s="2">
        <f>DSM_results!H27*MI_towers!$J$10</f>
        <v>15.000842541646852</v>
      </c>
      <c r="I28" s="2">
        <f>DSM_results!I27*MI_towers!$J$10</f>
        <v>15.000842541646861</v>
      </c>
      <c r="J28" s="42">
        <f>DSM_results!J27*MI_towers!$J$10</f>
        <v>15.000842541646861</v>
      </c>
    </row>
    <row r="29" spans="1:10" x14ac:dyDescent="0.55000000000000004">
      <c r="A29" s="36">
        <v>1959</v>
      </c>
      <c r="B29" s="2">
        <f>DSM_results!B28*MI_towers!$J$10</f>
        <v>12401.168111671683</v>
      </c>
      <c r="C29" s="2">
        <f>DSM_results!C28*MI_towers!$J$10</f>
        <v>12401.168111671683</v>
      </c>
      <c r="D29" s="42">
        <f>DSM_results!D28*MI_towers!$J$10</f>
        <v>12401.168111671683</v>
      </c>
      <c r="E29" s="2">
        <f>DSM_results!E28*MI_towers!$J$10</f>
        <v>1602.4023582373388</v>
      </c>
      <c r="F29" s="2">
        <f>DSM_results!F28*MI_towers!$J$10</f>
        <v>1602.4023582373409</v>
      </c>
      <c r="G29" s="42">
        <f>DSM_results!G28*MI_towers!$J$10</f>
        <v>1602.4023582373409</v>
      </c>
      <c r="H29" s="2">
        <f>DSM_results!H28*MI_towers!$J$10</f>
        <v>18.783748262917904</v>
      </c>
      <c r="I29" s="2">
        <f>DSM_results!I28*MI_towers!$J$10</f>
        <v>18.783748262917904</v>
      </c>
      <c r="J29" s="42">
        <f>DSM_results!J28*MI_towers!$J$10</f>
        <v>18.783748262917904</v>
      </c>
    </row>
    <row r="30" spans="1:10" x14ac:dyDescent="0.55000000000000004">
      <c r="A30" s="36">
        <v>1960</v>
      </c>
      <c r="B30" s="2">
        <f>DSM_results!B29*MI_towers!$J$10</f>
        <v>14387.55424414461</v>
      </c>
      <c r="C30" s="2">
        <f>DSM_results!C29*MI_towers!$J$10</f>
        <v>14387.55424414461</v>
      </c>
      <c r="D30" s="42">
        <f>DSM_results!D29*MI_towers!$J$10</f>
        <v>14387.55424414461</v>
      </c>
      <c r="E30" s="2">
        <f>DSM_results!E29*MI_towers!$J$10</f>
        <v>2009.6428511346833</v>
      </c>
      <c r="F30" s="2">
        <f>DSM_results!F29*MI_towers!$J$10</f>
        <v>2009.6428511346833</v>
      </c>
      <c r="G30" s="42">
        <f>DSM_results!G29*MI_towers!$J$10</f>
        <v>2009.6428511346833</v>
      </c>
      <c r="H30" s="2">
        <f>DSM_results!H29*MI_towers!$J$10</f>
        <v>23.256718661755009</v>
      </c>
      <c r="I30" s="2">
        <f>DSM_results!I29*MI_towers!$J$10</f>
        <v>23.256718661755009</v>
      </c>
      <c r="J30" s="42">
        <f>DSM_results!J29*MI_towers!$J$10</f>
        <v>23.256718661755009</v>
      </c>
    </row>
    <row r="31" spans="1:10" x14ac:dyDescent="0.55000000000000004">
      <c r="A31" s="36">
        <v>1961</v>
      </c>
      <c r="B31" s="2">
        <f>DSM_results!B30*MI_towers!$J$10</f>
        <v>15450.1415953579</v>
      </c>
      <c r="C31" s="2">
        <f>DSM_results!C30*MI_towers!$J$10</f>
        <v>15450.1415953579</v>
      </c>
      <c r="D31" s="42">
        <f>DSM_results!D30*MI_towers!$J$10</f>
        <v>15450.1415953579</v>
      </c>
      <c r="E31" s="2">
        <f>DSM_results!E30*MI_towers!$J$10</f>
        <v>1091.0652333956307</v>
      </c>
      <c r="F31" s="2">
        <f>DSM_results!F30*MI_towers!$J$10</f>
        <v>1091.0652333956286</v>
      </c>
      <c r="G31" s="42">
        <f>DSM_results!G30*MI_towers!$J$10</f>
        <v>1091.0652333956286</v>
      </c>
      <c r="H31" s="2">
        <f>DSM_results!H30*MI_towers!$J$10</f>
        <v>28.477882182341958</v>
      </c>
      <c r="I31" s="2">
        <f>DSM_results!I30*MI_towers!$J$10</f>
        <v>28.477882182341965</v>
      </c>
      <c r="J31" s="42">
        <f>DSM_results!J30*MI_towers!$J$10</f>
        <v>28.477882182341965</v>
      </c>
    </row>
    <row r="32" spans="1:10" x14ac:dyDescent="0.55000000000000004">
      <c r="A32" s="36">
        <v>1962</v>
      </c>
      <c r="B32" s="2">
        <f>DSM_results!B31*MI_towers!$J$10</f>
        <v>17102.73975751143</v>
      </c>
      <c r="C32" s="2">
        <f>DSM_results!C31*MI_towers!$J$10</f>
        <v>17102.73975751143</v>
      </c>
      <c r="D32" s="42">
        <f>DSM_results!D31*MI_towers!$J$10</f>
        <v>17102.73975751143</v>
      </c>
      <c r="E32" s="2">
        <f>DSM_results!E31*MI_towers!$J$10</f>
        <v>1687.0936998317893</v>
      </c>
      <c r="F32" s="2">
        <f>DSM_results!F31*MI_towers!$J$10</f>
        <v>1687.0936998317893</v>
      </c>
      <c r="G32" s="42">
        <f>DSM_results!G31*MI_towers!$J$10</f>
        <v>1687.0936998317893</v>
      </c>
      <c r="H32" s="2">
        <f>DSM_results!H31*MI_towers!$J$10</f>
        <v>34.495537678257016</v>
      </c>
      <c r="I32" s="2">
        <f>DSM_results!I31*MI_towers!$J$10</f>
        <v>34.495537678257016</v>
      </c>
      <c r="J32" s="42">
        <f>DSM_results!J31*MI_towers!$J$10</f>
        <v>34.495537678257016</v>
      </c>
    </row>
    <row r="33" spans="1:10" x14ac:dyDescent="0.55000000000000004">
      <c r="A33" s="36">
        <v>1963</v>
      </c>
      <c r="B33" s="2">
        <f>DSM_results!B32*MI_towers!$J$10</f>
        <v>17741.871853224362</v>
      </c>
      <c r="C33" s="2">
        <f>DSM_results!C32*MI_towers!$J$10</f>
        <v>17741.871853224362</v>
      </c>
      <c r="D33" s="42">
        <f>DSM_results!D32*MI_towers!$J$10</f>
        <v>17741.871853224362</v>
      </c>
      <c r="E33" s="2">
        <f>DSM_results!E32*MI_towers!$J$10</f>
        <v>680.4823413996595</v>
      </c>
      <c r="F33" s="2">
        <f>DSM_results!F32*MI_towers!$J$10</f>
        <v>680.48234139966178</v>
      </c>
      <c r="G33" s="42">
        <f>DSM_results!G32*MI_towers!$J$10</f>
        <v>680.48234139966178</v>
      </c>
      <c r="H33" s="2">
        <f>DSM_results!H32*MI_towers!$J$10</f>
        <v>41.350245686727739</v>
      </c>
      <c r="I33" s="2">
        <f>DSM_results!I32*MI_towers!$J$10</f>
        <v>41.350245686727739</v>
      </c>
      <c r="J33" s="42">
        <f>DSM_results!J32*MI_towers!$J$10</f>
        <v>41.350245686727739</v>
      </c>
    </row>
    <row r="34" spans="1:10" x14ac:dyDescent="0.55000000000000004">
      <c r="A34" s="36">
        <v>1964</v>
      </c>
      <c r="B34" s="2">
        <f>DSM_results!B33*MI_towers!$J$10</f>
        <v>21414.387147919977</v>
      </c>
      <c r="C34" s="2">
        <f>DSM_results!C33*MI_towers!$J$10</f>
        <v>21414.387147919977</v>
      </c>
      <c r="D34" s="42">
        <f>DSM_results!D33*MI_towers!$J$10</f>
        <v>21414.387147919977</v>
      </c>
      <c r="E34" s="2">
        <f>DSM_results!E33*MI_towers!$J$10</f>
        <v>3721.5823085126099</v>
      </c>
      <c r="F34" s="2">
        <f>DSM_results!F33*MI_towers!$J$10</f>
        <v>3721.5823085126081</v>
      </c>
      <c r="G34" s="42">
        <f>DSM_results!G33*MI_towers!$J$10</f>
        <v>3721.5823085126081</v>
      </c>
      <c r="H34" s="2">
        <f>DSM_results!H33*MI_towers!$J$10</f>
        <v>49.067013816996642</v>
      </c>
      <c r="I34" s="2">
        <f>DSM_results!I33*MI_towers!$J$10</f>
        <v>49.067013816996649</v>
      </c>
      <c r="J34" s="42">
        <f>DSM_results!J33*MI_towers!$J$10</f>
        <v>49.067013816996649</v>
      </c>
    </row>
    <row r="35" spans="1:10" x14ac:dyDescent="0.55000000000000004">
      <c r="A35" s="36">
        <v>1965</v>
      </c>
      <c r="B35" s="2">
        <f>DSM_results!B34*MI_towers!$J$10</f>
        <v>25977.179347401448</v>
      </c>
      <c r="C35" s="2">
        <f>DSM_results!C34*MI_towers!$J$10</f>
        <v>25977.179347401448</v>
      </c>
      <c r="D35" s="42">
        <f>DSM_results!D34*MI_towers!$J$10</f>
        <v>25977.179347401448</v>
      </c>
      <c r="E35" s="2">
        <f>DSM_results!E34*MI_towers!$J$10</f>
        <v>4620.4573985892694</v>
      </c>
      <c r="F35" s="2">
        <f>DSM_results!F34*MI_towers!$J$10</f>
        <v>4620.4573985892694</v>
      </c>
      <c r="G35" s="42">
        <f>DSM_results!G34*MI_towers!$J$10</f>
        <v>4620.4573985892694</v>
      </c>
      <c r="H35" s="2">
        <f>DSM_results!H34*MI_towers!$J$10</f>
        <v>57.665199107799211</v>
      </c>
      <c r="I35" s="2">
        <f>DSM_results!I34*MI_towers!$J$10</f>
        <v>57.665199107799211</v>
      </c>
      <c r="J35" s="42">
        <f>DSM_results!J34*MI_towers!$J$10</f>
        <v>57.665199107799211</v>
      </c>
    </row>
    <row r="36" spans="1:10" x14ac:dyDescent="0.55000000000000004">
      <c r="A36" s="36">
        <v>1966</v>
      </c>
      <c r="B36" s="2">
        <f>DSM_results!B35*MI_towers!$J$10</f>
        <v>29433.622054460444</v>
      </c>
      <c r="C36" s="2">
        <f>DSM_results!C35*MI_towers!$J$10</f>
        <v>29433.622054460444</v>
      </c>
      <c r="D36" s="42">
        <f>DSM_results!D35*MI_towers!$J$10</f>
        <v>29433.622054460444</v>
      </c>
      <c r="E36" s="2">
        <f>DSM_results!E35*MI_towers!$J$10</f>
        <v>3523.589605994714</v>
      </c>
      <c r="F36" s="2">
        <f>DSM_results!F35*MI_towers!$J$10</f>
        <v>3523.589605994714</v>
      </c>
      <c r="G36" s="42">
        <f>DSM_results!G35*MI_towers!$J$10</f>
        <v>3523.589605994714</v>
      </c>
      <c r="H36" s="2">
        <f>DSM_results!H35*MI_towers!$J$10</f>
        <v>67.146898935712656</v>
      </c>
      <c r="I36" s="2">
        <f>DSM_results!I35*MI_towers!$J$10</f>
        <v>67.146898935712656</v>
      </c>
      <c r="J36" s="42">
        <f>DSM_results!J35*MI_towers!$J$10</f>
        <v>67.146898935712656</v>
      </c>
    </row>
    <row r="37" spans="1:10" x14ac:dyDescent="0.55000000000000004">
      <c r="A37" s="36">
        <v>1967</v>
      </c>
      <c r="B37" s="2">
        <f>DSM_results!B36*MI_towers!$J$10</f>
        <v>32330.182131277685</v>
      </c>
      <c r="C37" s="2">
        <f>DSM_results!C36*MI_towers!$J$10</f>
        <v>32330.182131277685</v>
      </c>
      <c r="D37" s="42">
        <f>DSM_results!D36*MI_towers!$J$10</f>
        <v>32330.182131277685</v>
      </c>
      <c r="E37" s="2">
        <f>DSM_results!E36*MI_towers!$J$10</f>
        <v>2974.064190134563</v>
      </c>
      <c r="F37" s="2">
        <f>DSM_results!F36*MI_towers!$J$10</f>
        <v>2974.064190134563</v>
      </c>
      <c r="G37" s="42">
        <f>DSM_results!G36*MI_towers!$J$10</f>
        <v>2974.064190134563</v>
      </c>
      <c r="H37" s="2">
        <f>DSM_results!H36*MI_towers!$J$10</f>
        <v>77.504113317324581</v>
      </c>
      <c r="I37" s="2">
        <f>DSM_results!I36*MI_towers!$J$10</f>
        <v>77.504113317324595</v>
      </c>
      <c r="J37" s="42">
        <f>DSM_results!J36*MI_towers!$J$10</f>
        <v>77.504113317324595</v>
      </c>
    </row>
    <row r="38" spans="1:10" x14ac:dyDescent="0.55000000000000004">
      <c r="A38" s="36">
        <v>1968</v>
      </c>
      <c r="B38" s="2">
        <f>DSM_results!B37*MI_towers!$J$10</f>
        <v>37570.637768157729</v>
      </c>
      <c r="C38" s="2">
        <f>DSM_results!C37*MI_towers!$J$10</f>
        <v>37570.637768157729</v>
      </c>
      <c r="D38" s="42">
        <f>DSM_results!D37*MI_towers!$J$10</f>
        <v>37570.637768157729</v>
      </c>
      <c r="E38" s="2">
        <f>DSM_results!E37*MI_towers!$J$10</f>
        <v>5329.1807169701078</v>
      </c>
      <c r="F38" s="2">
        <f>DSM_results!F37*MI_towers!$J$10</f>
        <v>5329.1807169701124</v>
      </c>
      <c r="G38" s="42">
        <f>DSM_results!G37*MI_towers!$J$10</f>
        <v>5329.1807169701124</v>
      </c>
      <c r="H38" s="2">
        <f>DSM_results!H37*MI_towers!$J$10</f>
        <v>88.725080090066029</v>
      </c>
      <c r="I38" s="2">
        <f>DSM_results!I37*MI_towers!$J$10</f>
        <v>88.725080090066029</v>
      </c>
      <c r="J38" s="42">
        <f>DSM_results!J37*MI_towers!$J$10</f>
        <v>88.725080090066029</v>
      </c>
    </row>
    <row r="39" spans="1:10" x14ac:dyDescent="0.55000000000000004">
      <c r="A39" s="36">
        <v>1969</v>
      </c>
      <c r="B39" s="2">
        <f>DSM_results!B38*MI_towers!$J$10</f>
        <v>50351.693094629853</v>
      </c>
      <c r="C39" s="2">
        <f>DSM_results!C38*MI_towers!$J$10</f>
        <v>50351.693094629853</v>
      </c>
      <c r="D39" s="42">
        <f>DSM_results!D38*MI_towers!$J$10</f>
        <v>50351.693094629853</v>
      </c>
      <c r="E39" s="2">
        <f>DSM_results!E38*MI_towers!$J$10</f>
        <v>12881.855408307627</v>
      </c>
      <c r="F39" s="2">
        <f>DSM_results!F38*MI_towers!$J$10</f>
        <v>12881.855408307618</v>
      </c>
      <c r="G39" s="42">
        <f>DSM_results!G38*MI_towers!$J$10</f>
        <v>12881.855408307618</v>
      </c>
      <c r="H39" s="2">
        <f>DSM_results!H38*MI_towers!$J$10</f>
        <v>100.80008183549704</v>
      </c>
      <c r="I39" s="2">
        <f>DSM_results!I38*MI_towers!$J$10</f>
        <v>100.80008183549704</v>
      </c>
      <c r="J39" s="42">
        <f>DSM_results!J38*MI_towers!$J$10</f>
        <v>100.80008183549704</v>
      </c>
    </row>
    <row r="40" spans="1:10" x14ac:dyDescent="0.55000000000000004">
      <c r="A40" s="36">
        <v>1970</v>
      </c>
      <c r="B40" s="2">
        <f>DSM_results!B39*MI_towers!$J$10</f>
        <v>52291.239076247133</v>
      </c>
      <c r="C40" s="2">
        <f>DSM_results!C39*MI_towers!$J$10</f>
        <v>52291.239076247133</v>
      </c>
      <c r="D40" s="42">
        <f>DSM_results!D39*MI_towers!$J$10</f>
        <v>52291.239076247133</v>
      </c>
      <c r="E40" s="2">
        <f>DSM_results!E39*MI_towers!$J$10</f>
        <v>2053.2751506138084</v>
      </c>
      <c r="F40" s="2">
        <f>DSM_results!F39*MI_towers!$J$10</f>
        <v>2053.2751506137993</v>
      </c>
      <c r="G40" s="42">
        <f>DSM_results!G39*MI_towers!$J$10</f>
        <v>2053.2751506137993</v>
      </c>
      <c r="H40" s="2">
        <f>DSM_results!H39*MI_towers!$J$10</f>
        <v>113.72916899652508</v>
      </c>
      <c r="I40" s="2">
        <f>DSM_results!I39*MI_towers!$J$10</f>
        <v>113.72916899652508</v>
      </c>
      <c r="J40" s="42">
        <f>DSM_results!J39*MI_towers!$J$10</f>
        <v>113.72916899652508</v>
      </c>
    </row>
    <row r="41" spans="1:10" x14ac:dyDescent="0.55000000000000004">
      <c r="A41" s="36">
        <v>1971</v>
      </c>
      <c r="B41" s="2">
        <f>DSM_results!B40*MI_towers!$J$10</f>
        <v>55123.929461625994</v>
      </c>
      <c r="C41" s="2">
        <f>DSM_results!C40*MI_towers!$J$10</f>
        <v>55123.929461625994</v>
      </c>
      <c r="D41" s="42">
        <f>DSM_results!D40*MI_towers!$J$10</f>
        <v>55123.929461625994</v>
      </c>
      <c r="E41" s="2">
        <f>DSM_results!E40*MI_towers!$J$10</f>
        <v>2960.1849244522891</v>
      </c>
      <c r="F41" s="2">
        <f>DSM_results!F40*MI_towers!$J$10</f>
        <v>2960.1849244522987</v>
      </c>
      <c r="G41" s="42">
        <f>DSM_results!G40*MI_towers!$J$10</f>
        <v>2960.1849244522987</v>
      </c>
      <c r="H41" s="2">
        <f>DSM_results!H40*MI_towers!$J$10</f>
        <v>127.49453907343138</v>
      </c>
      <c r="I41" s="2">
        <f>DSM_results!I40*MI_towers!$J$10</f>
        <v>127.49453907343138</v>
      </c>
      <c r="J41" s="42">
        <f>DSM_results!J40*MI_towers!$J$10</f>
        <v>127.49453907343138</v>
      </c>
    </row>
    <row r="42" spans="1:10" x14ac:dyDescent="0.55000000000000004">
      <c r="A42" s="36">
        <v>1972</v>
      </c>
      <c r="B42" s="2">
        <f>DSM_results!B41*MI_towers!$J$10</f>
        <v>62446.403278683545</v>
      </c>
      <c r="C42" s="2">
        <f>DSM_results!C41*MI_towers!$J$10</f>
        <v>62446.403278683545</v>
      </c>
      <c r="D42" s="42">
        <f>DSM_results!D41*MI_towers!$J$10</f>
        <v>62446.403278683545</v>
      </c>
      <c r="E42" s="2">
        <f>DSM_results!E41*MI_towers!$J$10</f>
        <v>7464.598658458006</v>
      </c>
      <c r="F42" s="2">
        <f>DSM_results!F41*MI_towers!$J$10</f>
        <v>7464.598658458006</v>
      </c>
      <c r="G42" s="42">
        <f>DSM_results!G41*MI_towers!$J$10</f>
        <v>7464.598658458006</v>
      </c>
      <c r="H42" s="2">
        <f>DSM_results!H41*MI_towers!$J$10</f>
        <v>142.12484140045507</v>
      </c>
      <c r="I42" s="2">
        <f>DSM_results!I41*MI_towers!$J$10</f>
        <v>142.12484140045507</v>
      </c>
      <c r="J42" s="42">
        <f>DSM_results!J41*MI_towers!$J$10</f>
        <v>142.12484140045507</v>
      </c>
    </row>
    <row r="43" spans="1:10" x14ac:dyDescent="0.55000000000000004">
      <c r="A43" s="36">
        <v>1973</v>
      </c>
      <c r="B43" s="2">
        <f>DSM_results!B42*MI_towers!$J$10</f>
        <v>71955.421319766858</v>
      </c>
      <c r="C43" s="2">
        <f>DSM_results!C42*MI_towers!$J$10</f>
        <v>71955.421319766858</v>
      </c>
      <c r="D43" s="42">
        <f>DSM_results!D42*MI_towers!$J$10</f>
        <v>71955.421319766858</v>
      </c>
      <c r="E43" s="2">
        <f>DSM_results!E42*MI_towers!$J$10</f>
        <v>9666.6851421139872</v>
      </c>
      <c r="F43" s="2">
        <f>DSM_results!F42*MI_towers!$J$10</f>
        <v>9666.6851421139872</v>
      </c>
      <c r="G43" s="42">
        <f>DSM_results!G42*MI_towers!$J$10</f>
        <v>9666.6851421139872</v>
      </c>
      <c r="H43" s="2">
        <f>DSM_results!H42*MI_towers!$J$10</f>
        <v>157.66710103068286</v>
      </c>
      <c r="I43" s="2">
        <f>DSM_results!I42*MI_towers!$J$10</f>
        <v>157.66710103068286</v>
      </c>
      <c r="J43" s="42">
        <f>DSM_results!J42*MI_towers!$J$10</f>
        <v>157.66710103068286</v>
      </c>
    </row>
    <row r="44" spans="1:10" x14ac:dyDescent="0.55000000000000004">
      <c r="A44" s="36">
        <v>1974</v>
      </c>
      <c r="B44" s="2">
        <f>DSM_results!B43*MI_towers!$J$10</f>
        <v>79202.2056247562</v>
      </c>
      <c r="C44" s="2">
        <f>DSM_results!C43*MI_towers!$J$10</f>
        <v>79202.2056247562</v>
      </c>
      <c r="D44" s="42">
        <f>DSM_results!D43*MI_towers!$J$10</f>
        <v>79202.2056247562</v>
      </c>
      <c r="E44" s="2">
        <f>DSM_results!E43*MI_towers!$J$10</f>
        <v>7420.976653147105</v>
      </c>
      <c r="F44" s="2">
        <f>DSM_results!F43*MI_towers!$J$10</f>
        <v>7420.976653147105</v>
      </c>
      <c r="G44" s="42">
        <f>DSM_results!G43*MI_towers!$J$10</f>
        <v>7420.976653147105</v>
      </c>
      <c r="H44" s="2">
        <f>DSM_results!H43*MI_towers!$J$10</f>
        <v>174.19234815775616</v>
      </c>
      <c r="I44" s="2">
        <f>DSM_results!I43*MI_towers!$J$10</f>
        <v>174.19234815775616</v>
      </c>
      <c r="J44" s="42">
        <f>DSM_results!J43*MI_towers!$J$10</f>
        <v>174.19234815775616</v>
      </c>
    </row>
    <row r="45" spans="1:10" x14ac:dyDescent="0.55000000000000004">
      <c r="A45" s="36">
        <v>1975</v>
      </c>
      <c r="B45" s="2">
        <f>DSM_results!B44*MI_towers!$J$10</f>
        <v>79561.927006267419</v>
      </c>
      <c r="C45" s="2">
        <f>DSM_results!C44*MI_towers!$J$10</f>
        <v>79561.927006267419</v>
      </c>
      <c r="D45" s="42">
        <f>DSM_results!D44*MI_towers!$J$10</f>
        <v>79561.927006267419</v>
      </c>
      <c r="E45" s="2">
        <f>DSM_results!E44*MI_towers!$J$10</f>
        <v>551.5240551057567</v>
      </c>
      <c r="F45" s="2">
        <f>DSM_results!F44*MI_towers!$J$10</f>
        <v>551.5240551057567</v>
      </c>
      <c r="G45" s="42">
        <f>DSM_results!G44*MI_towers!$J$10</f>
        <v>551.5240551057567</v>
      </c>
      <c r="H45" s="2">
        <f>DSM_results!H44*MI_towers!$J$10</f>
        <v>191.80267359452915</v>
      </c>
      <c r="I45" s="2">
        <f>DSM_results!I44*MI_towers!$J$10</f>
        <v>191.80267359452915</v>
      </c>
      <c r="J45" s="42">
        <f>DSM_results!J44*MI_towers!$J$10</f>
        <v>191.80267359452915</v>
      </c>
    </row>
    <row r="46" spans="1:10" x14ac:dyDescent="0.55000000000000004">
      <c r="A46" s="36">
        <v>1976</v>
      </c>
      <c r="B46" s="2">
        <f>DSM_results!B45*MI_towers!$J$10</f>
        <v>81758.936792180073</v>
      </c>
      <c r="C46" s="2">
        <f>DSM_results!C45*MI_towers!$J$10</f>
        <v>81758.936792180073</v>
      </c>
      <c r="D46" s="42">
        <f>DSM_results!D45*MI_towers!$J$10</f>
        <v>81758.936792180073</v>
      </c>
      <c r="E46" s="2">
        <f>DSM_results!E45*MI_towers!$J$10</f>
        <v>2407.646087326923</v>
      </c>
      <c r="F46" s="2">
        <f>DSM_results!F45*MI_towers!$J$10</f>
        <v>2407.646087326923</v>
      </c>
      <c r="G46" s="42">
        <f>DSM_results!G45*MI_towers!$J$10</f>
        <v>2407.646087326923</v>
      </c>
      <c r="H46" s="2">
        <f>DSM_results!H45*MI_towers!$J$10</f>
        <v>210.63630141427302</v>
      </c>
      <c r="I46" s="2">
        <f>DSM_results!I45*MI_towers!$J$10</f>
        <v>210.63630141427302</v>
      </c>
      <c r="J46" s="42">
        <f>DSM_results!J45*MI_towers!$J$10</f>
        <v>210.63630141427302</v>
      </c>
    </row>
    <row r="47" spans="1:10" x14ac:dyDescent="0.55000000000000004">
      <c r="A47" s="36">
        <v>1977</v>
      </c>
      <c r="B47" s="2">
        <f>DSM_results!B46*MI_towers!$J$10</f>
        <v>83971.174733369015</v>
      </c>
      <c r="C47" s="2">
        <f>DSM_results!C46*MI_towers!$J$10</f>
        <v>83971.174733369015</v>
      </c>
      <c r="D47" s="42">
        <f>DSM_results!D46*MI_towers!$J$10</f>
        <v>83971.174733369015</v>
      </c>
      <c r="E47" s="2">
        <f>DSM_results!E46*MI_towers!$J$10</f>
        <v>2443.1271147169223</v>
      </c>
      <c r="F47" s="2">
        <f>DSM_results!F46*MI_towers!$J$10</f>
        <v>2443.1271147169223</v>
      </c>
      <c r="G47" s="42">
        <f>DSM_results!G46*MI_towers!$J$10</f>
        <v>2443.1271147169223</v>
      </c>
      <c r="H47" s="2">
        <f>DSM_results!H46*MI_towers!$J$10</f>
        <v>230.88917352798566</v>
      </c>
      <c r="I47" s="2">
        <f>DSM_results!I46*MI_towers!$J$10</f>
        <v>230.88917352798566</v>
      </c>
      <c r="J47" s="42">
        <f>DSM_results!J46*MI_towers!$J$10</f>
        <v>230.88917352798566</v>
      </c>
    </row>
    <row r="48" spans="1:10" x14ac:dyDescent="0.55000000000000004">
      <c r="A48" s="36">
        <v>1978</v>
      </c>
      <c r="B48" s="2">
        <f>DSM_results!B47*MI_towers!$J$10</f>
        <v>86100.300668783384</v>
      </c>
      <c r="C48" s="2">
        <f>DSM_results!C47*MI_towers!$J$10</f>
        <v>86100.300668783384</v>
      </c>
      <c r="D48" s="42">
        <f>DSM_results!D47*MI_towers!$J$10</f>
        <v>86100.300668783384</v>
      </c>
      <c r="E48" s="2">
        <f>DSM_results!E47*MI_towers!$J$10</f>
        <v>2381.9201300161299</v>
      </c>
      <c r="F48" s="2">
        <f>DSM_results!F47*MI_towers!$J$10</f>
        <v>2381.9201300161494</v>
      </c>
      <c r="G48" s="42">
        <f>DSM_results!G47*MI_towers!$J$10</f>
        <v>2381.9201300161494</v>
      </c>
      <c r="H48" s="2">
        <f>DSM_results!H47*MI_towers!$J$10</f>
        <v>252.79419460177434</v>
      </c>
      <c r="I48" s="2">
        <f>DSM_results!I47*MI_towers!$J$10</f>
        <v>252.79419460177434</v>
      </c>
      <c r="J48" s="42">
        <f>DSM_results!J47*MI_towers!$J$10</f>
        <v>252.79419460177434</v>
      </c>
    </row>
    <row r="49" spans="1:10" x14ac:dyDescent="0.55000000000000004">
      <c r="A49" s="36">
        <v>1979</v>
      </c>
      <c r="B49" s="2">
        <f>DSM_results!B48*MI_towers!$J$10</f>
        <v>88201.325779689447</v>
      </c>
      <c r="C49" s="2">
        <f>DSM_results!C48*MI_towers!$J$10</f>
        <v>88201.325779689447</v>
      </c>
      <c r="D49" s="42">
        <f>DSM_results!D48*MI_towers!$J$10</f>
        <v>88201.325779689447</v>
      </c>
      <c r="E49" s="2">
        <f>DSM_results!E48*MI_towers!$J$10</f>
        <v>2377.6605824341764</v>
      </c>
      <c r="F49" s="2">
        <f>DSM_results!F48*MI_towers!$J$10</f>
        <v>2377.6605824341573</v>
      </c>
      <c r="G49" s="42">
        <f>DSM_results!G48*MI_towers!$J$10</f>
        <v>2377.6605824341573</v>
      </c>
      <c r="H49" s="2">
        <f>DSM_results!H48*MI_towers!$J$10</f>
        <v>276.63547152809662</v>
      </c>
      <c r="I49" s="2">
        <f>DSM_results!I48*MI_towers!$J$10</f>
        <v>276.63547152809662</v>
      </c>
      <c r="J49" s="42">
        <f>DSM_results!J48*MI_towers!$J$10</f>
        <v>276.63547152809662</v>
      </c>
    </row>
    <row r="50" spans="1:10" x14ac:dyDescent="0.55000000000000004">
      <c r="A50" s="36">
        <v>1980</v>
      </c>
      <c r="B50" s="2">
        <f>DSM_results!B49*MI_towers!$J$10</f>
        <v>89883.868953088342</v>
      </c>
      <c r="C50" s="2">
        <f>DSM_results!C49*MI_towers!$J$10</f>
        <v>89883.868953088342</v>
      </c>
      <c r="D50" s="42">
        <f>DSM_results!D49*MI_towers!$J$10</f>
        <v>89883.868953088342</v>
      </c>
      <c r="E50" s="2">
        <f>DSM_results!E49*MI_towers!$J$10</f>
        <v>1985.2935581835495</v>
      </c>
      <c r="F50" s="2">
        <f>DSM_results!F49*MI_towers!$J$10</f>
        <v>1985.2935581835495</v>
      </c>
      <c r="G50" s="42">
        <f>DSM_results!G49*MI_towers!$J$10</f>
        <v>1985.2935581835495</v>
      </c>
      <c r="H50" s="2">
        <f>DSM_results!H49*MI_towers!$J$10</f>
        <v>302.75038478465643</v>
      </c>
      <c r="I50" s="2">
        <f>DSM_results!I49*MI_towers!$J$10</f>
        <v>302.75038478465632</v>
      </c>
      <c r="J50" s="42">
        <f>DSM_results!J49*MI_towers!$J$10</f>
        <v>302.75038478465632</v>
      </c>
    </row>
    <row r="51" spans="1:10" x14ac:dyDescent="0.55000000000000004">
      <c r="A51" s="36">
        <v>1981</v>
      </c>
      <c r="B51" s="2">
        <f>DSM_results!B50*MI_towers!$J$10</f>
        <v>89890.226485067586</v>
      </c>
      <c r="C51" s="2">
        <f>DSM_results!C50*MI_towers!$J$10</f>
        <v>89890.226485067586</v>
      </c>
      <c r="D51" s="42">
        <f>DSM_results!D50*MI_towers!$J$10</f>
        <v>89890.226485067586</v>
      </c>
      <c r="E51" s="2">
        <f>DSM_results!E50*MI_towers!$J$10</f>
        <v>337.88996027465868</v>
      </c>
      <c r="F51" s="2">
        <f>DSM_results!F50*MI_towers!$J$10</f>
        <v>337.88996027465868</v>
      </c>
      <c r="G51" s="42">
        <f>DSM_results!G50*MI_towers!$J$10</f>
        <v>337.88996027465868</v>
      </c>
      <c r="H51" s="2">
        <f>DSM_results!H50*MI_towers!$J$10</f>
        <v>331.5324282954129</v>
      </c>
      <c r="I51" s="2">
        <f>DSM_results!I50*MI_towers!$J$10</f>
        <v>331.5324282954129</v>
      </c>
      <c r="J51" s="42">
        <f>DSM_results!J50*MI_towers!$J$10</f>
        <v>331.5324282954129</v>
      </c>
    </row>
    <row r="52" spans="1:10" x14ac:dyDescent="0.55000000000000004">
      <c r="A52" s="36">
        <v>1982</v>
      </c>
      <c r="B52" s="2">
        <f>DSM_results!B51*MI_towers!$J$10</f>
        <v>90836.189017666489</v>
      </c>
      <c r="C52" s="2">
        <f>DSM_results!C51*MI_towers!$J$10</f>
        <v>90836.189017666489</v>
      </c>
      <c r="D52" s="42">
        <f>DSM_results!D51*MI_towers!$J$10</f>
        <v>90836.189017666489</v>
      </c>
      <c r="E52" s="2">
        <f>DSM_results!E51*MI_towers!$J$10</f>
        <v>1309.3966016607103</v>
      </c>
      <c r="F52" s="2">
        <f>DSM_results!F51*MI_towers!$J$10</f>
        <v>1309.3966016607103</v>
      </c>
      <c r="G52" s="42">
        <f>DSM_results!G51*MI_towers!$J$10</f>
        <v>1309.3966016607103</v>
      </c>
      <c r="H52" s="2">
        <f>DSM_results!H51*MI_towers!$J$10</f>
        <v>363.43406906181679</v>
      </c>
      <c r="I52" s="2">
        <f>DSM_results!I51*MI_towers!$J$10</f>
        <v>363.4340690618169</v>
      </c>
      <c r="J52" s="42">
        <f>DSM_results!J51*MI_towers!$J$10</f>
        <v>363.4340690618169</v>
      </c>
    </row>
    <row r="53" spans="1:10" x14ac:dyDescent="0.55000000000000004">
      <c r="A53" s="36">
        <v>1983</v>
      </c>
      <c r="B53" s="2">
        <f>DSM_results!B52*MI_towers!$J$10</f>
        <v>91207.758979555743</v>
      </c>
      <c r="C53" s="2">
        <f>DSM_results!C52*MI_towers!$J$10</f>
        <v>91207.758979555743</v>
      </c>
      <c r="D53" s="42">
        <f>DSM_results!D52*MI_towers!$J$10</f>
        <v>91207.758979555743</v>
      </c>
      <c r="E53" s="2">
        <f>DSM_results!E52*MI_towers!$J$10</f>
        <v>770.546402587241</v>
      </c>
      <c r="F53" s="2">
        <f>DSM_results!F52*MI_towers!$J$10</f>
        <v>770.546402587241</v>
      </c>
      <c r="G53" s="42">
        <f>DSM_results!G52*MI_towers!$J$10</f>
        <v>770.546402587241</v>
      </c>
      <c r="H53" s="2">
        <f>DSM_results!H52*MI_towers!$J$10</f>
        <v>398.97644069798559</v>
      </c>
      <c r="I53" s="2">
        <f>DSM_results!I52*MI_towers!$J$10</f>
        <v>398.97644069798559</v>
      </c>
      <c r="J53" s="42">
        <f>DSM_results!J52*MI_towers!$J$10</f>
        <v>398.97644069798559</v>
      </c>
    </row>
    <row r="54" spans="1:10" x14ac:dyDescent="0.55000000000000004">
      <c r="A54" s="36">
        <v>1984</v>
      </c>
      <c r="B54" s="2">
        <f>DSM_results!B53*MI_towers!$J$10</f>
        <v>92071.848330936511</v>
      </c>
      <c r="C54" s="2">
        <f>DSM_results!C53*MI_towers!$J$10</f>
        <v>92071.848330936511</v>
      </c>
      <c r="D54" s="42">
        <f>DSM_results!D53*MI_towers!$J$10</f>
        <v>92071.848330936511</v>
      </c>
      <c r="E54" s="2">
        <f>DSM_results!E53*MI_towers!$J$10</f>
        <v>1302.8334298551783</v>
      </c>
      <c r="F54" s="2">
        <f>DSM_results!F53*MI_towers!$J$10</f>
        <v>1302.8334298551783</v>
      </c>
      <c r="G54" s="42">
        <f>DSM_results!G53*MI_towers!$J$10</f>
        <v>1302.8334298551783</v>
      </c>
      <c r="H54" s="2">
        <f>DSM_results!H53*MI_towers!$J$10</f>
        <v>438.74407847440989</v>
      </c>
      <c r="I54" s="2">
        <f>DSM_results!I53*MI_towers!$J$10</f>
        <v>438.74407847440989</v>
      </c>
      <c r="J54" s="42">
        <f>DSM_results!J53*MI_towers!$J$10</f>
        <v>438.74407847440989</v>
      </c>
    </row>
    <row r="55" spans="1:10" x14ac:dyDescent="0.55000000000000004">
      <c r="A55" s="36">
        <v>1985</v>
      </c>
      <c r="B55" s="2">
        <f>DSM_results!B54*MI_towers!$J$10</f>
        <v>92378.616670941541</v>
      </c>
      <c r="C55" s="2">
        <f>DSM_results!C54*MI_towers!$J$10</f>
        <v>92378.616670941541</v>
      </c>
      <c r="D55" s="42">
        <f>DSM_results!D54*MI_towers!$J$10</f>
        <v>92378.616670941541</v>
      </c>
      <c r="E55" s="2">
        <f>DSM_results!E54*MI_towers!$J$10</f>
        <v>790.16168193930332</v>
      </c>
      <c r="F55" s="2">
        <f>DSM_results!F54*MI_towers!$J$10</f>
        <v>790.16168193930332</v>
      </c>
      <c r="G55" s="42">
        <f>DSM_results!G54*MI_towers!$J$10</f>
        <v>790.16168193930332</v>
      </c>
      <c r="H55" s="2">
        <f>DSM_results!H54*MI_towers!$J$10</f>
        <v>483.39334193427447</v>
      </c>
      <c r="I55" s="2">
        <f>DSM_results!I54*MI_towers!$J$10</f>
        <v>483.39334193427447</v>
      </c>
      <c r="J55" s="42">
        <f>DSM_results!J54*MI_towers!$J$10</f>
        <v>483.39334193427447</v>
      </c>
    </row>
    <row r="56" spans="1:10" x14ac:dyDescent="0.55000000000000004">
      <c r="A56" s="36">
        <v>1986</v>
      </c>
      <c r="B56" s="2">
        <f>DSM_results!B55*MI_towers!$J$10</f>
        <v>93214.458138286864</v>
      </c>
      <c r="C56" s="2">
        <f>DSM_results!C55*MI_towers!$J$10</f>
        <v>93214.458138286864</v>
      </c>
      <c r="D56" s="42">
        <f>DSM_results!D55*MI_towers!$J$10</f>
        <v>93214.458138286864</v>
      </c>
      <c r="E56" s="2">
        <f>DSM_results!E55*MI_towers!$J$10</f>
        <v>1369.4875677652929</v>
      </c>
      <c r="F56" s="2">
        <f>DSM_results!F55*MI_towers!$J$10</f>
        <v>1369.4875677652744</v>
      </c>
      <c r="G56" s="42">
        <f>DSM_results!G55*MI_towers!$J$10</f>
        <v>1369.4875677652744</v>
      </c>
      <c r="H56" s="2">
        <f>DSM_results!H55*MI_towers!$J$10</f>
        <v>533.64610041994729</v>
      </c>
      <c r="I56" s="2">
        <f>DSM_results!I55*MI_towers!$J$10</f>
        <v>533.6461004199474</v>
      </c>
      <c r="J56" s="42">
        <f>DSM_results!J55*MI_towers!$J$10</f>
        <v>533.6461004199474</v>
      </c>
    </row>
    <row r="57" spans="1:10" x14ac:dyDescent="0.55000000000000004">
      <c r="A57" s="36">
        <v>1987</v>
      </c>
      <c r="B57" s="2">
        <f>DSM_results!B56*MI_towers!$J$10</f>
        <v>93745.636976472408</v>
      </c>
      <c r="C57" s="2">
        <f>DSM_results!C56*MI_towers!$J$10</f>
        <v>93745.636976472408</v>
      </c>
      <c r="D57" s="42">
        <f>DSM_results!D56*MI_towers!$J$10</f>
        <v>93745.636976472408</v>
      </c>
      <c r="E57" s="2">
        <f>DSM_results!E56*MI_towers!$J$10</f>
        <v>1121.4669988344767</v>
      </c>
      <c r="F57" s="2">
        <f>DSM_results!F56*MI_towers!$J$10</f>
        <v>1121.4669988344767</v>
      </c>
      <c r="G57" s="42">
        <f>DSM_results!G56*MI_towers!$J$10</f>
        <v>1121.4669988344767</v>
      </c>
      <c r="H57" s="2">
        <f>DSM_results!H56*MI_towers!$J$10</f>
        <v>590.28816064893306</v>
      </c>
      <c r="I57" s="2">
        <f>DSM_results!I56*MI_towers!$J$10</f>
        <v>590.28816064893306</v>
      </c>
      <c r="J57" s="42">
        <f>DSM_results!J56*MI_towers!$J$10</f>
        <v>590.28816064893306</v>
      </c>
    </row>
    <row r="58" spans="1:10" x14ac:dyDescent="0.55000000000000004">
      <c r="A58" s="36">
        <v>1988</v>
      </c>
      <c r="B58" s="2">
        <f>DSM_results!B57*MI_towers!$J$10</f>
        <v>97541.219593063259</v>
      </c>
      <c r="C58" s="2">
        <f>DSM_results!C57*MI_towers!$J$10</f>
        <v>97541.219593063259</v>
      </c>
      <c r="D58" s="42">
        <f>DSM_results!D57*MI_towers!$J$10</f>
        <v>97541.219593063259</v>
      </c>
      <c r="E58" s="2">
        <f>DSM_results!E57*MI_towers!$J$10</f>
        <v>4449.7348506341968</v>
      </c>
      <c r="F58" s="2">
        <f>DSM_results!F57*MI_towers!$J$10</f>
        <v>4449.734850634215</v>
      </c>
      <c r="G58" s="42">
        <f>DSM_results!G57*MI_towers!$J$10</f>
        <v>4449.734850634215</v>
      </c>
      <c r="H58" s="2">
        <f>DSM_results!H57*MI_towers!$J$10</f>
        <v>654.15223404335086</v>
      </c>
      <c r="I58" s="2">
        <f>DSM_results!I57*MI_towers!$J$10</f>
        <v>654.15223404335086</v>
      </c>
      <c r="J58" s="42">
        <f>DSM_results!J57*MI_towers!$J$10</f>
        <v>654.15223404335086</v>
      </c>
    </row>
    <row r="59" spans="1:10" x14ac:dyDescent="0.55000000000000004">
      <c r="A59" s="36">
        <v>1989</v>
      </c>
      <c r="B59" s="2">
        <f>DSM_results!B58*MI_towers!$J$10</f>
        <v>99158.456228648763</v>
      </c>
      <c r="C59" s="2">
        <f>DSM_results!C58*MI_towers!$J$10</f>
        <v>99158.456228648763</v>
      </c>
      <c r="D59" s="42">
        <f>DSM_results!D58*MI_towers!$J$10</f>
        <v>99158.456228648763</v>
      </c>
      <c r="E59" s="2">
        <f>DSM_results!E58*MI_towers!$J$10</f>
        <v>2343.341061544033</v>
      </c>
      <c r="F59" s="2">
        <f>DSM_results!F58*MI_towers!$J$10</f>
        <v>2343.341061544033</v>
      </c>
      <c r="G59" s="42">
        <f>DSM_results!G58*MI_towers!$J$10</f>
        <v>2343.341061544033</v>
      </c>
      <c r="H59" s="2">
        <f>DSM_results!H58*MI_towers!$J$10</f>
        <v>726.10442595853635</v>
      </c>
      <c r="I59" s="2">
        <f>DSM_results!I58*MI_towers!$J$10</f>
        <v>726.10442595853635</v>
      </c>
      <c r="J59" s="42">
        <f>DSM_results!J58*MI_towers!$J$10</f>
        <v>726.10442595853635</v>
      </c>
    </row>
    <row r="60" spans="1:10" x14ac:dyDescent="0.55000000000000004">
      <c r="A60" s="36">
        <v>1990</v>
      </c>
      <c r="B60" s="2">
        <f>DSM_results!B59*MI_towers!$J$10</f>
        <v>99158.456228648763</v>
      </c>
      <c r="C60" s="2">
        <f>DSM_results!C59*MI_towers!$J$10</f>
        <v>99158.456228648763</v>
      </c>
      <c r="D60" s="42">
        <f>DSM_results!D59*MI_towers!$J$10</f>
        <v>99158.456228648763</v>
      </c>
      <c r="E60" s="2">
        <f>DSM_results!E59*MI_towers!$J$10</f>
        <v>806.99749788806935</v>
      </c>
      <c r="F60" s="2">
        <f>DSM_results!F59*MI_towers!$J$10</f>
        <v>806.99749788808811</v>
      </c>
      <c r="G60" s="42">
        <f>DSM_results!G59*MI_towers!$J$10</f>
        <v>806.99749788808811</v>
      </c>
      <c r="H60" s="2">
        <f>DSM_results!H59*MI_towers!$J$10</f>
        <v>806.99749788807651</v>
      </c>
      <c r="I60" s="2">
        <f>DSM_results!I59*MI_towers!$J$10</f>
        <v>806.99749788807651</v>
      </c>
      <c r="J60" s="42">
        <f>DSM_results!J59*MI_towers!$J$10</f>
        <v>806.99749788807651</v>
      </c>
    </row>
    <row r="61" spans="1:10" x14ac:dyDescent="0.55000000000000004">
      <c r="A61" s="36">
        <v>1991</v>
      </c>
      <c r="B61" s="2">
        <f>DSM_results!B60*MI_towers!$J$10</f>
        <v>101035.32579954769</v>
      </c>
      <c r="C61" s="2">
        <f>DSM_results!C60*MI_towers!$J$10</f>
        <v>101035.32579954769</v>
      </c>
      <c r="D61" s="42">
        <f>DSM_results!D60*MI_towers!$J$10</f>
        <v>101035.32579954769</v>
      </c>
      <c r="E61" s="2">
        <f>DSM_results!E60*MI_towers!$J$10</f>
        <v>2774.5130166256758</v>
      </c>
      <c r="F61" s="2">
        <f>DSM_results!F60*MI_towers!$J$10</f>
        <v>2774.5130166256581</v>
      </c>
      <c r="G61" s="42">
        <f>DSM_results!G60*MI_towers!$J$10</f>
        <v>2774.5130166256581</v>
      </c>
      <c r="H61" s="2">
        <f>DSM_results!H60*MI_towers!$J$10</f>
        <v>897.64344572675236</v>
      </c>
      <c r="I61" s="2">
        <f>DSM_results!I60*MI_towers!$J$10</f>
        <v>897.64344572675236</v>
      </c>
      <c r="J61" s="42">
        <f>DSM_results!J60*MI_towers!$J$10</f>
        <v>897.64344572675236</v>
      </c>
    </row>
    <row r="62" spans="1:10" x14ac:dyDescent="0.55000000000000004">
      <c r="A62" s="36">
        <v>1992</v>
      </c>
      <c r="B62" s="2">
        <f>DSM_results!B61*MI_towers!$J$10</f>
        <v>102935.45532325568</v>
      </c>
      <c r="C62" s="2">
        <f>DSM_results!C61*MI_towers!$J$10</f>
        <v>102935.45532325568</v>
      </c>
      <c r="D62" s="42">
        <f>DSM_results!D61*MI_towers!$J$10</f>
        <v>102935.45532325568</v>
      </c>
      <c r="E62" s="2">
        <f>DSM_results!E61*MI_towers!$J$10</f>
        <v>2898.8889133542248</v>
      </c>
      <c r="F62" s="2">
        <f>DSM_results!F61*MI_towers!$J$10</f>
        <v>2898.8889133542248</v>
      </c>
      <c r="G62" s="42">
        <f>DSM_results!G61*MI_towers!$J$10</f>
        <v>2898.8889133542248</v>
      </c>
      <c r="H62" s="2">
        <f>DSM_results!H61*MI_towers!$J$10</f>
        <v>998.75938964621935</v>
      </c>
      <c r="I62" s="2">
        <f>DSM_results!I61*MI_towers!$J$10</f>
        <v>998.75938964621935</v>
      </c>
      <c r="J62" s="42">
        <f>DSM_results!J61*MI_towers!$J$10</f>
        <v>998.75938964621935</v>
      </c>
    </row>
    <row r="63" spans="1:10" x14ac:dyDescent="0.55000000000000004">
      <c r="A63" s="36">
        <v>1993</v>
      </c>
      <c r="B63" s="2">
        <f>DSM_results!B62*MI_towers!$J$10</f>
        <v>103142.42796893977</v>
      </c>
      <c r="C63" s="2">
        <f>DSM_results!C62*MI_towers!$J$10</f>
        <v>103142.42796893977</v>
      </c>
      <c r="D63" s="42">
        <f>DSM_results!D62*MI_towers!$J$10</f>
        <v>103142.42796893977</v>
      </c>
      <c r="E63" s="2">
        <f>DSM_results!E62*MI_towers!$J$10</f>
        <v>1317.8679781391088</v>
      </c>
      <c r="F63" s="2">
        <f>DSM_results!F62*MI_towers!$J$10</f>
        <v>1317.8679781391088</v>
      </c>
      <c r="G63" s="42">
        <f>DSM_results!G62*MI_towers!$J$10</f>
        <v>1317.8679781391088</v>
      </c>
      <c r="H63" s="2">
        <f>DSM_results!H62*MI_towers!$J$10</f>
        <v>1110.8953324550203</v>
      </c>
      <c r="I63" s="2">
        <f>DSM_results!I62*MI_towers!$J$10</f>
        <v>1110.8953324550203</v>
      </c>
      <c r="J63" s="42">
        <f>DSM_results!J62*MI_towers!$J$10</f>
        <v>1110.8953324550203</v>
      </c>
    </row>
    <row r="64" spans="1:10" x14ac:dyDescent="0.55000000000000004">
      <c r="A64" s="36">
        <v>1994</v>
      </c>
      <c r="B64" s="2">
        <f>DSM_results!B63*MI_towers!$J$10</f>
        <v>103313.96977310216</v>
      </c>
      <c r="C64" s="2">
        <f>DSM_results!C63*MI_towers!$J$10</f>
        <v>103313.96977310216</v>
      </c>
      <c r="D64" s="42">
        <f>DSM_results!D63*MI_towers!$J$10</f>
        <v>103313.96977310216</v>
      </c>
      <c r="E64" s="2">
        <f>DSM_results!E63*MI_towers!$J$10</f>
        <v>1405.9098072421691</v>
      </c>
      <c r="F64" s="2">
        <f>DSM_results!F63*MI_towers!$J$10</f>
        <v>1405.9098072421507</v>
      </c>
      <c r="G64" s="42">
        <f>DSM_results!G63*MI_towers!$J$10</f>
        <v>1405.9098072421507</v>
      </c>
      <c r="H64" s="2">
        <f>DSM_results!H63*MI_towers!$J$10</f>
        <v>1234.3680030797805</v>
      </c>
      <c r="I64" s="2">
        <f>DSM_results!I63*MI_towers!$J$10</f>
        <v>1234.3680030797805</v>
      </c>
      <c r="J64" s="42">
        <f>DSM_results!J63*MI_towers!$J$10</f>
        <v>1234.3680030797805</v>
      </c>
    </row>
    <row r="65" spans="1:10" x14ac:dyDescent="0.55000000000000004">
      <c r="A65" s="36">
        <v>1995</v>
      </c>
      <c r="B65" s="2">
        <f>DSM_results!B64*MI_towers!$J$10</f>
        <v>109665.79287709751</v>
      </c>
      <c r="C65" s="2">
        <f>DSM_results!C64*MI_towers!$J$10</f>
        <v>109665.79287709751</v>
      </c>
      <c r="D65" s="42">
        <f>DSM_results!D64*MI_towers!$J$10</f>
        <v>109665.79287709751</v>
      </c>
      <c r="E65" s="2">
        <f>DSM_results!E64*MI_towers!$J$10</f>
        <v>7721.0141478469877</v>
      </c>
      <c r="F65" s="2">
        <f>DSM_results!F64*MI_towers!$J$10</f>
        <v>7721.0141478469877</v>
      </c>
      <c r="G65" s="42">
        <f>DSM_results!G64*MI_towers!$J$10</f>
        <v>7721.0141478469877</v>
      </c>
      <c r="H65" s="2">
        <f>DSM_results!H64*MI_towers!$J$10</f>
        <v>1369.1910438516354</v>
      </c>
      <c r="I65" s="2">
        <f>DSM_results!I64*MI_towers!$J$10</f>
        <v>1369.1910438516354</v>
      </c>
      <c r="J65" s="42">
        <f>DSM_results!J64*MI_towers!$J$10</f>
        <v>1369.1910438516354</v>
      </c>
    </row>
    <row r="66" spans="1:10" x14ac:dyDescent="0.55000000000000004">
      <c r="A66" s="36">
        <v>1996</v>
      </c>
      <c r="B66" s="2">
        <f>DSM_results!B65*MI_towers!$J$10</f>
        <v>110485.9072503309</v>
      </c>
      <c r="C66" s="2">
        <f>DSM_results!C65*MI_towers!$J$10</f>
        <v>110485.9072503309</v>
      </c>
      <c r="D66" s="42">
        <f>DSM_results!D65*MI_towers!$J$10</f>
        <v>110485.9072503309</v>
      </c>
      <c r="E66" s="2">
        <f>DSM_results!E65*MI_towers!$J$10</f>
        <v>2335.1211911435535</v>
      </c>
      <c r="F66" s="2">
        <f>DSM_results!F65*MI_towers!$J$10</f>
        <v>2335.1211911435535</v>
      </c>
      <c r="G66" s="42">
        <f>DSM_results!G65*MI_towers!$J$10</f>
        <v>2335.1211911435535</v>
      </c>
      <c r="H66" s="2">
        <f>DSM_results!H65*MI_towers!$J$10</f>
        <v>1515.0068179101681</v>
      </c>
      <c r="I66" s="2">
        <f>DSM_results!I65*MI_towers!$J$10</f>
        <v>1515.0068179101693</v>
      </c>
      <c r="J66" s="42">
        <f>DSM_results!J65*MI_towers!$J$10</f>
        <v>1515.0068179101693</v>
      </c>
    </row>
    <row r="67" spans="1:10" x14ac:dyDescent="0.55000000000000004">
      <c r="A67" s="36">
        <v>1997</v>
      </c>
      <c r="B67" s="2">
        <f>DSM_results!B66*MI_towers!$J$10</f>
        <v>111681.38705503484</v>
      </c>
      <c r="C67" s="2">
        <f>DSM_results!C66*MI_towers!$J$10</f>
        <v>111681.38705503484</v>
      </c>
      <c r="D67" s="42">
        <f>DSM_results!D66*MI_towers!$J$10</f>
        <v>111681.38705503484</v>
      </c>
      <c r="E67" s="2">
        <f>DSM_results!E66*MI_towers!$J$10</f>
        <v>2866.4743704330249</v>
      </c>
      <c r="F67" s="2">
        <f>DSM_results!F66*MI_towers!$J$10</f>
        <v>2866.4743704330444</v>
      </c>
      <c r="G67" s="42">
        <f>DSM_results!G66*MI_towers!$J$10</f>
        <v>2866.4743704330444</v>
      </c>
      <c r="H67" s="2">
        <f>DSM_results!H66*MI_towers!$J$10</f>
        <v>1670.9945657290887</v>
      </c>
      <c r="I67" s="2">
        <f>DSM_results!I66*MI_towers!$J$10</f>
        <v>1670.9945657290887</v>
      </c>
      <c r="J67" s="42">
        <f>DSM_results!J66*MI_towers!$J$10</f>
        <v>1670.9945657290887</v>
      </c>
    </row>
    <row r="68" spans="1:10" x14ac:dyDescent="0.55000000000000004">
      <c r="A68" s="36">
        <v>1998</v>
      </c>
      <c r="B68" s="2">
        <f>DSM_results!B67*MI_towers!$J$10</f>
        <v>112896.26424795101</v>
      </c>
      <c r="C68" s="2">
        <f>DSM_results!C67*MI_towers!$J$10</f>
        <v>112896.26424795101</v>
      </c>
      <c r="D68" s="42">
        <f>DSM_results!D67*MI_towers!$J$10</f>
        <v>112896.26424795101</v>
      </c>
      <c r="E68" s="2">
        <f>DSM_results!E67*MI_towers!$J$10</f>
        <v>3050.7352439654901</v>
      </c>
      <c r="F68" s="2">
        <f>DSM_results!F67*MI_towers!$J$10</f>
        <v>3050.7352439654901</v>
      </c>
      <c r="G68" s="42">
        <f>DSM_results!G67*MI_towers!$J$10</f>
        <v>3050.7352439654901</v>
      </c>
      <c r="H68" s="2">
        <f>DSM_results!H67*MI_towers!$J$10</f>
        <v>1835.8580510493109</v>
      </c>
      <c r="I68" s="2">
        <f>DSM_results!I67*MI_towers!$J$10</f>
        <v>1835.8580510493109</v>
      </c>
      <c r="J68" s="42">
        <f>DSM_results!J67*MI_towers!$J$10</f>
        <v>1835.8580510493109</v>
      </c>
    </row>
    <row r="69" spans="1:10" x14ac:dyDescent="0.55000000000000004">
      <c r="A69" s="36">
        <v>1999</v>
      </c>
      <c r="B69" s="2">
        <f>DSM_results!B68*MI_towers!$J$10</f>
        <v>113945.23905092191</v>
      </c>
      <c r="C69" s="2">
        <f>DSM_results!C68*MI_towers!$J$10</f>
        <v>113945.23905092191</v>
      </c>
      <c r="D69" s="42">
        <f>DSM_results!D68*MI_towers!$J$10</f>
        <v>113945.23905092191</v>
      </c>
      <c r="E69" s="2">
        <f>DSM_results!E68*MI_towers!$J$10</f>
        <v>3056.7498290261756</v>
      </c>
      <c r="F69" s="2">
        <f>DSM_results!F68*MI_towers!$J$10</f>
        <v>3056.7498290261756</v>
      </c>
      <c r="G69" s="42">
        <f>DSM_results!G68*MI_towers!$J$10</f>
        <v>3056.7498290261756</v>
      </c>
      <c r="H69" s="2">
        <f>DSM_results!H68*MI_towers!$J$10</f>
        <v>2007.7750260552807</v>
      </c>
      <c r="I69" s="2">
        <f>DSM_results!I68*MI_towers!$J$10</f>
        <v>2007.7750260552807</v>
      </c>
      <c r="J69" s="42">
        <f>DSM_results!J68*MI_towers!$J$10</f>
        <v>2007.7750260552807</v>
      </c>
    </row>
    <row r="70" spans="1:10" x14ac:dyDescent="0.55000000000000004">
      <c r="A70" s="36">
        <v>2000</v>
      </c>
      <c r="B70" s="2">
        <f>DSM_results!B69*MI_towers!$J$10</f>
        <v>113945.23905092191</v>
      </c>
      <c r="C70" s="2">
        <f>DSM_results!C69*MI_towers!$J$10</f>
        <v>113945.23905092191</v>
      </c>
      <c r="D70" s="42">
        <f>DSM_results!D69*MI_towers!$J$10</f>
        <v>113945.23905092191</v>
      </c>
      <c r="E70" s="2">
        <f>DSM_results!E69*MI_towers!$J$10</f>
        <v>2184.4023349263421</v>
      </c>
      <c r="F70" s="2">
        <f>DSM_results!F69*MI_towers!$J$10</f>
        <v>2184.4023349263607</v>
      </c>
      <c r="G70" s="42">
        <f>DSM_results!G69*MI_towers!$J$10</f>
        <v>2184.4023349263607</v>
      </c>
      <c r="H70" s="2">
        <f>DSM_results!H69*MI_towers!$J$10</f>
        <v>2184.4023349263616</v>
      </c>
      <c r="I70" s="2">
        <f>DSM_results!I69*MI_towers!$J$10</f>
        <v>2184.4023349263616</v>
      </c>
      <c r="J70" s="42">
        <f>DSM_results!J69*MI_towers!$J$10</f>
        <v>2184.4023349263616</v>
      </c>
    </row>
    <row r="71" spans="1:10" x14ac:dyDescent="0.55000000000000004">
      <c r="A71" s="36">
        <v>2001</v>
      </c>
      <c r="B71" s="2">
        <f>DSM_results!B70*MI_towers!$J$10</f>
        <v>113945.23905092191</v>
      </c>
      <c r="C71" s="2">
        <f>DSM_results!C70*MI_towers!$J$10</f>
        <v>113945.23905092191</v>
      </c>
      <c r="D71" s="42">
        <f>DSM_results!D70*MI_towers!$J$10</f>
        <v>113945.23905092191</v>
      </c>
      <c r="E71" s="2">
        <f>DSM_results!E70*MI_towers!$J$10</f>
        <v>2362.9068135319185</v>
      </c>
      <c r="F71" s="2">
        <f>DSM_results!F70*MI_towers!$J$10</f>
        <v>2362.9068135318998</v>
      </c>
      <c r="G71" s="42">
        <f>DSM_results!G70*MI_towers!$J$10</f>
        <v>2362.9068135318998</v>
      </c>
      <c r="H71" s="2">
        <f>DSM_results!H70*MI_towers!$J$10</f>
        <v>2362.9068135319094</v>
      </c>
      <c r="I71" s="2">
        <f>DSM_results!I70*MI_towers!$J$10</f>
        <v>2362.9068135319094</v>
      </c>
      <c r="J71" s="42">
        <f>DSM_results!J70*MI_towers!$J$10</f>
        <v>2362.9068135319094</v>
      </c>
    </row>
    <row r="72" spans="1:10" x14ac:dyDescent="0.55000000000000004">
      <c r="A72" s="36">
        <v>2002</v>
      </c>
      <c r="B72" s="2">
        <f>DSM_results!B71*MI_towers!$J$10</f>
        <v>114473.18488880042</v>
      </c>
      <c r="C72" s="2">
        <f>DSM_results!C71*MI_towers!$J$10</f>
        <v>114473.18488880042</v>
      </c>
      <c r="D72" s="42">
        <f>DSM_results!D71*MI_towers!$J$10</f>
        <v>114473.18488880042</v>
      </c>
      <c r="E72" s="2">
        <f>DSM_results!E71*MI_towers!$J$10</f>
        <v>3067.9814311370897</v>
      </c>
      <c r="F72" s="2">
        <f>DSM_results!F71*MI_towers!$J$10</f>
        <v>3067.9814311370897</v>
      </c>
      <c r="G72" s="42">
        <f>DSM_results!G71*MI_towers!$J$10</f>
        <v>3067.9814311370897</v>
      </c>
      <c r="H72" s="2">
        <f>DSM_results!H71*MI_towers!$J$10</f>
        <v>2540.0355932585735</v>
      </c>
      <c r="I72" s="2">
        <f>DSM_results!I71*MI_towers!$J$10</f>
        <v>2540.0355932585735</v>
      </c>
      <c r="J72" s="42">
        <f>DSM_results!J71*MI_towers!$J$10</f>
        <v>2540.0355932585735</v>
      </c>
    </row>
    <row r="73" spans="1:10" x14ac:dyDescent="0.55000000000000004">
      <c r="A73" s="36">
        <v>2003</v>
      </c>
      <c r="B73" s="2">
        <f>DSM_results!B72*MI_towers!$J$10</f>
        <v>114509.80405056779</v>
      </c>
      <c r="C73" s="2">
        <f>DSM_results!C72*MI_towers!$J$10</f>
        <v>114509.80405056779</v>
      </c>
      <c r="D73" s="42">
        <f>DSM_results!D72*MI_towers!$J$10</f>
        <v>114509.80405056779</v>
      </c>
      <c r="E73" s="2">
        <f>DSM_results!E72*MI_towers!$J$10</f>
        <v>2748.8356033898394</v>
      </c>
      <c r="F73" s="2">
        <f>DSM_results!F72*MI_towers!$J$10</f>
        <v>2748.8356033898394</v>
      </c>
      <c r="G73" s="42">
        <f>DSM_results!G72*MI_towers!$J$10</f>
        <v>2748.8356033898394</v>
      </c>
      <c r="H73" s="2">
        <f>DSM_results!H72*MI_towers!$J$10</f>
        <v>2712.2164416224728</v>
      </c>
      <c r="I73" s="2">
        <f>DSM_results!I72*MI_towers!$J$10</f>
        <v>2712.2164416224728</v>
      </c>
      <c r="J73" s="42">
        <f>DSM_results!J72*MI_towers!$J$10</f>
        <v>2712.2164416224728</v>
      </c>
    </row>
    <row r="74" spans="1:10" x14ac:dyDescent="0.55000000000000004">
      <c r="A74" s="36">
        <v>2004</v>
      </c>
      <c r="B74" s="2">
        <f>DSM_results!B73*MI_towers!$J$10</f>
        <v>114889.80384678592</v>
      </c>
      <c r="C74" s="2">
        <f>DSM_results!C73*MI_towers!$J$10</f>
        <v>114889.80384678592</v>
      </c>
      <c r="D74" s="42">
        <f>DSM_results!D73*MI_towers!$J$10</f>
        <v>114889.80384678592</v>
      </c>
      <c r="E74" s="2">
        <f>DSM_results!E73*MI_towers!$J$10</f>
        <v>3255.6908008096734</v>
      </c>
      <c r="F74" s="2">
        <f>DSM_results!F73*MI_towers!$J$10</f>
        <v>3255.6908008096734</v>
      </c>
      <c r="G74" s="42">
        <f>DSM_results!G73*MI_towers!$J$10</f>
        <v>3255.6908008096734</v>
      </c>
      <c r="H74" s="2">
        <f>DSM_results!H73*MI_towers!$J$10</f>
        <v>2875.6910045915483</v>
      </c>
      <c r="I74" s="2">
        <f>DSM_results!I73*MI_towers!$J$10</f>
        <v>2875.6910045915474</v>
      </c>
      <c r="J74" s="42">
        <f>DSM_results!J73*MI_towers!$J$10</f>
        <v>2875.6910045915474</v>
      </c>
    </row>
    <row r="75" spans="1:10" x14ac:dyDescent="0.55000000000000004">
      <c r="A75" s="36">
        <v>2005</v>
      </c>
      <c r="B75" s="2">
        <f>DSM_results!B74*MI_towers!$J$10</f>
        <v>115606.02877963679</v>
      </c>
      <c r="C75" s="2">
        <f>DSM_results!C74*MI_towers!$J$10</f>
        <v>115606.02877963679</v>
      </c>
      <c r="D75" s="42">
        <f>DSM_results!D74*MI_towers!$J$10</f>
        <v>115606.02877963679</v>
      </c>
      <c r="E75" s="2">
        <f>DSM_results!E74*MI_towers!$J$10</f>
        <v>3742.9047367825833</v>
      </c>
      <c r="F75" s="2">
        <f>DSM_results!F74*MI_towers!$J$10</f>
        <v>3742.9047367826015</v>
      </c>
      <c r="G75" s="42">
        <f>DSM_results!G74*MI_towers!$J$10</f>
        <v>3742.9047367826015</v>
      </c>
      <c r="H75" s="2">
        <f>DSM_results!H74*MI_towers!$J$10</f>
        <v>3026.6798039317205</v>
      </c>
      <c r="I75" s="2">
        <f>DSM_results!I74*MI_towers!$J$10</f>
        <v>3026.6798039317205</v>
      </c>
      <c r="J75" s="42">
        <f>DSM_results!J74*MI_towers!$J$10</f>
        <v>3026.6798039317205</v>
      </c>
    </row>
    <row r="76" spans="1:10" x14ac:dyDescent="0.55000000000000004">
      <c r="A76" s="36">
        <v>2006</v>
      </c>
      <c r="B76" s="2">
        <f>DSM_results!B75*MI_towers!$J$10</f>
        <v>115648.44390479417</v>
      </c>
      <c r="C76" s="2">
        <f>DSM_results!C75*MI_towers!$J$10</f>
        <v>115648.44390479417</v>
      </c>
      <c r="D76" s="42">
        <f>DSM_results!D75*MI_towers!$J$10</f>
        <v>115648.44390479417</v>
      </c>
      <c r="E76" s="2">
        <f>DSM_results!E75*MI_towers!$J$10</f>
        <v>3203.9738698196625</v>
      </c>
      <c r="F76" s="2">
        <f>DSM_results!F75*MI_towers!$J$10</f>
        <v>3203.9738698196625</v>
      </c>
      <c r="G76" s="42">
        <f>DSM_results!G75*MI_towers!$J$10</f>
        <v>3203.9738698196625</v>
      </c>
      <c r="H76" s="2">
        <f>DSM_results!H75*MI_towers!$J$10</f>
        <v>3161.5587446622644</v>
      </c>
      <c r="I76" s="2">
        <f>DSM_results!I75*MI_towers!$J$10</f>
        <v>3161.5587446622644</v>
      </c>
      <c r="J76" s="42">
        <f>DSM_results!J75*MI_towers!$J$10</f>
        <v>3161.5587446622644</v>
      </c>
    </row>
    <row r="77" spans="1:10" x14ac:dyDescent="0.55000000000000004">
      <c r="A77" s="36">
        <v>2007</v>
      </c>
      <c r="B77" s="2">
        <f>DSM_results!B76*MI_towers!$J$10</f>
        <v>115747.29285630261</v>
      </c>
      <c r="C77" s="2">
        <f>DSM_results!C76*MI_towers!$J$10</f>
        <v>115747.29285630261</v>
      </c>
      <c r="D77" s="42">
        <f>DSM_results!D76*MI_towers!$J$10</f>
        <v>115747.29285630261</v>
      </c>
      <c r="E77" s="2">
        <f>DSM_results!E76*MI_towers!$J$10</f>
        <v>3375.8931767709555</v>
      </c>
      <c r="F77" s="2">
        <f>DSM_results!F76*MI_towers!$J$10</f>
        <v>3375.8931767709555</v>
      </c>
      <c r="G77" s="42">
        <f>DSM_results!G76*MI_towers!$J$10</f>
        <v>3375.8931767709555</v>
      </c>
      <c r="H77" s="2">
        <f>DSM_results!H76*MI_towers!$J$10</f>
        <v>3277.0442252625394</v>
      </c>
      <c r="I77" s="2">
        <f>DSM_results!I76*MI_towers!$J$10</f>
        <v>3277.0442252625394</v>
      </c>
      <c r="J77" s="42">
        <f>DSM_results!J76*MI_towers!$J$10</f>
        <v>3277.0442252625394</v>
      </c>
    </row>
    <row r="78" spans="1:10" x14ac:dyDescent="0.55000000000000004">
      <c r="A78" s="36">
        <v>2008</v>
      </c>
      <c r="B78" s="2">
        <f>DSM_results!B77*MI_towers!$J$10</f>
        <v>115980.80575144646</v>
      </c>
      <c r="C78" s="2">
        <f>DSM_results!C77*MI_towers!$J$10</f>
        <v>115980.80575144646</v>
      </c>
      <c r="D78" s="42">
        <f>DSM_results!D77*MI_towers!$J$10</f>
        <v>115980.80575144646</v>
      </c>
      <c r="E78" s="2">
        <f>DSM_results!E77*MI_towers!$J$10</f>
        <v>3603.8891622914462</v>
      </c>
      <c r="F78" s="2">
        <f>DSM_results!F77*MI_towers!$J$10</f>
        <v>3603.889162291428</v>
      </c>
      <c r="G78" s="42">
        <f>DSM_results!G77*MI_towers!$J$10</f>
        <v>3603.889162291428</v>
      </c>
      <c r="H78" s="2">
        <f>DSM_results!H77*MI_towers!$J$10</f>
        <v>3370.3762671475688</v>
      </c>
      <c r="I78" s="2">
        <f>DSM_results!I77*MI_towers!$J$10</f>
        <v>3370.3762671475688</v>
      </c>
      <c r="J78" s="42">
        <f>DSM_results!J77*MI_towers!$J$10</f>
        <v>3370.3762671475688</v>
      </c>
    </row>
    <row r="79" spans="1:10" x14ac:dyDescent="0.55000000000000004">
      <c r="A79" s="36">
        <v>2009</v>
      </c>
      <c r="B79" s="2">
        <f>DSM_results!B78*MI_towers!$J$10</f>
        <v>116483.25226012051</v>
      </c>
      <c r="C79" s="2">
        <f>DSM_results!C78*MI_towers!$J$10</f>
        <v>116483.25226012051</v>
      </c>
      <c r="D79" s="42">
        <f>DSM_results!D78*MI_towers!$J$10</f>
        <v>116483.25226012051</v>
      </c>
      <c r="E79" s="2">
        <f>DSM_results!E78*MI_towers!$J$10</f>
        <v>3941.9242251412807</v>
      </c>
      <c r="F79" s="2">
        <f>DSM_results!F78*MI_towers!$J$10</f>
        <v>3941.924225141262</v>
      </c>
      <c r="G79" s="42">
        <f>DSM_results!G78*MI_towers!$J$10</f>
        <v>3941.924225141262</v>
      </c>
      <c r="H79" s="2">
        <f>DSM_results!H78*MI_towers!$J$10</f>
        <v>3439.4777164672159</v>
      </c>
      <c r="I79" s="2">
        <f>DSM_results!I78*MI_towers!$J$10</f>
        <v>3439.4777164672159</v>
      </c>
      <c r="J79" s="42">
        <f>DSM_results!J78*MI_towers!$J$10</f>
        <v>3439.4777164672159</v>
      </c>
    </row>
    <row r="80" spans="1:10" x14ac:dyDescent="0.55000000000000004">
      <c r="A80" s="36">
        <v>2010</v>
      </c>
      <c r="B80" s="2">
        <f>DSM_results!B79*MI_towers!$J$10</f>
        <v>116879.27137248921</v>
      </c>
      <c r="C80" s="2">
        <f>DSM_results!C79*MI_towers!$J$10</f>
        <v>116879.27137248921</v>
      </c>
      <c r="D80" s="42">
        <f>DSM_results!D79*MI_towers!$J$10</f>
        <v>116879.27137248921</v>
      </c>
      <c r="E80" s="2">
        <f>DSM_results!E79*MI_towers!$J$10</f>
        <v>3879.1045690251567</v>
      </c>
      <c r="F80" s="2">
        <f>DSM_results!F79*MI_towers!$J$10</f>
        <v>3879.104569025194</v>
      </c>
      <c r="G80" s="42">
        <f>DSM_results!G79*MI_towers!$J$10</f>
        <v>3879.104569025194</v>
      </c>
      <c r="H80" s="2">
        <f>DSM_results!H79*MI_towers!$J$10</f>
        <v>3483.0854566564963</v>
      </c>
      <c r="I80" s="2">
        <f>DSM_results!I79*MI_towers!$J$10</f>
        <v>3483.0854566564963</v>
      </c>
      <c r="J80" s="42">
        <f>DSM_results!J79*MI_towers!$J$10</f>
        <v>3483.0854566564963</v>
      </c>
    </row>
    <row r="81" spans="1:10" x14ac:dyDescent="0.55000000000000004">
      <c r="A81" s="36">
        <v>2011</v>
      </c>
      <c r="B81" s="2">
        <f>DSM_results!B80*MI_towers!$J$10</f>
        <v>121703.71499879338</v>
      </c>
      <c r="C81" s="2">
        <f>DSM_results!C80*MI_towers!$J$10</f>
        <v>121703.71499879338</v>
      </c>
      <c r="D81" s="42">
        <f>DSM_results!D80*MI_towers!$J$10</f>
        <v>121703.71499879338</v>
      </c>
      <c r="E81" s="2">
        <f>DSM_results!E80*MI_towers!$J$10</f>
        <v>8325.2825304851267</v>
      </c>
      <c r="F81" s="2">
        <f>DSM_results!F80*MI_towers!$J$10</f>
        <v>8325.2825304851085</v>
      </c>
      <c r="G81" s="42">
        <f>DSM_results!G80*MI_towers!$J$10</f>
        <v>8325.2825304851085</v>
      </c>
      <c r="H81" s="2">
        <f>DSM_results!H80*MI_towers!$J$10</f>
        <v>3500.8389041809432</v>
      </c>
      <c r="I81" s="2">
        <f>DSM_results!I80*MI_towers!$J$10</f>
        <v>3500.8389041809432</v>
      </c>
      <c r="J81" s="42">
        <f>DSM_results!J80*MI_towers!$J$10</f>
        <v>3500.8389041809432</v>
      </c>
    </row>
    <row r="82" spans="1:10" x14ac:dyDescent="0.55000000000000004">
      <c r="A82" s="36">
        <v>2012</v>
      </c>
      <c r="B82" s="2">
        <f>DSM_results!B81*MI_towers!$J$10</f>
        <v>123390.41324386827</v>
      </c>
      <c r="C82" s="2">
        <f>DSM_results!C81*MI_towers!$J$10</f>
        <v>123390.41324386827</v>
      </c>
      <c r="D82" s="42">
        <f>DSM_results!D81*MI_towers!$J$10</f>
        <v>123390.41324386827</v>
      </c>
      <c r="E82" s="2">
        <f>DSM_results!E81*MI_towers!$J$10</f>
        <v>5180.0259206124247</v>
      </c>
      <c r="F82" s="2">
        <f>DSM_results!F81*MI_towers!$J$10</f>
        <v>5180.0259206124247</v>
      </c>
      <c r="G82" s="42">
        <f>DSM_results!G81*MI_towers!$J$10</f>
        <v>5180.0259206124247</v>
      </c>
      <c r="H82" s="2">
        <f>DSM_results!H81*MI_towers!$J$10</f>
        <v>3493.3276755375459</v>
      </c>
      <c r="I82" s="2">
        <f>DSM_results!I81*MI_towers!$J$10</f>
        <v>3493.3276755375459</v>
      </c>
      <c r="J82" s="42">
        <f>DSM_results!J81*MI_towers!$J$10</f>
        <v>3493.3276755375459</v>
      </c>
    </row>
    <row r="83" spans="1:10" x14ac:dyDescent="0.55000000000000004">
      <c r="A83" s="36">
        <v>2013</v>
      </c>
      <c r="B83" s="2">
        <f>DSM_results!B82*MI_towers!$J$10</f>
        <v>123413.37775960613</v>
      </c>
      <c r="C83" s="2">
        <f>DSM_results!C82*MI_towers!$J$10</f>
        <v>123413.37775960613</v>
      </c>
      <c r="D83" s="42">
        <f>DSM_results!D82*MI_towers!$J$10</f>
        <v>123413.37775960613</v>
      </c>
      <c r="E83" s="2">
        <f>DSM_results!E82*MI_towers!$J$10</f>
        <v>3485.0233478135451</v>
      </c>
      <c r="F83" s="2">
        <f>DSM_results!F82*MI_towers!$J$10</f>
        <v>3485.0233478135451</v>
      </c>
      <c r="G83" s="42">
        <f>DSM_results!G82*MI_towers!$J$10</f>
        <v>3485.0233478135451</v>
      </c>
      <c r="H83" s="2">
        <f>DSM_results!H82*MI_towers!$J$10</f>
        <v>3462.0588320756819</v>
      </c>
      <c r="I83" s="2">
        <f>DSM_results!I82*MI_towers!$J$10</f>
        <v>3462.0588320756819</v>
      </c>
      <c r="J83" s="42">
        <f>DSM_results!J82*MI_towers!$J$10</f>
        <v>3462.0588320756819</v>
      </c>
    </row>
    <row r="84" spans="1:10" x14ac:dyDescent="0.55000000000000004">
      <c r="A84" s="36">
        <v>2014</v>
      </c>
      <c r="B84" s="2">
        <f>DSM_results!B83*MI_towers!$J$10</f>
        <v>124151.18917360083</v>
      </c>
      <c r="C84" s="2">
        <f>DSM_results!C83*MI_towers!$J$10</f>
        <v>124151.18917360083</v>
      </c>
      <c r="D84" s="42">
        <f>DSM_results!D83*MI_towers!$J$10</f>
        <v>124151.18917360083</v>
      </c>
      <c r="E84" s="2">
        <f>DSM_results!E83*MI_towers!$J$10</f>
        <v>4147.2236078543665</v>
      </c>
      <c r="F84" s="2">
        <f>DSM_results!F83*MI_towers!$J$10</f>
        <v>4147.2236078543665</v>
      </c>
      <c r="G84" s="42">
        <f>DSM_results!G83*MI_towers!$J$10</f>
        <v>4147.2236078543665</v>
      </c>
      <c r="H84" s="2">
        <f>DSM_results!H83*MI_towers!$J$10</f>
        <v>3409.4121938596527</v>
      </c>
      <c r="I84" s="2">
        <f>DSM_results!I83*MI_towers!$J$10</f>
        <v>3409.4121938596527</v>
      </c>
      <c r="J84" s="42">
        <f>DSM_results!J83*MI_towers!$J$10</f>
        <v>3409.4121938596527</v>
      </c>
    </row>
    <row r="85" spans="1:10" x14ac:dyDescent="0.55000000000000004">
      <c r="A85" s="36">
        <v>2015</v>
      </c>
      <c r="B85" s="2">
        <f>DSM_results!B84*MI_towers!$J$10</f>
        <v>124152.51847229243</v>
      </c>
      <c r="C85" s="2">
        <f>DSM_results!C84*MI_towers!$J$10</f>
        <v>124152.51847229243</v>
      </c>
      <c r="D85" s="42">
        <f>DSM_results!D84*MI_towers!$J$10</f>
        <v>124152.51847229243</v>
      </c>
      <c r="E85" s="2">
        <f>DSM_results!E84*MI_towers!$J$10</f>
        <v>3339.8484381048793</v>
      </c>
      <c r="F85" s="2">
        <f>DSM_results!F84*MI_towers!$J$10</f>
        <v>3339.8484381048793</v>
      </c>
      <c r="G85" s="42">
        <f>DSM_results!G84*MI_towers!$J$10</f>
        <v>3339.8484381048793</v>
      </c>
      <c r="H85" s="2">
        <f>DSM_results!H84*MI_towers!$J$10</f>
        <v>3338.5191394132944</v>
      </c>
      <c r="I85" s="2">
        <f>DSM_results!I84*MI_towers!$J$10</f>
        <v>3338.5191394132944</v>
      </c>
      <c r="J85" s="42">
        <f>DSM_results!J84*MI_towers!$J$10</f>
        <v>3338.5191394132944</v>
      </c>
    </row>
    <row r="86" spans="1:10" x14ac:dyDescent="0.55000000000000004">
      <c r="A86" s="36">
        <v>2016</v>
      </c>
      <c r="B86" s="2">
        <f>DSM_results!B85*MI_towers!$J$10</f>
        <v>124330.89936390947</v>
      </c>
      <c r="C86" s="2">
        <f>DSM_results!C85*MI_towers!$J$10</f>
        <v>124330.89936390947</v>
      </c>
      <c r="D86" s="42">
        <f>DSM_results!D85*MI_towers!$J$10</f>
        <v>124330.89936390947</v>
      </c>
      <c r="E86" s="2">
        <f>DSM_results!E85*MI_towers!$J$10</f>
        <v>3431.4813735200328</v>
      </c>
      <c r="F86" s="2">
        <f>DSM_results!F85*MI_towers!$J$10</f>
        <v>3431.481373520051</v>
      </c>
      <c r="G86" s="42">
        <f>DSM_results!G85*MI_towers!$J$10</f>
        <v>3431.481373520051</v>
      </c>
      <c r="H86" s="2">
        <f>DSM_results!H85*MI_towers!$J$10</f>
        <v>3253.1004819029909</v>
      </c>
      <c r="I86" s="2">
        <f>DSM_results!I85*MI_towers!$J$10</f>
        <v>3253.1004819029899</v>
      </c>
      <c r="J86" s="42">
        <f>DSM_results!J85*MI_towers!$J$10</f>
        <v>3253.1004819029899</v>
      </c>
    </row>
    <row r="87" spans="1:10" x14ac:dyDescent="0.55000000000000004">
      <c r="A87" s="36">
        <v>2017</v>
      </c>
      <c r="B87" s="2">
        <f>DSM_results!B86*MI_towers!$J$10</f>
        <v>126038.23171025922</v>
      </c>
      <c r="C87" s="2">
        <f>DSM_results!C86*MI_towers!$J$10</f>
        <v>126038.23171025922</v>
      </c>
      <c r="D87" s="42">
        <f>DSM_results!D86*MI_towers!$J$10</f>
        <v>126038.23171025922</v>
      </c>
      <c r="E87" s="2">
        <f>DSM_results!E86*MI_towers!$J$10</f>
        <v>4864.6179452974739</v>
      </c>
      <c r="F87" s="2">
        <f>DSM_results!F86*MI_towers!$J$10</f>
        <v>4864.6179452974357</v>
      </c>
      <c r="G87" s="42">
        <f>DSM_results!G86*MI_towers!$J$10</f>
        <v>4864.6179452974357</v>
      </c>
      <c r="H87" s="2">
        <f>DSM_results!H86*MI_towers!$J$10</f>
        <v>3157.2855989477007</v>
      </c>
      <c r="I87" s="2">
        <f>DSM_results!I86*MI_towers!$J$10</f>
        <v>3157.2855989477007</v>
      </c>
      <c r="J87" s="42">
        <f>DSM_results!J86*MI_towers!$J$10</f>
        <v>3157.2855989477007</v>
      </c>
    </row>
    <row r="88" spans="1:10" x14ac:dyDescent="0.55000000000000004">
      <c r="A88" s="36">
        <v>2018</v>
      </c>
      <c r="B88" s="2">
        <f>DSM_results!B87*MI_towers!$J$10</f>
        <v>126051.43201360352</v>
      </c>
      <c r="C88" s="2">
        <f>DSM_results!C87*MI_towers!$J$10</f>
        <v>126051.43201360352</v>
      </c>
      <c r="D88" s="42">
        <f>DSM_results!D87*MI_towers!$J$10</f>
        <v>126051.43201360352</v>
      </c>
      <c r="E88" s="2">
        <f>DSM_results!E87*MI_towers!$J$10</f>
        <v>3068.6068400951158</v>
      </c>
      <c r="F88" s="2">
        <f>DSM_results!F87*MI_towers!$J$10</f>
        <v>3068.6068400951335</v>
      </c>
      <c r="G88" s="42">
        <f>DSM_results!G87*MI_towers!$J$10</f>
        <v>3068.6068400951335</v>
      </c>
      <c r="H88" s="2">
        <f>DSM_results!H87*MI_towers!$J$10</f>
        <v>3055.4065367508169</v>
      </c>
      <c r="I88" s="2">
        <f>DSM_results!I87*MI_towers!$J$10</f>
        <v>3055.4065367508169</v>
      </c>
      <c r="J88" s="42">
        <f>DSM_results!J87*MI_towers!$J$10</f>
        <v>3055.4065367508169</v>
      </c>
    </row>
    <row r="89" spans="1:10" x14ac:dyDescent="0.55000000000000004">
      <c r="A89" s="36">
        <v>2019</v>
      </c>
      <c r="B89" s="2">
        <f>DSM_results!B88*MI_towers!$J$10</f>
        <v>126363.41739289022</v>
      </c>
      <c r="C89" s="2">
        <f>DSM_results!C88*MI_towers!$J$10</f>
        <v>126363.41739289022</v>
      </c>
      <c r="D89" s="42">
        <f>DSM_results!D88*MI_towers!$J$10</f>
        <v>126363.41739289022</v>
      </c>
      <c r="E89" s="2">
        <f>DSM_results!E88*MI_towers!$J$10</f>
        <v>3263.7684474480734</v>
      </c>
      <c r="F89" s="2">
        <f>DSM_results!F88*MI_towers!$J$10</f>
        <v>3263.7684474480734</v>
      </c>
      <c r="G89" s="42">
        <f>DSM_results!G88*MI_towers!$J$10</f>
        <v>3263.7684474480734</v>
      </c>
      <c r="H89" s="2">
        <f>DSM_results!H88*MI_towers!$J$10</f>
        <v>2951.7830681613937</v>
      </c>
      <c r="I89" s="2">
        <f>DSM_results!I88*MI_towers!$J$10</f>
        <v>2951.7830681613937</v>
      </c>
      <c r="J89" s="42">
        <f>DSM_results!J88*MI_towers!$J$10</f>
        <v>2951.7830681613937</v>
      </c>
    </row>
    <row r="90" spans="1:10" x14ac:dyDescent="0.55000000000000004">
      <c r="A90" s="44">
        <v>2020</v>
      </c>
      <c r="B90" s="2">
        <f>DSM_results!B89*MI_towers!$J$10</f>
        <v>126363.41739289016</v>
      </c>
      <c r="C90" s="2">
        <f>DSM_results!C89*MI_towers!$J$10</f>
        <v>126363.41739289016</v>
      </c>
      <c r="D90" s="42">
        <f>DSM_results!D89*MI_towers!$J$10</f>
        <v>126363.41739289016</v>
      </c>
      <c r="E90" s="2">
        <f>DSM_results!E89*MI_towers!$J$10</f>
        <v>2850.5347054321674</v>
      </c>
      <c r="F90" s="2">
        <f>DSM_results!F89*MI_towers!$J$10</f>
        <v>2850.5347054321674</v>
      </c>
      <c r="G90" s="42">
        <f>DSM_results!G89*MI_towers!$J$10</f>
        <v>2850.5347054321674</v>
      </c>
      <c r="H90" s="2">
        <f>DSM_results!H89*MI_towers!$J$10</f>
        <v>2850.5347054322201</v>
      </c>
      <c r="I90" s="2">
        <f>DSM_results!I89*MI_towers!$J$10</f>
        <v>2850.5347054322201</v>
      </c>
      <c r="J90" s="42">
        <f>DSM_results!J89*MI_towers!$J$10</f>
        <v>2850.5347054322201</v>
      </c>
    </row>
    <row r="91" spans="1:10" x14ac:dyDescent="0.55000000000000004">
      <c r="A91" s="36">
        <v>2021</v>
      </c>
      <c r="B91" s="2">
        <f>DSM_results!B90*MI_towers!$J$10</f>
        <v>129691.06352252906</v>
      </c>
      <c r="C91" s="2">
        <f>DSM_results!C90*MI_towers!$J$10</f>
        <v>128898.80528161324</v>
      </c>
      <c r="D91" s="42">
        <f>DSM_results!D90*MI_towers!$J$10</f>
        <v>128106.54704069742</v>
      </c>
      <c r="E91" s="2">
        <f>DSM_results!E90*MI_towers!$J$10</f>
        <v>6083.0432044142299</v>
      </c>
      <c r="F91" s="2">
        <f>DSM_results!F90*MI_towers!$J$10</f>
        <v>5290.7849634984123</v>
      </c>
      <c r="G91" s="42">
        <f>DSM_results!G90*MI_towers!$J$10</f>
        <v>4498.5267225825955</v>
      </c>
      <c r="H91" s="2">
        <f>DSM_results!H90*MI_towers!$J$10</f>
        <v>2755.3970747753251</v>
      </c>
      <c r="I91" s="2">
        <f>DSM_results!I90*MI_towers!$J$10</f>
        <v>2755.3970747753251</v>
      </c>
      <c r="J91" s="42">
        <f>DSM_results!J90*MI_towers!$J$10</f>
        <v>2755.3970747753251</v>
      </c>
    </row>
    <row r="92" spans="1:10" x14ac:dyDescent="0.55000000000000004">
      <c r="A92" s="36">
        <v>2022</v>
      </c>
      <c r="B92" s="2">
        <f>DSM_results!B91*MI_towers!$J$10</f>
        <v>133018.70965216801</v>
      </c>
      <c r="C92" s="2">
        <f>DSM_results!C91*MI_towers!$J$10</f>
        <v>131434.19317033634</v>
      </c>
      <c r="D92" s="42">
        <f>DSM_results!D91*MI_towers!$J$10</f>
        <v>129849.67668850471</v>
      </c>
      <c r="E92" s="2">
        <f>DSM_results!E91*MI_towers!$J$10</f>
        <v>5997.2329084505836</v>
      </c>
      <c r="F92" s="2">
        <f>DSM_results!F91*MI_towers!$J$10</f>
        <v>5204.9735199089146</v>
      </c>
      <c r="G92" s="42">
        <f>DSM_results!G91*MI_towers!$J$10</f>
        <v>4412.7141313672646</v>
      </c>
      <c r="H92" s="2">
        <f>DSM_results!H91*MI_towers!$J$10</f>
        <v>2669.5867788116439</v>
      </c>
      <c r="I92" s="2">
        <f>DSM_results!I91*MI_towers!$J$10</f>
        <v>2669.5856311858083</v>
      </c>
      <c r="J92" s="42">
        <f>DSM_results!J91*MI_towers!$J$10</f>
        <v>2669.5844835599719</v>
      </c>
    </row>
    <row r="93" spans="1:10" x14ac:dyDescent="0.55000000000000004">
      <c r="A93" s="36">
        <v>2023</v>
      </c>
      <c r="B93" s="2">
        <f>DSM_results!B92*MI_towers!$J$10</f>
        <v>136346.35578180692</v>
      </c>
      <c r="C93" s="2">
        <f>DSM_results!C92*MI_towers!$J$10</f>
        <v>133969.58105905948</v>
      </c>
      <c r="D93" s="42">
        <f>DSM_results!D92*MI_towers!$J$10</f>
        <v>131592.806336312</v>
      </c>
      <c r="E93" s="2">
        <f>DSM_results!E92*MI_towers!$J$10</f>
        <v>5923.3318006757427</v>
      </c>
      <c r="F93" s="2">
        <f>DSM_results!F92*MI_towers!$J$10</f>
        <v>5131.0704712877177</v>
      </c>
      <c r="G93" s="42">
        <f>DSM_results!G92*MI_towers!$J$10</f>
        <v>4338.8091418996546</v>
      </c>
      <c r="H93" s="2">
        <f>DSM_results!H92*MI_towers!$J$10</f>
        <v>2595.6856710368193</v>
      </c>
      <c r="I93" s="2">
        <f>DSM_results!I92*MI_towers!$J$10</f>
        <v>2595.6825825645983</v>
      </c>
      <c r="J93" s="42">
        <f>DSM_results!J92*MI_towers!$J$10</f>
        <v>2595.6794940923764</v>
      </c>
    </row>
    <row r="94" spans="1:10" x14ac:dyDescent="0.55000000000000004">
      <c r="A94" s="36">
        <v>2024</v>
      </c>
      <c r="B94" s="2">
        <f>DSM_results!B93*MI_towers!$J$10</f>
        <v>139674.00191144584</v>
      </c>
      <c r="C94" s="2">
        <f>DSM_results!C93*MI_towers!$J$10</f>
        <v>136504.96894778256</v>
      </c>
      <c r="D94" s="42">
        <f>DSM_results!D93*MI_towers!$J$10</f>
        <v>133335.93598411928</v>
      </c>
      <c r="E94" s="2">
        <f>DSM_results!E93*MI_towers!$J$10</f>
        <v>5863.2374352587294</v>
      </c>
      <c r="F94" s="2">
        <f>DSM_results!F93*MI_towers!$J$10</f>
        <v>5070.9728680335957</v>
      </c>
      <c r="G94" s="42">
        <f>DSM_results!G93*MI_towers!$J$10</f>
        <v>4278.7083008084792</v>
      </c>
      <c r="H94" s="2">
        <f>DSM_results!H93*MI_towers!$J$10</f>
        <v>2535.5913056198133</v>
      </c>
      <c r="I94" s="2">
        <f>DSM_results!I93*MI_towers!$J$10</f>
        <v>2535.5849793104949</v>
      </c>
      <c r="J94" s="42">
        <f>DSM_results!J93*MI_towers!$J$10</f>
        <v>2535.5786530011765</v>
      </c>
    </row>
    <row r="95" spans="1:10" x14ac:dyDescent="0.55000000000000004">
      <c r="A95" s="36">
        <v>2025</v>
      </c>
      <c r="B95" s="2">
        <f>DSM_results!B94*MI_towers!$J$10</f>
        <v>143001.64804108476</v>
      </c>
      <c r="C95" s="2">
        <f>DSM_results!C94*MI_towers!$J$10</f>
        <v>139040.35683650567</v>
      </c>
      <c r="D95" s="42">
        <f>DSM_results!D94*MI_towers!$J$10</f>
        <v>135079.06563192658</v>
      </c>
      <c r="E95" s="2">
        <f>DSM_results!E94*MI_towers!$J$10</f>
        <v>5818.1450468810108</v>
      </c>
      <c r="F95" s="2">
        <f>DSM_results!F94*MI_towers!$J$10</f>
        <v>5025.8751513172383</v>
      </c>
      <c r="G95" s="42">
        <f>DSM_results!G94*MI_towers!$J$10</f>
        <v>4233.6052557535022</v>
      </c>
      <c r="H95" s="2">
        <f>DSM_results!H94*MI_towers!$J$10</f>
        <v>2490.4989172420765</v>
      </c>
      <c r="I95" s="2">
        <f>DSM_results!I94*MI_towers!$J$10</f>
        <v>2490.4872625941425</v>
      </c>
      <c r="J95" s="42">
        <f>DSM_results!J94*MI_towers!$J$10</f>
        <v>2490.4756079462095</v>
      </c>
    </row>
    <row r="96" spans="1:10" x14ac:dyDescent="0.55000000000000004">
      <c r="A96" s="36">
        <v>2026</v>
      </c>
      <c r="B96" s="2">
        <f>DSM_results!B95*MI_towers!$J$10</f>
        <v>146329.29417072368</v>
      </c>
      <c r="C96" s="2">
        <f>DSM_results!C95*MI_towers!$J$10</f>
        <v>141575.74472522875</v>
      </c>
      <c r="D96" s="42">
        <f>DSM_results!D95*MI_towers!$J$10</f>
        <v>136822.19527973386</v>
      </c>
      <c r="E96" s="2">
        <f>DSM_results!E95*MI_towers!$J$10</f>
        <v>5788.5737638316241</v>
      </c>
      <c r="F96" s="2">
        <f>DSM_results!F95*MI_towers!$J$10</f>
        <v>4996.2952185561371</v>
      </c>
      <c r="G96" s="42">
        <f>DSM_results!G95*MI_towers!$J$10</f>
        <v>4204.0166732806338</v>
      </c>
      <c r="H96" s="2">
        <f>DSM_results!H95*MI_towers!$J$10</f>
        <v>2460.9276341927093</v>
      </c>
      <c r="I96" s="2">
        <f>DSM_results!I95*MI_towers!$J$10</f>
        <v>2460.9073298330359</v>
      </c>
      <c r="J96" s="42">
        <f>DSM_results!J95*MI_towers!$J$10</f>
        <v>2460.8870254733629</v>
      </c>
    </row>
    <row r="97" spans="1:10" x14ac:dyDescent="0.55000000000000004">
      <c r="A97" s="36">
        <v>2027</v>
      </c>
      <c r="B97" s="2">
        <f>DSM_results!B96*MI_towers!$J$10</f>
        <v>149656.94030036262</v>
      </c>
      <c r="C97" s="2">
        <f>DSM_results!C96*MI_towers!$J$10</f>
        <v>144111.13261395184</v>
      </c>
      <c r="D97" s="42">
        <f>DSM_results!D96*MI_towers!$J$10</f>
        <v>138565.32492754111</v>
      </c>
      <c r="E97" s="2">
        <f>DSM_results!E96*MI_towers!$J$10</f>
        <v>5774.4286620018811</v>
      </c>
      <c r="F97" s="2">
        <f>DSM_results!F96*MI_towers!$J$10</f>
        <v>4982.1362656202737</v>
      </c>
      <c r="G97" s="42">
        <f>DSM_results!G96*MI_towers!$J$10</f>
        <v>4189.8438692387026</v>
      </c>
      <c r="H97" s="2">
        <f>DSM_results!H96*MI_towers!$J$10</f>
        <v>2446.7825323629495</v>
      </c>
      <c r="I97" s="2">
        <f>DSM_results!I96*MI_towers!$J$10</f>
        <v>2446.7483768971983</v>
      </c>
      <c r="J97" s="42">
        <f>DSM_results!J96*MI_towers!$J$10</f>
        <v>2446.7142214314467</v>
      </c>
    </row>
    <row r="98" spans="1:10" x14ac:dyDescent="0.55000000000000004">
      <c r="A98" s="36">
        <v>2028</v>
      </c>
      <c r="B98" s="2">
        <f>DSM_results!B97*MI_towers!$J$10</f>
        <v>152984.58643000154</v>
      </c>
      <c r="C98" s="2">
        <f>DSM_results!C97*MI_towers!$J$10</f>
        <v>146646.52050267498</v>
      </c>
      <c r="D98" s="42">
        <f>DSM_results!D97*MI_towers!$J$10</f>
        <v>140308.45457534841</v>
      </c>
      <c r="E98" s="2">
        <f>DSM_results!E97*MI_towers!$J$10</f>
        <v>5775.0909656819713</v>
      </c>
      <c r="F98" s="2">
        <f>DSM_results!F97*MI_towers!$J$10</f>
        <v>4982.7766896546718</v>
      </c>
      <c r="G98" s="42">
        <f>DSM_results!G97*MI_towers!$J$10</f>
        <v>4190.4624136273333</v>
      </c>
      <c r="H98" s="2">
        <f>DSM_results!H97*MI_towers!$J$10</f>
        <v>2447.4448360430515</v>
      </c>
      <c r="I98" s="2">
        <f>DSM_results!I97*MI_towers!$J$10</f>
        <v>2447.3888009315428</v>
      </c>
      <c r="J98" s="42">
        <f>DSM_results!J97*MI_towers!$J$10</f>
        <v>2447.3327658200346</v>
      </c>
    </row>
    <row r="99" spans="1:10" x14ac:dyDescent="0.55000000000000004">
      <c r="A99" s="36">
        <v>2029</v>
      </c>
      <c r="B99" s="2">
        <f>DSM_results!B98*MI_towers!$J$10</f>
        <v>156312.23255964048</v>
      </c>
      <c r="C99" s="2">
        <f>DSM_results!C98*MI_towers!$J$10</f>
        <v>149181.90839139809</v>
      </c>
      <c r="D99" s="42">
        <f>DSM_results!D98*MI_towers!$J$10</f>
        <v>142051.58422315569</v>
      </c>
      <c r="E99" s="2">
        <f>DSM_results!E98*MI_towers!$J$10</f>
        <v>5789.5273580095518</v>
      </c>
      <c r="F99" s="2">
        <f>DSM_results!F98*MI_towers!$J$10</f>
        <v>4997.1789886747047</v>
      </c>
      <c r="G99" s="42">
        <f>DSM_results!G98*MI_towers!$J$10</f>
        <v>4204.8306193398585</v>
      </c>
      <c r="H99" s="2">
        <f>DSM_results!H98*MI_towers!$J$10</f>
        <v>2461.8812283706166</v>
      </c>
      <c r="I99" s="2">
        <f>DSM_results!I98*MI_towers!$J$10</f>
        <v>2461.791099951593</v>
      </c>
      <c r="J99" s="42">
        <f>DSM_results!J98*MI_towers!$J$10</f>
        <v>2461.7009715325689</v>
      </c>
    </row>
    <row r="100" spans="1:10" x14ac:dyDescent="0.55000000000000004">
      <c r="A100" s="36">
        <v>2030</v>
      </c>
      <c r="B100" s="2">
        <f>DSM_results!B99*MI_towers!$J$10</f>
        <v>159639.87868927937</v>
      </c>
      <c r="C100" s="2">
        <f>DSM_results!C99*MI_towers!$J$10</f>
        <v>151717.29628012117</v>
      </c>
      <c r="D100" s="42">
        <f>DSM_results!D99*MI_towers!$J$10</f>
        <v>143794.71387096297</v>
      </c>
      <c r="E100" s="2">
        <f>DSM_results!E99*MI_towers!$J$10</f>
        <v>5816.4088318716649</v>
      </c>
      <c r="F100" s="2">
        <f>DSM_results!F99*MI_towers!$J$10</f>
        <v>5024.0080577433955</v>
      </c>
      <c r="G100" s="42">
        <f>DSM_results!G99*MI_towers!$J$10</f>
        <v>4231.6072836151088</v>
      </c>
      <c r="H100" s="2">
        <f>DSM_results!H99*MI_towers!$J$10</f>
        <v>2488.7627022327661</v>
      </c>
      <c r="I100" s="2">
        <f>DSM_results!I99*MI_towers!$J$10</f>
        <v>2488.6201690203075</v>
      </c>
      <c r="J100" s="42">
        <f>DSM_results!J99*MI_towers!$J$10</f>
        <v>2488.4776358078484</v>
      </c>
    </row>
    <row r="101" spans="1:10" x14ac:dyDescent="0.55000000000000004">
      <c r="A101" s="36">
        <v>2031</v>
      </c>
      <c r="B101" s="2">
        <f>DSM_results!B100*MI_towers!$J$10</f>
        <v>162967.52481891832</v>
      </c>
      <c r="C101" s="2">
        <f>DSM_results!C100*MI_towers!$J$10</f>
        <v>154252.68416884428</v>
      </c>
      <c r="D101" s="42">
        <f>DSM_results!D100*MI_towers!$J$10</f>
        <v>145537.84351877027</v>
      </c>
      <c r="E101" s="2">
        <f>DSM_results!E100*MI_towers!$J$10</f>
        <v>5854.2297636169706</v>
      </c>
      <c r="F101" s="2">
        <f>DSM_results!F100*MI_towers!$J$10</f>
        <v>5061.7495299698448</v>
      </c>
      <c r="G101" s="42">
        <f>DSM_results!G100*MI_towers!$J$10</f>
        <v>4269.2692963227573</v>
      </c>
      <c r="H101" s="2">
        <f>DSM_results!H100*MI_towers!$J$10</f>
        <v>2526.583633978024</v>
      </c>
      <c r="I101" s="2">
        <f>DSM_results!I100*MI_towers!$J$10</f>
        <v>2526.3616412467513</v>
      </c>
      <c r="J101" s="42">
        <f>DSM_results!J100*MI_towers!$J$10</f>
        <v>2526.1396485154783</v>
      </c>
    </row>
    <row r="102" spans="1:10" x14ac:dyDescent="0.55000000000000004">
      <c r="A102" s="36">
        <v>2032</v>
      </c>
      <c r="B102" s="2">
        <f>DSM_results!B101*MI_towers!$J$10</f>
        <v>166295.17094855721</v>
      </c>
      <c r="C102" s="2">
        <f>DSM_results!C101*MI_towers!$J$10</f>
        <v>156788.07205756736</v>
      </c>
      <c r="D102" s="42">
        <f>DSM_results!D101*MI_towers!$J$10</f>
        <v>147280.97316657755</v>
      </c>
      <c r="E102" s="2">
        <f>DSM_results!E101*MI_towers!$J$10</f>
        <v>5901.4188423352507</v>
      </c>
      <c r="F102" s="2">
        <f>DSM_results!F101*MI_towers!$J$10</f>
        <v>5108.8197601344446</v>
      </c>
      <c r="G102" s="42">
        <f>DSM_results!G101*MI_towers!$J$10</f>
        <v>4316.2206779336393</v>
      </c>
      <c r="H102" s="2">
        <f>DSM_results!H101*MI_towers!$J$10</f>
        <v>2573.7727126963428</v>
      </c>
      <c r="I102" s="2">
        <f>DSM_results!I101*MI_towers!$J$10</f>
        <v>2573.4318714113388</v>
      </c>
      <c r="J102" s="42">
        <f>DSM_results!J101*MI_towers!$J$10</f>
        <v>2573.0910301263361</v>
      </c>
    </row>
    <row r="103" spans="1:10" x14ac:dyDescent="0.55000000000000004">
      <c r="A103" s="36">
        <v>2033</v>
      </c>
      <c r="B103" s="2">
        <f>DSM_results!B102*MI_towers!$J$10</f>
        <v>169622.81707819612</v>
      </c>
      <c r="C103" s="2">
        <f>DSM_results!C102*MI_towers!$J$10</f>
        <v>159323.4599462905</v>
      </c>
      <c r="D103" s="42">
        <f>DSM_results!D102*MI_towers!$J$10</f>
        <v>149024.10281438482</v>
      </c>
      <c r="E103" s="2">
        <f>DSM_results!E102*MI_towers!$J$10</f>
        <v>5956.4350076063647</v>
      </c>
      <c r="F103" s="2">
        <f>DSM_results!F102*MI_towers!$J$10</f>
        <v>5163.6605717028688</v>
      </c>
      <c r="G103" s="42">
        <f>DSM_results!G102*MI_towers!$J$10</f>
        <v>4370.8861357992801</v>
      </c>
      <c r="H103" s="2">
        <f>DSM_results!H102*MI_towers!$J$10</f>
        <v>2628.7888779674622</v>
      </c>
      <c r="I103" s="2">
        <f>DSM_results!I102*MI_towers!$J$10</f>
        <v>2628.2726829797321</v>
      </c>
      <c r="J103" s="42">
        <f>DSM_results!J102*MI_towers!$J$10</f>
        <v>2627.7564879920014</v>
      </c>
    </row>
    <row r="104" spans="1:10" x14ac:dyDescent="0.55000000000000004">
      <c r="A104" s="36">
        <v>2034</v>
      </c>
      <c r="B104" s="2">
        <f>DSM_results!B103*MI_towers!$J$10</f>
        <v>172950.46320783507</v>
      </c>
      <c r="C104" s="2">
        <f>DSM_results!C103*MI_towers!$J$10</f>
        <v>161858.84783501358</v>
      </c>
      <c r="D104" s="42">
        <f>DSM_results!D103*MI_towers!$J$10</f>
        <v>150767.2324621921</v>
      </c>
      <c r="E104" s="2">
        <f>DSM_results!E103*MI_towers!$J$10</f>
        <v>6017.843478334893</v>
      </c>
      <c r="F104" s="2">
        <f>DSM_results!F103*MI_towers!$J$10</f>
        <v>5224.8138257429619</v>
      </c>
      <c r="G104" s="42">
        <f>DSM_results!G103*MI_towers!$J$10</f>
        <v>4431.7841731510862</v>
      </c>
      <c r="H104" s="2">
        <f>DSM_results!H103*MI_towers!$J$10</f>
        <v>2690.1973486959319</v>
      </c>
      <c r="I104" s="2">
        <f>DSM_results!I103*MI_towers!$J$10</f>
        <v>2689.4259370198847</v>
      </c>
      <c r="J104" s="42">
        <f>DSM_results!J103*MI_towers!$J$10</f>
        <v>2688.6545253438367</v>
      </c>
    </row>
    <row r="105" spans="1:10" x14ac:dyDescent="0.55000000000000004">
      <c r="A105" s="36">
        <v>2035</v>
      </c>
      <c r="B105" s="2">
        <f>DSM_results!B104*MI_towers!$J$10</f>
        <v>176278.10933747396</v>
      </c>
      <c r="C105" s="2">
        <f>DSM_results!C104*MI_towers!$J$10</f>
        <v>164394.23572373667</v>
      </c>
      <c r="D105" s="42">
        <f>DSM_results!D104*MI_towers!$J$10</f>
        <v>152510.36210999938</v>
      </c>
      <c r="E105" s="2">
        <f>DSM_results!E104*MI_towers!$J$10</f>
        <v>6084.3691159069303</v>
      </c>
      <c r="F105" s="2">
        <f>DSM_results!F104*MI_towers!$J$10</f>
        <v>5290.973045729057</v>
      </c>
      <c r="G105" s="42">
        <f>DSM_results!G104*MI_towers!$J$10</f>
        <v>4497.576975551201</v>
      </c>
      <c r="H105" s="2">
        <f>DSM_results!H104*MI_towers!$J$10</f>
        <v>2756.7229862680902</v>
      </c>
      <c r="I105" s="2">
        <f>DSM_results!I104*MI_towers!$J$10</f>
        <v>2755.5851570059958</v>
      </c>
      <c r="J105" s="42">
        <f>DSM_results!J104*MI_towers!$J$10</f>
        <v>2754.4473277439015</v>
      </c>
    </row>
    <row r="106" spans="1:10" x14ac:dyDescent="0.55000000000000004">
      <c r="A106" s="36">
        <v>2036</v>
      </c>
      <c r="B106" s="2">
        <f>DSM_results!B105*MI_towers!$J$10</f>
        <v>179605.75546711287</v>
      </c>
      <c r="C106" s="2">
        <f>DSM_results!C105*MI_towers!$J$10</f>
        <v>166929.62361245978</v>
      </c>
      <c r="D106" s="42">
        <f>DSM_results!D105*MI_towers!$J$10</f>
        <v>154253.49175780668</v>
      </c>
      <c r="E106" s="2">
        <f>DSM_results!E105*MI_towers!$J$10</f>
        <v>6154.926570746894</v>
      </c>
      <c r="F106" s="2">
        <f>DSM_results!F105*MI_towers!$J$10</f>
        <v>5361.0115611153315</v>
      </c>
      <c r="G106" s="42">
        <f>DSM_results!G105*MI_towers!$J$10</f>
        <v>4567.0965514837499</v>
      </c>
      <c r="H106" s="2">
        <f>DSM_results!H105*MI_towers!$J$10</f>
        <v>2827.2804411079214</v>
      </c>
      <c r="I106" s="2">
        <f>DSM_results!I105*MI_towers!$J$10</f>
        <v>2825.6236723921916</v>
      </c>
      <c r="J106" s="42">
        <f>DSM_results!J105*MI_towers!$J$10</f>
        <v>2823.9669036764612</v>
      </c>
    </row>
    <row r="107" spans="1:10" x14ac:dyDescent="0.55000000000000004">
      <c r="A107" s="36">
        <v>2037</v>
      </c>
      <c r="B107" s="2">
        <f>DSM_results!B106*MI_towers!$J$10</f>
        <v>182933.40159675185</v>
      </c>
      <c r="C107" s="2">
        <f>DSM_results!C106*MI_towers!$J$10</f>
        <v>169465.01150118289</v>
      </c>
      <c r="D107" s="42">
        <f>DSM_results!D106*MI_towers!$J$10</f>
        <v>155996.62140561393</v>
      </c>
      <c r="E107" s="2">
        <f>DSM_results!E106*MI_towers!$J$10</f>
        <v>6228.6287306060658</v>
      </c>
      <c r="F107" s="2">
        <f>DSM_results!F106*MI_towers!$J$10</f>
        <v>5433.9887339279867</v>
      </c>
      <c r="G107" s="42">
        <f>DSM_results!G106*MI_towers!$J$10</f>
        <v>4639.3487372499449</v>
      </c>
      <c r="H107" s="2">
        <f>DSM_results!H106*MI_towers!$J$10</f>
        <v>2900.9826009671083</v>
      </c>
      <c r="I107" s="2">
        <f>DSM_results!I106*MI_towers!$J$10</f>
        <v>2898.6008452048932</v>
      </c>
      <c r="J107" s="42">
        <f>DSM_results!J106*MI_towers!$J$10</f>
        <v>2896.2190894426772</v>
      </c>
    </row>
    <row r="108" spans="1:10" x14ac:dyDescent="0.55000000000000004">
      <c r="A108" s="36">
        <v>2038</v>
      </c>
      <c r="B108" s="2">
        <f>DSM_results!B107*MI_towers!$J$10</f>
        <v>186261.04772639077</v>
      </c>
      <c r="C108" s="2">
        <f>DSM_results!C107*MI_towers!$J$10</f>
        <v>172000.399389906</v>
      </c>
      <c r="D108" s="42">
        <f>DSM_results!D107*MI_towers!$J$10</f>
        <v>157739.75105342123</v>
      </c>
      <c r="E108" s="2">
        <f>DSM_results!E107*MI_towers!$J$10</f>
        <v>6304.776754487616</v>
      </c>
      <c r="F108" s="2">
        <f>DSM_results!F107*MI_towers!$J$10</f>
        <v>5509.1376392586535</v>
      </c>
      <c r="G108" s="42">
        <f>DSM_results!G107*MI_towers!$J$10</f>
        <v>4713.4985240296346</v>
      </c>
      <c r="H108" s="2">
        <f>DSM_results!H107*MI_towers!$J$10</f>
        <v>2977.1306248486858</v>
      </c>
      <c r="I108" s="2">
        <f>DSM_results!I107*MI_towers!$J$10</f>
        <v>2973.7497505355118</v>
      </c>
      <c r="J108" s="42">
        <f>DSM_results!J107*MI_towers!$J$10</f>
        <v>2970.368876222336</v>
      </c>
    </row>
    <row r="109" spans="1:10" x14ac:dyDescent="0.55000000000000004">
      <c r="A109" s="36">
        <v>2039</v>
      </c>
      <c r="B109" s="2">
        <f>DSM_results!B108*MI_towers!$J$10</f>
        <v>189588.69385602965</v>
      </c>
      <c r="C109" s="2">
        <f>DSM_results!C108*MI_towers!$J$10</f>
        <v>174535.78727862911</v>
      </c>
      <c r="D109" s="42">
        <f>DSM_results!D108*MI_towers!$J$10</f>
        <v>159482.88070122851</v>
      </c>
      <c r="E109" s="2">
        <f>DSM_results!E108*MI_towers!$J$10</f>
        <v>6382.8362967826488</v>
      </c>
      <c r="F109" s="2">
        <f>DSM_results!F108*MI_towers!$J$10</f>
        <v>5585.8389398188492</v>
      </c>
      <c r="G109" s="42">
        <f>DSM_results!G108*MI_towers!$J$10</f>
        <v>4788.8415828549741</v>
      </c>
      <c r="H109" s="2">
        <f>DSM_results!H108*MI_towers!$J$10</f>
        <v>3055.1901671438068</v>
      </c>
      <c r="I109" s="2">
        <f>DSM_results!I108*MI_towers!$J$10</f>
        <v>3050.451051095753</v>
      </c>
      <c r="J109" s="42">
        <f>DSM_results!J108*MI_towers!$J$10</f>
        <v>3045.7119350476996</v>
      </c>
    </row>
    <row r="110" spans="1:10" x14ac:dyDescent="0.55000000000000004">
      <c r="A110" s="36">
        <v>2040</v>
      </c>
      <c r="B110" s="2">
        <f>DSM_results!B109*MI_towers!$J$10</f>
        <v>192916.33998566857</v>
      </c>
      <c r="C110" s="2">
        <f>DSM_results!C109*MI_towers!$J$10</f>
        <v>177071.17516735219</v>
      </c>
      <c r="D110" s="42">
        <f>DSM_results!D109*MI_towers!$J$10</f>
        <v>161226.01034903579</v>
      </c>
      <c r="E110" s="2">
        <f>DSM_results!E109*MI_towers!$J$10</f>
        <v>6462.4052982169778</v>
      </c>
      <c r="F110" s="2">
        <f>DSM_results!F109*MI_towers!$J$10</f>
        <v>5663.5865197547009</v>
      </c>
      <c r="G110" s="42">
        <f>DSM_results!G109*MI_towers!$J$10</f>
        <v>4864.7677412924986</v>
      </c>
      <c r="H110" s="2">
        <f>DSM_results!H109*MI_towers!$J$10</f>
        <v>3134.7591685780421</v>
      </c>
      <c r="I110" s="2">
        <f>DSM_results!I109*MI_towers!$J$10</f>
        <v>3128.1986310316252</v>
      </c>
      <c r="J110" s="42">
        <f>DSM_results!J109*MI_towers!$J$10</f>
        <v>3121.6380934852082</v>
      </c>
    </row>
    <row r="111" spans="1:10" x14ac:dyDescent="0.55000000000000004">
      <c r="A111" s="36">
        <v>2041</v>
      </c>
      <c r="B111" s="2">
        <f>DSM_results!B110*MI_towers!$J$10</f>
        <v>196243.98611530752</v>
      </c>
      <c r="C111" s="2">
        <f>DSM_results!C110*MI_towers!$J$10</f>
        <v>179606.56305607528</v>
      </c>
      <c r="D111" s="42">
        <f>DSM_results!D110*MI_towers!$J$10</f>
        <v>162969.13999684309</v>
      </c>
      <c r="E111" s="2">
        <f>DSM_results!E110*MI_towers!$J$10</f>
        <v>6543.1788880494069</v>
      </c>
      <c r="F111" s="2">
        <f>DSM_results!F110*MI_towers!$J$10</f>
        <v>5741.9506631957656</v>
      </c>
      <c r="G111" s="42">
        <f>DSM_results!G110*MI_towers!$J$10</f>
        <v>4940.7224383422372</v>
      </c>
      <c r="H111" s="2">
        <f>DSM_results!H110*MI_towers!$J$10</f>
        <v>3215.532758410438</v>
      </c>
      <c r="I111" s="2">
        <f>DSM_results!I110*MI_towers!$J$10</f>
        <v>3206.5627744727012</v>
      </c>
      <c r="J111" s="42">
        <f>DSM_results!J110*MI_towers!$J$10</f>
        <v>3197.5927905349631</v>
      </c>
    </row>
    <row r="112" spans="1:10" x14ac:dyDescent="0.55000000000000004">
      <c r="A112" s="36">
        <v>2042</v>
      </c>
      <c r="B112" s="2">
        <f>DSM_results!B111*MI_towers!$J$10</f>
        <v>199571.63224494646</v>
      </c>
      <c r="C112" s="2">
        <f>DSM_results!C111*MI_towers!$J$10</f>
        <v>182141.95094479839</v>
      </c>
      <c r="D112" s="42">
        <f>DSM_results!D111*MI_towers!$J$10</f>
        <v>164712.26964465037</v>
      </c>
      <c r="E112" s="2">
        <f>DSM_results!E111*MI_towers!$J$10</f>
        <v>6624.9165070382915</v>
      </c>
      <c r="F112" s="2">
        <f>DSM_results!F111*MI_towers!$J$10</f>
        <v>5820.5441731056708</v>
      </c>
      <c r="G112" s="42">
        <f>DSM_results!G111*MI_towers!$J$10</f>
        <v>5016.1718391730701</v>
      </c>
      <c r="H112" s="2">
        <f>DSM_results!H111*MI_towers!$J$10</f>
        <v>3297.270377399369</v>
      </c>
      <c r="I112" s="2">
        <f>DSM_results!I111*MI_towers!$J$10</f>
        <v>3285.1562843825773</v>
      </c>
      <c r="J112" s="42">
        <f>DSM_results!J111*MI_towers!$J$10</f>
        <v>3273.0421913657851</v>
      </c>
    </row>
    <row r="113" spans="1:10" x14ac:dyDescent="0.55000000000000004">
      <c r="A113" s="36">
        <v>2043</v>
      </c>
      <c r="B113" s="2">
        <f>DSM_results!B112*MI_towers!$J$10</f>
        <v>202899.27837458538</v>
      </c>
      <c r="C113" s="2">
        <f>DSM_results!C112*MI_towers!$J$10</f>
        <v>184677.33883352153</v>
      </c>
      <c r="D113" s="42">
        <f>DSM_results!D112*MI_towers!$J$10</f>
        <v>166455.39929245767</v>
      </c>
      <c r="E113" s="2">
        <f>DSM_results!E112*MI_towers!$J$10</f>
        <v>6707.4153856456333</v>
      </c>
      <c r="F113" s="2">
        <f>DSM_results!F112*MI_towers!$J$10</f>
        <v>5898.9958802837009</v>
      </c>
      <c r="G113" s="42">
        <f>DSM_results!G112*MI_towers!$J$10</f>
        <v>5090.5763749216012</v>
      </c>
      <c r="H113" s="2">
        <f>DSM_results!H112*MI_towers!$J$10</f>
        <v>3379.7692560067244</v>
      </c>
      <c r="I113" s="2">
        <f>DSM_results!I112*MI_towers!$J$10</f>
        <v>3363.607991560516</v>
      </c>
      <c r="J113" s="42">
        <f>DSM_results!J112*MI_towers!$J$10</f>
        <v>3347.4467271143089</v>
      </c>
    </row>
    <row r="114" spans="1:10" x14ac:dyDescent="0.55000000000000004">
      <c r="A114" s="36">
        <v>2044</v>
      </c>
      <c r="B114" s="2">
        <f>DSM_results!B113*MI_towers!$J$10</f>
        <v>206226.92450422427</v>
      </c>
      <c r="C114" s="2">
        <f>DSM_results!C113*MI_towers!$J$10</f>
        <v>187212.72672224461</v>
      </c>
      <c r="D114" s="42">
        <f>DSM_results!D113*MI_towers!$J$10</f>
        <v>168198.52894026492</v>
      </c>
      <c r="E114" s="2">
        <f>DSM_results!E113*MI_towers!$J$10</f>
        <v>6790.4931188652099</v>
      </c>
      <c r="F114" s="2">
        <f>DSM_results!F113*MI_towers!$J$10</f>
        <v>5976.9346039706024</v>
      </c>
      <c r="G114" s="42">
        <f>DSM_results!G113*MI_towers!$J$10</f>
        <v>5163.3760890760868</v>
      </c>
      <c r="H114" s="2">
        <f>DSM_results!H113*MI_towers!$J$10</f>
        <v>3462.8469892263361</v>
      </c>
      <c r="I114" s="2">
        <f>DSM_results!I113*MI_towers!$J$10</f>
        <v>3441.5467152475785</v>
      </c>
      <c r="J114" s="42">
        <f>DSM_results!J113*MI_towers!$J$10</f>
        <v>3420.24644126882</v>
      </c>
    </row>
    <row r="115" spans="1:10" x14ac:dyDescent="0.55000000000000004">
      <c r="A115" s="36">
        <v>2045</v>
      </c>
      <c r="B115" s="2">
        <f>DSM_results!B114*MI_towers!$J$10</f>
        <v>209554.57063386322</v>
      </c>
      <c r="C115" s="2">
        <f>DSM_results!C114*MI_towers!$J$10</f>
        <v>189748.11461096772</v>
      </c>
      <c r="D115" s="42">
        <f>DSM_results!D114*MI_towers!$J$10</f>
        <v>169941.6585880722</v>
      </c>
      <c r="E115" s="2">
        <f>DSM_results!E114*MI_towers!$J$10</f>
        <v>6873.9804399807672</v>
      </c>
      <c r="F115" s="2">
        <f>DSM_results!F114*MI_towers!$J$10</f>
        <v>6053.9849580278214</v>
      </c>
      <c r="G115" s="42">
        <f>DSM_results!G114*MI_towers!$J$10</f>
        <v>5233.989476074762</v>
      </c>
      <c r="H115" s="2">
        <f>DSM_results!H114*MI_towers!$J$10</f>
        <v>3546.3343103417965</v>
      </c>
      <c r="I115" s="2">
        <f>DSM_results!I114*MI_towers!$J$10</f>
        <v>3518.5970693046384</v>
      </c>
      <c r="J115" s="42">
        <f>DSM_results!J114*MI_towers!$J$10</f>
        <v>3490.8598282674798</v>
      </c>
    </row>
    <row r="116" spans="1:10" x14ac:dyDescent="0.55000000000000004">
      <c r="A116" s="36">
        <v>2046</v>
      </c>
      <c r="B116" s="2">
        <f>DSM_results!B115*MI_towers!$J$10</f>
        <v>212882.21676350213</v>
      </c>
      <c r="C116" s="2">
        <f>DSM_results!C115*MI_towers!$J$10</f>
        <v>192283.5024996908</v>
      </c>
      <c r="D116" s="42">
        <f>DSM_results!D115*MI_towers!$J$10</f>
        <v>171684.78823587947</v>
      </c>
      <c r="E116" s="2">
        <f>DSM_results!E115*MI_towers!$J$10</f>
        <v>6957.7236153068743</v>
      </c>
      <c r="F116" s="2">
        <f>DSM_results!F115*MI_towers!$J$10</f>
        <v>6129.7746483892761</v>
      </c>
      <c r="G116" s="42">
        <f>DSM_results!G115*MI_towers!$J$10</f>
        <v>5301.8256814717151</v>
      </c>
      <c r="H116" s="2">
        <f>DSM_results!H115*MI_towers!$J$10</f>
        <v>3630.0774856679618</v>
      </c>
      <c r="I116" s="2">
        <f>DSM_results!I115*MI_towers!$J$10</f>
        <v>3594.3867596662003</v>
      </c>
      <c r="J116" s="42">
        <f>DSM_results!J115*MI_towers!$J$10</f>
        <v>3558.6960336644406</v>
      </c>
    </row>
    <row r="117" spans="1:10" x14ac:dyDescent="0.55000000000000004">
      <c r="A117" s="36">
        <v>2047</v>
      </c>
      <c r="B117" s="2">
        <f>DSM_results!B116*MI_towers!$J$10</f>
        <v>216209.86289314105</v>
      </c>
      <c r="C117" s="2">
        <f>DSM_results!C116*MI_towers!$J$10</f>
        <v>194818.89038841389</v>
      </c>
      <c r="D117" s="42">
        <f>DSM_results!D116*MI_towers!$J$10</f>
        <v>173427.91788368678</v>
      </c>
      <c r="E117" s="2">
        <f>DSM_results!E116*MI_towers!$J$10</f>
        <v>7041.5943744290043</v>
      </c>
      <c r="F117" s="2">
        <f>DSM_results!F116*MI_towers!$J$10</f>
        <v>6203.951289343825</v>
      </c>
      <c r="G117" s="42">
        <f>DSM_results!G116*MI_towers!$J$10</f>
        <v>5366.3082042586639</v>
      </c>
      <c r="H117" s="2">
        <f>DSM_results!H116*MI_towers!$J$10</f>
        <v>3713.9482447900718</v>
      </c>
      <c r="I117" s="2">
        <f>DSM_results!I116*MI_towers!$J$10</f>
        <v>3668.5634006207279</v>
      </c>
      <c r="J117" s="42">
        <f>DSM_results!J116*MI_towers!$J$10</f>
        <v>3623.1785564513843</v>
      </c>
    </row>
    <row r="118" spans="1:10" x14ac:dyDescent="0.55000000000000004">
      <c r="A118" s="36">
        <v>2048</v>
      </c>
      <c r="B118" s="2">
        <f>DSM_results!B117*MI_towers!$J$10</f>
        <v>219537.50902278</v>
      </c>
      <c r="C118" s="2">
        <f>DSM_results!C117*MI_towers!$J$10</f>
        <v>197354.27827713703</v>
      </c>
      <c r="D118" s="42">
        <f>DSM_results!D117*MI_towers!$J$10</f>
        <v>175171.04753149406</v>
      </c>
      <c r="E118" s="2">
        <f>DSM_results!E117*MI_towers!$J$10</f>
        <v>7125.5041510473575</v>
      </c>
      <c r="F118" s="2">
        <f>DSM_results!F117*MI_towers!$J$10</f>
        <v>6276.2054755514519</v>
      </c>
      <c r="G118" s="42">
        <f>DSM_results!G117*MI_towers!$J$10</f>
        <v>5426.9068000555471</v>
      </c>
      <c r="H118" s="2">
        <f>DSM_results!H117*MI_towers!$J$10</f>
        <v>3797.8580214084163</v>
      </c>
      <c r="I118" s="2">
        <f>DSM_results!I117*MI_towers!$J$10</f>
        <v>3740.8175868283283</v>
      </c>
      <c r="J118" s="42">
        <f>DSM_results!J117*MI_towers!$J$10</f>
        <v>3683.7771522482394</v>
      </c>
    </row>
    <row r="119" spans="1:10" x14ac:dyDescent="0.55000000000000004">
      <c r="A119" s="36">
        <v>2049</v>
      </c>
      <c r="B119" s="2">
        <f>DSM_results!B118*MI_towers!$J$10</f>
        <v>222865.15515241885</v>
      </c>
      <c r="C119" s="2">
        <f>DSM_results!C118*MI_towers!$J$10</f>
        <v>199889.66616586011</v>
      </c>
      <c r="D119" s="42">
        <f>DSM_results!D118*MI_towers!$J$10</f>
        <v>176914.17717930133</v>
      </c>
      <c r="E119" s="2">
        <f>DSM_results!E118*MI_towers!$J$10</f>
        <v>7209.4187878193961</v>
      </c>
      <c r="F119" s="2">
        <f>DSM_results!F118*MI_towers!$J$10</f>
        <v>6346.2960411165022</v>
      </c>
      <c r="G119" s="42">
        <f>DSM_results!G118*MI_towers!$J$10</f>
        <v>5483.1732944135701</v>
      </c>
      <c r="H119" s="2">
        <f>DSM_results!H118*MI_towers!$J$10</f>
        <v>3881.7726581804982</v>
      </c>
      <c r="I119" s="2">
        <f>DSM_results!I118*MI_towers!$J$10</f>
        <v>3810.9081523934024</v>
      </c>
      <c r="J119" s="42">
        <f>DSM_results!J118*MI_towers!$J$10</f>
        <v>3740.0436466063061</v>
      </c>
    </row>
    <row r="120" spans="1:10" x14ac:dyDescent="0.55000000000000004">
      <c r="A120" s="36">
        <v>2050</v>
      </c>
      <c r="B120" s="2">
        <f>DSM_results!B119*MI_towers!$J$10</f>
        <v>226192.80128205783</v>
      </c>
      <c r="C120" s="2">
        <f>DSM_results!C119*MI_towers!$J$10</f>
        <v>202425.05405458322</v>
      </c>
      <c r="D120" s="42">
        <f>DSM_results!D119*MI_towers!$J$10</f>
        <v>178657.30682710864</v>
      </c>
      <c r="E120" s="2">
        <f>DSM_results!E119*MI_towers!$J$10</f>
        <v>7293.3698353903037</v>
      </c>
      <c r="F120" s="2">
        <f>DSM_results!F119*MI_towers!$J$10</f>
        <v>6414.0732115916899</v>
      </c>
      <c r="G120" s="42">
        <f>DSM_results!G119*MI_towers!$J$10</f>
        <v>5534.7765877931133</v>
      </c>
      <c r="H120" s="2">
        <f>DSM_results!H119*MI_towers!$J$10</f>
        <v>3965.7237057513771</v>
      </c>
      <c r="I120" s="2">
        <f>DSM_results!I119*MI_towers!$J$10</f>
        <v>3878.6853228686023</v>
      </c>
      <c r="J120" s="42">
        <f>DSM_results!J119*MI_towers!$J$10</f>
        <v>3791.6469399858274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stock_overhead_lines_km</vt:lpstr>
      <vt:lpstr>MI_towers</vt:lpstr>
      <vt:lpstr>Tower_stock</vt:lpstr>
      <vt:lpstr>DSM_results</vt:lpstr>
      <vt:lpstr>Steel_tower_SIO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Janneke van Oorschot</dc:creator>
  <cp:lastModifiedBy>Janneke van Oorschot</cp:lastModifiedBy>
  <dcterms:created xsi:type="dcterms:W3CDTF">2021-01-14T08:36:58Z</dcterms:created>
  <dcterms:modified xsi:type="dcterms:W3CDTF">2021-08-23T13:14:49Z</dcterms:modified>
</cp:coreProperties>
</file>