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4026"/>
  <workbookPr defaultThemeVersion="166925"/>
  <bookViews>
    <workbookView xWindow="-120" yWindow="-120" windowWidth="20730" windowHeight="11040" activeTab="2"/>
  </bookViews>
  <sheets>
    <sheet name="Tasks" sheetId="1" r:id="rId1"/>
    <sheet name="Type of tasks" sheetId="2" r:id="rId2"/>
    <sheet name="Configurations" sheetId="3" r:id="rId3"/>
  </sheets>
  <definedNames>
    <definedName name="rango_tipo_trabajo">'Type of tasks'!$1:$10</definedName>
  </definedNames>
  <calcPr calcId="191029"/>
</workbook>
</file>

<file path=xl/sharedStrings.xml><?xml version="1.0" encoding="utf-8"?>
<sst xmlns="http://schemas.openxmlformats.org/spreadsheetml/2006/main" uniqueCount="30" count="30">
  <si>
    <t>CLIENT:</t>
  </si>
  <si>
    <t>&lt;customer&gt;</t>
  </si>
  <si>
    <t>TOTAL</t>
  </si>
  <si>
    <t>Days of Work</t>
  </si>
  <si>
    <t>Date:</t>
  </si>
  <si>
    <t>&lt;date&gt;</t>
  </si>
  <si>
    <t>Title</t>
  </si>
  <si>
    <t>Description</t>
  </si>
  <si>
    <t>Hours</t>
  </si>
  <si>
    <t>Fixed price</t>
  </si>
  <si>
    <t>Type</t>
  </si>
  <si>
    <t>Cost</t>
  </si>
  <si>
    <t>Management</t>
  </si>
  <si>
    <t>Testing</t>
  </si>
  <si>
    <t>Subtotal</t>
  </si>
  <si>
    <t>Task title</t>
  </si>
  <si>
    <t>Task Description</t>
  </si>
  <si>
    <t>Mockup</t>
  </si>
  <si>
    <t>Type of Work</t>
  </si>
  <si>
    <t>Price/Hour</t>
  </si>
  <si>
    <t>Includes management?</t>
  </si>
  <si>
    <t>Includes testing?</t>
  </si>
  <si>
    <t>Yes</t>
  </si>
  <si>
    <t>No</t>
  </si>
  <si>
    <t>Administrative</t>
  </si>
  <si>
    <t>Coding</t>
  </si>
  <si>
    <t>Value</t>
  </si>
  <si>
    <r>
      <rPr>
        <b/>
        <sz val="10"/>
        <rFont val="Arial"/>
      </rPr>
      <t xml:space="preserve">Testing </t>
    </r>
    <r>
      <rPr>
        <sz val="10"/>
        <color rgb="FF000000"/>
        <rFont val="Arial"/>
      </rPr>
      <t>(% of tasks Hours)</t>
    </r>
  </si>
  <si>
    <r>
      <rPr>
        <b/>
        <sz val="10"/>
        <rFont val="Arial"/>
      </rPr>
      <t>Project Management</t>
    </r>
    <r>
      <rPr>
        <sz val="10"/>
        <color rgb="FF000000"/>
        <rFont val="Arial"/>
      </rPr>
      <t xml:space="preserve"> (% of task hours)</t>
    </r>
  </si>
  <si>
    <t>Hours of work per day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</si>
</sst>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[$€]#,##0.00"/>
    <numFmt numFmtId="9" formatCode="0%"/>
  </numFmts>
  <fonts count="10">
    <font>
      <name val="Arial"/>
      <sz val="10"/>
    </font>
    <font>
      <name val="Open Sans"/>
      <b/>
      <sz val="10"/>
      <color rgb="FFFFFFFF"/>
    </font>
    <font>
      <name val="Open Sans"/>
      <b/>
      <sz val="10"/>
      <color rgb="FF000000"/>
    </font>
    <font>
      <name val="Open Sans"/>
      <b/>
      <sz val="14"/>
      <color rgb="FFFFFFFF"/>
    </font>
    <font>
      <name val="Open Sans"/>
      <b/>
      <sz val="18"/>
    </font>
    <font>
      <name val="Arial"/>
      <b/>
      <sz val="10"/>
      <color rgb="FFFFFFFF"/>
    </font>
    <font>
      <name val="Arial"/>
      <sz val="10"/>
    </font>
    <font>
      <name val="Open Sans"/>
      <sz val="10"/>
      <color rgb="FF000000"/>
    </font>
    <font>
      <name val="Arial"/>
      <sz val="10"/>
      <color rgb="FF000000"/>
    </font>
    <font>
      <name val="Open Sans"/>
      <sz val="10"/>
    </font>
  </fonts>
  <fills count="5">
    <fill>
      <patternFill patternType="none"/>
    </fill>
    <fill>
      <patternFill patternType="gray125"/>
    </fill>
    <fill>
      <patternFill patternType="solid">
        <fgColor rgb="FF1A9FE0"/>
        <bgColor rgb="FF1A9FE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 applyAlignment="1">
      <alignment horizontal="right" vertical="bottom"/>
    </xf>
    <xf numFmtId="0" fontId="2" fillId="3" borderId="0" xfId="0" applyFont="1" applyFill="1" applyAlignment="1">
      <alignment horizontal="left" vertical="bottom" wrapText="1"/>
    </xf>
    <xf numFmtId="0" fontId="1" fillId="3" borderId="0" xfId="0" applyFont="1" applyFill="1" applyAlignment="1">
      <alignment horizontal="center" vertical="bottom"/>
    </xf>
    <xf numFmtId="164" fontId="1" fillId="3" borderId="0" xfId="0" applyNumberFormat="1" applyFont="1" applyFill="1" applyAlignment="1">
      <alignment horizontal="center" vertical="bottom"/>
    </xf>
    <xf numFmtId="164" fontId="3" fillId="2" borderId="0" xfId="0" applyNumberFormat="1" applyFont="1" applyFill="1" applyAlignment="1">
      <alignment horizontal="right" vertical="center"/>
    </xf>
    <xf numFmtId="164" fontId="4" fillId="4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right" vertical="bottom"/>
    </xf>
    <xf numFmtId="0" fontId="6" fillId="0" borderId="0" xfId="0" applyFont="1" applyAlignment="1">
      <alignment horizontal="left" vertical="bottom"/>
    </xf>
    <xf numFmtId="0" fontId="7" fillId="3" borderId="0" xfId="0" applyFont="1" applyFill="1" applyAlignment="1">
      <alignment horizontal="left" vertical="bottom" wrapText="1"/>
    </xf>
    <xf numFmtId="0" fontId="8" fillId="0" borderId="0" xfId="0" applyFont="1" applyAlignment="1">
      <alignment vertical="bottom"/>
    </xf>
    <xf numFmtId="0" fontId="1" fillId="2" borderId="0" xfId="0" applyFont="1" applyFill="1" applyAlignment="1">
      <alignment horizontal="center" vertical="bottom"/>
    </xf>
    <xf numFmtId="0" fontId="1" fillId="2" borderId="0" xfId="0" applyFont="1" applyFill="1" applyAlignment="1">
      <alignment horizontal="center" vertical="bottom" wrapText="1"/>
    </xf>
    <xf numFmtId="164" fontId="1" fillId="2" borderId="0" xfId="0" applyNumberFormat="1" applyFont="1" applyFill="1" applyAlignment="1">
      <alignment horizontal="center" vertical="bottom"/>
    </xf>
    <xf numFmtId="0" fontId="9" fillId="0" borderId="0" xfId="0" applyFont="1" applyAlignment="1">
      <alignment vertical="bottom"/>
    </xf>
    <xf numFmtId="0" fontId="9" fillId="0" borderId="0" xfId="0" applyFont="1" applyAlignment="1">
      <alignment vertical="bottom" wrapText="1"/>
    </xf>
    <xf numFmtId="164" fontId="9" fillId="0" borderId="0" xfId="0" applyNumberFormat="1" applyFont="1" applyAlignment="1">
      <alignment vertical="bottom"/>
    </xf>
    <xf numFmtId="164" fontId="9" fillId="4" borderId="0" xfId="0" applyNumberFormat="1" applyFont="1" applyFill="1" applyAlignment="1">
      <alignment vertical="bottom"/>
    </xf>
    <xf numFmtId="164" fontId="9" fillId="4" borderId="0" xfId="0" applyNumberFormat="1" applyFont="1" applyFill="1" applyAlignment="1">
      <alignment horizontal="right" vertical="bottom"/>
    </xf>
    <xf numFmtId="0" fontId="9" fillId="4" borderId="0" xfId="0" applyFont="1" applyFill="1" applyAlignment="1">
      <alignment vertical="bottom"/>
    </xf>
    <xf numFmtId="0" fontId="9" fillId="0" borderId="0" xfId="0" applyFont="1" applyAlignment="1">
      <alignment vertical="bottom" wrapText="1"/>
    </xf>
    <xf numFmtId="0" fontId="9" fillId="0" borderId="0" xfId="0" applyFont="1" applyAlignment="1">
      <alignment vertical="bottom"/>
    </xf>
    <xf numFmtId="164" fontId="9" fillId="0" borderId="0" xfId="0" applyNumberFormat="1" applyFont="1" applyAlignment="1">
      <alignment vertical="bottom"/>
    </xf>
    <xf numFmtId="164" fontId="9" fillId="0" borderId="0" xfId="0" applyNumberFormat="1" applyFont="1" applyAlignment="1">
      <alignment horizontal="center" vertical="bottom"/>
    </xf>
    <xf numFmtId="164" fontId="9" fillId="0" borderId="0" xfId="0" applyNumberFormat="1" applyFont="1" applyAlignment="1">
      <alignment horizontal="center" vertical="bottom"/>
    </xf>
    <xf numFmtId="0" fontId="6" fillId="0" borderId="0" xfId="0" applyFont="1" applyAlignment="1">
      <alignment vertical="bottom"/>
    </xf>
    <xf numFmtId="9" fontId="6" fillId="0" borderId="0" xfId="0" applyNumberFormat="1" applyFont="1" applyAlignment="1">
      <alignment vertical="bottom"/>
    </xf>
  </cellXfs>
  <cellStyles count="1">
    <cellStyle name="常规" xfId="0" builtinId="0"/>
  </cellStyles>
  <dxfs count="3">
    <dxf>
      <font>
        <b/>
        <color rgb="FF134F5C"/>
      </font>
      <fill>
        <patternFill patternType="solid">
          <fgColor rgb="FFB7E1CD"/>
          <bgColor rgb="FFB7E1CD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666666"/>
      </font>
      <fill>
        <patternFill patternType="solid">
          <fgColor rgb="FFD9D9D9"/>
          <bgColor rgb="FFD9D9D9"/>
        </patternFill>
      </fill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2"/>
  <sheetViews>
    <sheetView workbookViewId="0">
      <pane ySplit="3" topLeftCell="A4" state="frozen" activePane="bottomLeft"/>
      <selection pane="bottomLeft" activeCell="B5" sqref="B5"/>
    </sheetView>
  </sheetViews>
  <sheetFormatPr defaultRowHeight="15.75" customHeight="1" defaultColWidth="12"/>
  <cols>
    <col min="1" max="1" customWidth="1" width="20.570312" style="0"/>
    <col min="2" max="2" customWidth="1" width="50.140625" style="0"/>
    <col min="3" max="3" customWidth="1" width="5.8554688" style="0"/>
    <col min="5" max="5" customWidth="1" width="21.0" style="0"/>
    <col min="6" max="6" customWidth="1" width="10.0" style="0"/>
    <col min="7" max="7" customWidth="1" width="17.710938" style="0"/>
    <col min="9" max="9" customWidth="1" width="15.285156" style="0"/>
  </cols>
  <sheetData>
    <row r="1" spans="8:8" ht="15.75" customHeight="1">
      <c r="A1" s="1" t="s">
        <v>0</v>
      </c>
      <c r="B1" s="2" t="s">
        <v>1</v>
      </c>
      <c r="C1" s="3"/>
      <c r="D1" s="4"/>
      <c r="E1" s="3"/>
      <c r="F1" s="5" t="s">
        <v>2</v>
      </c>
      <c r="G1" s="6">
        <f>SUM(I4:I22)</f>
        <v>137.5</v>
      </c>
      <c r="H1" s="7" t="s">
        <v>3</v>
      </c>
      <c r="I1" s="8">
        <f>ROUND(SUM(C:C)/Configurations!B4,0)</f>
        <v>1.0</v>
      </c>
    </row>
    <row r="2" spans="8:8" ht="15.75" customHeight="1">
      <c r="A2" s="1" t="s">
        <v>4</v>
      </c>
      <c r="B2" s="9" t="s">
        <v>5</v>
      </c>
      <c r="C2" s="3"/>
      <c r="D2" s="4"/>
      <c r="E2" s="3"/>
      <c r="F2" s="10"/>
      <c r="G2" s="10"/>
    </row>
    <row r="3" spans="8:8" ht="15.75" customHeight="1">
      <c r="A3" s="11" t="s">
        <v>6</v>
      </c>
      <c r="B3" s="12" t="s">
        <v>7</v>
      </c>
      <c r="C3" s="11" t="s">
        <v>8</v>
      </c>
      <c r="D3" s="13" t="s">
        <v>9</v>
      </c>
      <c r="E3" s="11" t="s">
        <v>10</v>
      </c>
      <c r="F3" s="13" t="s">
        <v>11</v>
      </c>
      <c r="G3" s="13" t="s">
        <v>12</v>
      </c>
      <c r="H3" s="13" t="s">
        <v>13</v>
      </c>
      <c r="I3" s="13" t="s">
        <v>14</v>
      </c>
    </row>
    <row r="4" spans="8:8" ht="15.75" customHeight="1">
      <c r="A4" s="14" t="s">
        <v>15</v>
      </c>
      <c r="B4" s="15" t="s">
        <v>16</v>
      </c>
      <c r="C4" s="14">
        <v>5.0</v>
      </c>
      <c r="D4" s="16"/>
      <c r="E4" s="14" t="s">
        <v>17</v>
      </c>
      <c r="F4" s="17">
        <f>IF(E4="",D4,C4*VLOOKUP(E4,'Type of tasks'!$A$2:C22,3)+D4)</f>
        <v>125.0</v>
      </c>
      <c r="G4" s="17">
        <f>_xlfn.IFERROR(IF(VLOOKUP(E4,rango_tipo_trabajo,4,FALSE)="Yes",F4*Configurations!$B$3,0),"")</f>
        <v>12.5</v>
      </c>
      <c r="H4" s="18">
        <f>_xlfn.IFERROR(IF(VLOOKUP(E4,rango_tipo_trabajo,5,FALSE)="Yes",F4*Configurations!$B$2,0),"")</f>
        <v>0.0</v>
      </c>
      <c r="I4" s="17">
        <f>SUM(F4:H4)</f>
        <v>137.5</v>
      </c>
    </row>
    <row r="5" spans="8:8" ht="15.75" customHeight="1">
      <c r="A5" s="14"/>
      <c r="B5" s="15"/>
      <c r="C5" s="14"/>
      <c r="D5" s="16"/>
      <c r="E5" s="14"/>
      <c r="F5" s="17">
        <f>IF(E5="",D5,C5*VLOOKUP(E5,'Type of tasks'!$A$2:C22,3)+D5)</f>
        <v>0.0</v>
      </c>
      <c r="G5" s="17" t="str">
        <f>_xlfn.IFERROR(IF(VLOOKUP(E5,rango_tipo_trabajo,4,FALSE)="Yes",F5*Configurations!$B$3,0),"")</f>
        <v/>
      </c>
      <c r="H5" s="18" t="str">
        <f>_xlfn.IFERROR(IF(VLOOKUP(E5,rango_tipo_trabajo,5,FALSE)="Yes",F5*Configurations!$B$2,0),"")</f>
        <v/>
      </c>
      <c r="I5" s="19">
        <f t="shared" si="0" ref="I5:I22">IF(F5="","",SUM(F5:H5))</f>
        <v>0.0</v>
      </c>
    </row>
    <row r="6" spans="8:8" ht="15.75" customHeight="1">
      <c r="A6" s="14"/>
      <c r="B6" s="20"/>
      <c r="C6" s="21"/>
      <c r="D6" s="16"/>
      <c r="E6" s="21"/>
      <c r="F6" s="17">
        <f>IF(E6="",D6,C6*VLOOKUP(E6,'Type of tasks'!$A$2:C22,3)+D6)</f>
        <v>0.0</v>
      </c>
      <c r="G6" s="17" t="str">
        <f>_xlfn.IFERROR(IF(VLOOKUP(E6,rango_tipo_trabajo,4,FALSE)="Yes",F6*Configurations!$B$3,0),"")</f>
        <v/>
      </c>
      <c r="H6" s="18" t="str">
        <f>_xlfn.IFERROR(IF(VLOOKUP(E6,rango_tipo_trabajo,5,FALSE)="Yes",F6*Configurations!$B$2,0),"")</f>
        <v/>
      </c>
      <c r="I6" s="19">
        <f t="shared" si="0"/>
        <v>0.0</v>
      </c>
    </row>
    <row r="7" spans="8:8" ht="15.75" customHeight="1">
      <c r="A7" s="21"/>
      <c r="B7" s="20"/>
      <c r="C7" s="21"/>
      <c r="D7" s="22"/>
      <c r="E7" s="21"/>
      <c r="F7" s="17">
        <f>IF(E7="",D7,C7*VLOOKUP(E7,'Type of tasks'!$A$2:C22,3)+D7)</f>
        <v>0.0</v>
      </c>
      <c r="G7" s="17" t="str">
        <f>_xlfn.IFERROR(IF(VLOOKUP(E7,rango_tipo_trabajo,4,FALSE)="Yes",F7*Configurations!$B$3,0),"")</f>
        <v/>
      </c>
      <c r="H7" s="18" t="str">
        <f>_xlfn.IFERROR(IF(VLOOKUP(E7,rango_tipo_trabajo,5,FALSE)="Yes",F7*Configurations!$B$2,0),"")</f>
        <v/>
      </c>
      <c r="I7" s="19">
        <f t="shared" si="0"/>
        <v>0.0</v>
      </c>
    </row>
    <row r="8" spans="8:8" ht="15.75" customHeight="1">
      <c r="A8" s="21"/>
      <c r="B8" s="20"/>
      <c r="C8" s="21"/>
      <c r="D8" s="22"/>
      <c r="E8" s="21"/>
      <c r="F8" s="17">
        <f>IF(E8="",D8,C8*VLOOKUP(E8,'Type of tasks'!$A$2:C22,3)+D8)</f>
        <v>0.0</v>
      </c>
      <c r="G8" s="17" t="str">
        <f>_xlfn.IFERROR(IF(VLOOKUP(E8,rango_tipo_trabajo,4,FALSE)="Yes",F8*Configurations!$B$3,0),"")</f>
        <v/>
      </c>
      <c r="H8" s="18" t="str">
        <f>_xlfn.IFERROR(IF(VLOOKUP(E8,rango_tipo_trabajo,5,FALSE)="Yes",F8*Configurations!$B$2,0),"")</f>
        <v/>
      </c>
      <c r="I8" s="19">
        <f t="shared" si="0"/>
        <v>0.0</v>
      </c>
    </row>
    <row r="9" spans="8:8" ht="15.75" customHeight="1">
      <c r="A9" s="21"/>
      <c r="B9" s="20"/>
      <c r="C9" s="21"/>
      <c r="D9" s="22"/>
      <c r="E9" s="21"/>
      <c r="F9" s="17">
        <f>IF(E9="",D9,C9*VLOOKUP(E9,'Type of tasks'!$A$2:C22,3)+D9)</f>
        <v>0.0</v>
      </c>
      <c r="G9" s="17" t="str">
        <f>_xlfn.IFERROR(IF(VLOOKUP(E9,rango_tipo_trabajo,4,FALSE)="Yes",F9*Configurations!$B$3,0),"")</f>
        <v/>
      </c>
      <c r="H9" s="18" t="str">
        <f>_xlfn.IFERROR(IF(VLOOKUP(E9,rango_tipo_trabajo,5,FALSE)="Yes",F9*Configurations!$B$2,0),"")</f>
        <v/>
      </c>
      <c r="I9" s="19">
        <f t="shared" si="0"/>
        <v>0.0</v>
      </c>
    </row>
    <row r="10" spans="8:8" ht="15.75" customHeight="1">
      <c r="A10" s="21"/>
      <c r="B10" s="15"/>
      <c r="C10" s="21"/>
      <c r="D10" s="22"/>
      <c r="E10" s="21"/>
      <c r="F10" s="17">
        <f>IF(E10="",D10,C10*VLOOKUP(E10,'Type of tasks'!$A$2:C22,3)+D10)</f>
        <v>0.0</v>
      </c>
      <c r="G10" s="17" t="str">
        <f>_xlfn.IFERROR(IF(VLOOKUP(E10,rango_tipo_trabajo,4,FALSE)="Yes",F10*Configurations!$B$3,0),"")</f>
        <v/>
      </c>
      <c r="H10" s="18" t="str">
        <f>_xlfn.IFERROR(IF(VLOOKUP(E10,rango_tipo_trabajo,5,FALSE)="Yes",F10*Configurations!$B$2,0),"")</f>
        <v/>
      </c>
      <c r="I10" s="19">
        <f t="shared" si="0"/>
        <v>0.0</v>
      </c>
    </row>
    <row r="11" spans="8:8" ht="15.75" customHeight="1">
      <c r="A11" s="21"/>
      <c r="B11" s="20"/>
      <c r="C11" s="21"/>
      <c r="D11" s="22"/>
      <c r="E11" s="21"/>
      <c r="F11" s="17">
        <f>IF(E11="",D11,C11*VLOOKUP(E11,'Type of tasks'!$A$2:C22,3)+D11)</f>
        <v>0.0</v>
      </c>
      <c r="G11" s="17" t="str">
        <f>_xlfn.IFERROR(IF(VLOOKUP(E11,rango_tipo_trabajo,4,FALSE)="Yes",F11*Configurations!$B$3,0),"")</f>
        <v/>
      </c>
      <c r="H11" s="18" t="str">
        <f>_xlfn.IFERROR(IF(VLOOKUP(E11,rango_tipo_trabajo,5,FALSE)="Yes",F11*Configurations!$B$2,0),"")</f>
        <v/>
      </c>
      <c r="I11" s="19">
        <f t="shared" si="0"/>
        <v>0.0</v>
      </c>
    </row>
    <row r="12" spans="8:8" ht="15.75" customHeight="1">
      <c r="A12" s="21"/>
      <c r="B12" s="20"/>
      <c r="C12" s="21"/>
      <c r="D12" s="22"/>
      <c r="E12" s="21"/>
      <c r="F12" s="17">
        <f>IF(E12="",D12,C12*VLOOKUP(E12,'Type of tasks'!$A$2:C22,3)+D12)</f>
        <v>0.0</v>
      </c>
      <c r="G12" s="17" t="str">
        <f>_xlfn.IFERROR(IF(VLOOKUP(E12,rango_tipo_trabajo,4,FALSE)="Yes",F12*Configurations!$B$3,0),"")</f>
        <v/>
      </c>
      <c r="H12" s="18" t="str">
        <f>_xlfn.IFERROR(IF(VLOOKUP(E12,rango_tipo_trabajo,5,FALSE)="Yes",F12*Configurations!$B$2,0),"")</f>
        <v/>
      </c>
      <c r="I12" s="19">
        <f t="shared" si="0"/>
        <v>0.0</v>
      </c>
    </row>
    <row r="13" spans="8:8" ht="15.75" customHeight="1">
      <c r="A13" s="21"/>
      <c r="B13" s="20"/>
      <c r="C13" s="21"/>
      <c r="D13" s="22"/>
      <c r="E13" s="21"/>
      <c r="F13" s="17">
        <f>IF(E13="",D13,C13*VLOOKUP(E13,'Type of tasks'!$A$2:C22,3)+D13)</f>
        <v>0.0</v>
      </c>
      <c r="G13" s="17" t="str">
        <f>_xlfn.IFERROR(IF(VLOOKUP(E13,rango_tipo_trabajo,4,FALSE)="Yes",F13*Configurations!$B$3,0),"")</f>
        <v/>
      </c>
      <c r="H13" s="18" t="str">
        <f>_xlfn.IFERROR(IF(VLOOKUP(E13,rango_tipo_trabajo,5,FALSE)="Yes",F13*Configurations!$B$2,0),"")</f>
        <v/>
      </c>
      <c r="I13" s="19">
        <f t="shared" si="0"/>
        <v>0.0</v>
      </c>
    </row>
    <row r="14" spans="8:8" ht="15.75" customHeight="1">
      <c r="A14" s="21"/>
      <c r="B14" s="20"/>
      <c r="C14" s="21"/>
      <c r="D14" s="22"/>
      <c r="E14" s="21"/>
      <c r="F14" s="17">
        <f>IF(E14="",D14,C14*VLOOKUP(E14,'Type of tasks'!$A$2:C22,3)+D14)</f>
        <v>0.0</v>
      </c>
      <c r="G14" s="17" t="str">
        <f>_xlfn.IFERROR(IF(VLOOKUP(E14,rango_tipo_trabajo,4,FALSE)="Yes",F14*Configurations!$B$3,0),"")</f>
        <v/>
      </c>
      <c r="H14" s="18" t="str">
        <f>_xlfn.IFERROR(IF(VLOOKUP(E14,rango_tipo_trabajo,5,FALSE)="Yes",F14*Configurations!$B$2,0),"")</f>
        <v/>
      </c>
      <c r="I14" s="19">
        <f t="shared" si="0"/>
        <v>0.0</v>
      </c>
    </row>
    <row r="15" spans="8:8" ht="15.75" customHeight="1">
      <c r="A15" s="21"/>
      <c r="B15" s="20"/>
      <c r="C15" s="21"/>
      <c r="D15" s="22"/>
      <c r="E15" s="21"/>
      <c r="F15" s="17">
        <f>IF(E15="",D15,C15*VLOOKUP(E15,'Type of tasks'!$A$2:C22,3)+D15)</f>
        <v>0.0</v>
      </c>
      <c r="G15" s="17" t="str">
        <f>_xlfn.IFERROR(IF(VLOOKUP(E15,rango_tipo_trabajo,4,FALSE)="Yes",F15*Configurations!$B$3,0),"")</f>
        <v/>
      </c>
      <c r="H15" s="18" t="str">
        <f>_xlfn.IFERROR(IF(VLOOKUP(E15,rango_tipo_trabajo,5,FALSE)="Yes",F15*Configurations!$B$2,0),"")</f>
        <v/>
      </c>
      <c r="I15" s="19">
        <f t="shared" si="0"/>
        <v>0.0</v>
      </c>
    </row>
    <row r="16" spans="8:8" ht="15.75" customHeight="1">
      <c r="A16" s="21"/>
      <c r="B16" s="20"/>
      <c r="C16" s="21"/>
      <c r="D16" s="22"/>
      <c r="E16" s="21"/>
      <c r="F16" s="17">
        <f>IF(E16="",D16,C16*VLOOKUP(E16,'Type of tasks'!$A$2:C22,3)+D16)</f>
        <v>0.0</v>
      </c>
      <c r="G16" s="17" t="str">
        <f>_xlfn.IFERROR(IF(VLOOKUP(E16,rango_tipo_trabajo,4,FALSE)="Yes",F16*Configurations!$B$3,0),"")</f>
        <v/>
      </c>
      <c r="H16" s="18" t="str">
        <f>_xlfn.IFERROR(IF(VLOOKUP(E16,rango_tipo_trabajo,5,FALSE)="Yes",F16*Configurations!$B$2,0),"")</f>
        <v/>
      </c>
      <c r="I16" s="19">
        <f t="shared" si="0"/>
        <v>0.0</v>
      </c>
    </row>
    <row r="17" spans="8:8" ht="15.75" customHeight="1">
      <c r="A17" s="21"/>
      <c r="B17" s="20"/>
      <c r="C17" s="21"/>
      <c r="D17" s="22"/>
      <c r="E17" s="21"/>
      <c r="F17" s="17">
        <f>IF(E17="",D17,C17*VLOOKUP(E17,'Type of tasks'!$A$2:C22,3)+D17)</f>
        <v>0.0</v>
      </c>
      <c r="G17" s="17" t="str">
        <f>_xlfn.IFERROR(IF(VLOOKUP(E17,rango_tipo_trabajo,4,FALSE)="Yes",F17*Configurations!$B$3,0),"")</f>
        <v/>
      </c>
      <c r="H17" s="18" t="str">
        <f>_xlfn.IFERROR(IF(VLOOKUP(E17,rango_tipo_trabajo,5,FALSE)="Yes",F17*Configurations!$B$2,0),"")</f>
        <v/>
      </c>
      <c r="I17" s="19">
        <f t="shared" si="0"/>
        <v>0.0</v>
      </c>
    </row>
    <row r="18" spans="8:8" ht="15.75" customHeight="1">
      <c r="A18" s="21"/>
      <c r="B18" s="20"/>
      <c r="C18" s="21"/>
      <c r="D18" s="22"/>
      <c r="E18" s="21"/>
      <c r="F18" s="17">
        <f>IF(E18="",D18,C18*VLOOKUP(E18,'Type of tasks'!$A$2:C22,3)+D18)</f>
        <v>0.0</v>
      </c>
      <c r="G18" s="17" t="str">
        <f>_xlfn.IFERROR(IF(VLOOKUP(E18,rango_tipo_trabajo,4,FALSE)="Yes",F18*Configurations!$B$3,0),"")</f>
        <v/>
      </c>
      <c r="H18" s="18" t="str">
        <f>_xlfn.IFERROR(IF(VLOOKUP(E18,rango_tipo_trabajo,5,FALSE)="Yes",F18*Configurations!$B$2,0),"")</f>
        <v/>
      </c>
      <c r="I18" s="19">
        <f t="shared" si="0"/>
        <v>0.0</v>
      </c>
    </row>
    <row r="19" spans="8:8" ht="15.75" customHeight="1">
      <c r="A19" s="21"/>
      <c r="B19" s="20"/>
      <c r="C19" s="21"/>
      <c r="D19" s="22"/>
      <c r="E19" s="21"/>
      <c r="F19" s="17">
        <f>IF(E19="",D19,C19*VLOOKUP(E19,'Type of tasks'!$A$2:C22,3)+D19)</f>
        <v>0.0</v>
      </c>
      <c r="G19" s="17" t="str">
        <f>_xlfn.IFERROR(IF(VLOOKUP(E19,rango_tipo_trabajo,4,FALSE)="Yes",F19*Configurations!$B$3,0),"")</f>
        <v/>
      </c>
      <c r="H19" s="18" t="str">
        <f>_xlfn.IFERROR(IF(VLOOKUP(E19,rango_tipo_trabajo,5,FALSE)="Yes",F19*Configurations!$B$2,0),"")</f>
        <v/>
      </c>
      <c r="I19" s="19">
        <f t="shared" si="0"/>
        <v>0.0</v>
      </c>
    </row>
    <row r="20" spans="8:8" ht="15.75" customHeight="1">
      <c r="A20" s="21"/>
      <c r="B20" s="20"/>
      <c r="C20" s="21"/>
      <c r="D20" s="22"/>
      <c r="E20" s="21"/>
      <c r="F20" s="17">
        <f>IF(E20="",D20,C20*VLOOKUP(E20,'Type of tasks'!$A$2:C22,3)+D20)</f>
        <v>0.0</v>
      </c>
      <c r="G20" s="17" t="str">
        <f>_xlfn.IFERROR(IF(VLOOKUP(E20,rango_tipo_trabajo,4,FALSE)="Yes",F20*Configurations!$B$3,0),"")</f>
        <v/>
      </c>
      <c r="H20" s="18" t="str">
        <f>_xlfn.IFERROR(IF(VLOOKUP(E20,rango_tipo_trabajo,5,FALSE)="Yes",F20*Configurations!$B$2,0),"")</f>
        <v/>
      </c>
      <c r="I20" s="19">
        <f t="shared" si="0"/>
        <v>0.0</v>
      </c>
    </row>
    <row r="21" spans="8:8" ht="15.75" customHeight="1">
      <c r="A21" s="21"/>
      <c r="B21" s="20"/>
      <c r="C21" s="21"/>
      <c r="D21" s="22"/>
      <c r="E21" s="21"/>
      <c r="F21" s="17">
        <f>IF(E21="",D21,C21*VLOOKUP(E21,'Type of tasks'!$A$2:C22,3)+D21)</f>
        <v>0.0</v>
      </c>
      <c r="G21" s="17" t="str">
        <f>_xlfn.IFERROR(IF(VLOOKUP(E21,rango_tipo_trabajo,4,FALSE)="Yes",F21*Configurations!$B$3,0),"")</f>
        <v/>
      </c>
      <c r="H21" s="18" t="str">
        <f>_xlfn.IFERROR(IF(VLOOKUP(E21,rango_tipo_trabajo,5,FALSE)="Yes",F21*Configurations!$B$2,0),"")</f>
        <v/>
      </c>
      <c r="I21" s="19">
        <f t="shared" si="0"/>
        <v>0.0</v>
      </c>
    </row>
    <row r="22" spans="8:8" ht="15.75" customHeight="1">
      <c r="A22" s="21"/>
      <c r="B22" s="20"/>
      <c r="C22" s="21"/>
      <c r="D22" s="22"/>
      <c r="E22" s="21"/>
      <c r="F22" s="17">
        <f>IF(E22="",D22,C22*VLOOKUP(E22,'Type of tasks'!$A$2:C22,3)+D22)</f>
        <v>0.0</v>
      </c>
      <c r="G22" s="17" t="str">
        <f>_xlfn.IFERROR(IF(VLOOKUP(E22,rango_tipo_trabajo,4,FALSE)="Yes",F22*Configurations!$B$3,0),"")</f>
        <v/>
      </c>
      <c r="H22" s="18" t="str">
        <f>_xlfn.IFERROR(IF(VLOOKUP(E22,rango_tipo_trabajo,5,FALSE)="Yes",F22*Configurations!$B$2,0),"")</f>
        <v/>
      </c>
      <c r="I22" s="19">
        <f t="shared" si="0"/>
        <v>0.0</v>
      </c>
    </row>
  </sheetData>
  <mergeCells count="2">
    <mergeCell ref="F1:F2"/>
    <mergeCell ref="G1:G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type="list" errorStyle="stop" showErrorMessage="1">
          <x14:formula1>
            <xm:f>'Type of tasks'!$A$2:$A22</xm:f>
          </x14:formula1>
          <xm:sqref>E4:E22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dimension ref="A1:F10"/>
  <sheetViews>
    <sheetView workbookViewId="0">
      <selection activeCell="A1" sqref="A1"/>
    </sheetView>
  </sheetViews>
  <sheetFormatPr defaultRowHeight="15.75" customHeight="1" defaultColWidth="12"/>
  <cols>
    <col min="1" max="1" customWidth="1" width="16.710938" style="0"/>
    <col min="2" max="2" customWidth="1" width="15.425781" style="0"/>
    <col min="3" max="3" customWidth="1" width="13.0" style="0"/>
    <col min="4" max="4" customWidth="1" width="21.140625" style="0"/>
    <col min="5" max="5" customWidth="1" width="14.5703125" style="0"/>
  </cols>
  <sheetData>
    <row r="1" spans="8:8" ht="15.75" customHeight="1">
      <c r="A1" s="11" t="s">
        <v>18</v>
      </c>
      <c r="B1" s="11" t="s">
        <v>7</v>
      </c>
      <c r="C1" s="13" t="s">
        <v>19</v>
      </c>
      <c r="D1" s="13" t="s">
        <v>20</v>
      </c>
      <c r="E1" s="13" t="s">
        <v>21</v>
      </c>
    </row>
    <row r="2" spans="8:8" ht="15.75" customHeight="1">
      <c r="A2" s="14" t="s">
        <v>17</v>
      </c>
      <c r="B2" s="14"/>
      <c r="C2" s="16">
        <v>25.0</v>
      </c>
      <c r="D2" s="23" t="s">
        <v>22</v>
      </c>
      <c r="E2" s="23" t="s">
        <v>23</v>
      </c>
    </row>
    <row r="3" spans="8:8" ht="15.75" customHeight="1">
      <c r="A3" s="14" t="s">
        <v>24</v>
      </c>
      <c r="B3" s="14"/>
      <c r="C3" s="16">
        <v>20.0</v>
      </c>
      <c r="D3" s="23" t="s">
        <v>22</v>
      </c>
      <c r="E3" s="23" t="s">
        <v>23</v>
      </c>
    </row>
    <row r="4" spans="8:8" ht="15.75" customHeight="1">
      <c r="A4" s="14" t="s">
        <v>25</v>
      </c>
      <c r="B4" s="14"/>
      <c r="C4" s="16">
        <v>35.0</v>
      </c>
      <c r="D4" s="23" t="s">
        <v>22</v>
      </c>
      <c r="E4" s="23" t="s">
        <v>22</v>
      </c>
    </row>
    <row r="5" spans="8:8" ht="15.75" customHeight="1">
      <c r="A5" s="21"/>
      <c r="B5" s="21"/>
      <c r="C5" s="16"/>
      <c r="D5" s="23"/>
      <c r="E5" s="23"/>
    </row>
    <row r="6" spans="8:8" ht="15.75" customHeight="1">
      <c r="A6" s="21"/>
      <c r="B6" s="21"/>
      <c r="C6" s="22"/>
      <c r="D6" s="24"/>
      <c r="E6" s="24"/>
    </row>
    <row r="7" spans="8:8" ht="15.75" customHeight="1">
      <c r="A7" s="21"/>
      <c r="B7" s="21"/>
      <c r="C7" s="22"/>
      <c r="D7" s="24"/>
      <c r="E7" s="24"/>
    </row>
    <row r="8" spans="8:8" ht="15.75" customHeight="1">
      <c r="A8" s="21"/>
      <c r="B8" s="21"/>
      <c r="C8" s="22"/>
      <c r="D8" s="24"/>
      <c r="E8" s="24"/>
    </row>
    <row r="9" spans="8:8" ht="15.75" customHeight="1">
      <c r="A9" s="21"/>
      <c r="B9" s="21"/>
      <c r="C9" s="22"/>
      <c r="D9" s="24"/>
      <c r="E9" s="24"/>
    </row>
    <row r="10" spans="8:8" ht="15.75" customHeight="1">
      <c r="A10" s="21"/>
      <c r="B10" s="21"/>
      <c r="C10" s="22"/>
      <c r="D10" s="24"/>
      <c r="E10" s="24"/>
    </row>
  </sheetData>
  <conditionalFormatting sqref="E1:E10 D2:D10">
    <cfRule type="containsText" text="Yes" operator="containsText" priority="1" dxfId="0">
      <formula>NOT(ISERROR(SEARCH(("Yes"),(E1))))</formula>
    </cfRule>
    <cfRule type="containsBlanks" priority="2" dxfId="1">
      <formula>LEN(TRIM(E1))=0</formula>
    </cfRule>
    <cfRule type="containsText" text="No" operator="containsText" priority="3" dxfId="2">
      <formula>NOT(ISERROR(SEARCH(("No"),(E1))))</formula>
    </cfRule>
  </conditionalFormatting>
  <dataValidations count="1">
    <dataValidation allowBlank="1" type="list" errorStyle="stop" showErrorMessage="1" sqref="D2:E10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4"/>
  <sheetViews>
    <sheetView tabSelected="1" workbookViewId="0">
      <selection activeCell="A1" sqref="A1"/>
    </sheetView>
  </sheetViews>
  <sheetFormatPr defaultRowHeight="15.75" customHeight="1" defaultColWidth="12"/>
  <cols>
    <col min="1" max="1" customWidth="1" width="35.42578" style="0"/>
    <col min="2" max="2" customWidth="1" width="9.425781" style="0"/>
  </cols>
  <sheetData>
    <row r="1" spans="8:8" ht="15.75" customHeight="1">
      <c r="A1" s="11" t="s">
        <v>7</v>
      </c>
      <c r="B1" s="11" t="s">
        <v>26</v>
      </c>
    </row>
    <row r="2" spans="8:8" ht="15.75" customHeight="1">
      <c r="A2" s="25" t="s">
        <v>27</v>
      </c>
      <c r="B2" s="26">
        <v>0.2</v>
      </c>
    </row>
    <row r="3" spans="8:8" ht="15.75" customHeight="1">
      <c r="A3" s="25" t="s">
        <v>28</v>
      </c>
      <c r="B3" s="26">
        <v>0.1</v>
      </c>
    </row>
    <row r="4" spans="8:8" ht="15.75" customHeight="1">
      <c r="A4" s="25" t="s">
        <v>29</v>
      </c>
      <c r="B4" s="25">
        <v>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Janus lds</dc:creator>
  <cp:lastModifiedBy>Janus lds</cp:lastModifiedBy>
  <dcterms:created xsi:type="dcterms:W3CDTF">2022-10-05T08:06:51Z</dcterms:created>
  <dcterms:modified xsi:type="dcterms:W3CDTF">2022-10-05T03:56:33Z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8d14f473e3bc4fb9b709cfaf449d2d6b</vt:lpwstr>
  </property>
</Properties>
</file>