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Cache/pivotCacheDefinition18.xml" ContentType="application/vnd.openxmlformats-officedocument.spreadsheetml.pivotCacheDefinition+xml"/>
  <Override PartName="/xl/pivotCache/pivotCacheDefinition19.xml" ContentType="application/vnd.openxmlformats-officedocument.spreadsheetml.pivotCacheDefinition+xml"/>
  <Override PartName="/xl/pivotCache/pivotCacheDefinition20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that_new_folder\Finished Excel Projects\A-Z\Customer Segmentation\"/>
    </mc:Choice>
  </mc:AlternateContent>
  <xr:revisionPtr revIDLastSave="0" documentId="13_ncr:1_{90AEA629-9CD8-441C-A0EE-0538FF12589B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Cleaned_Data" sheetId="1" r:id="rId1"/>
    <sheet name="Descriptive Statistics" sheetId="4" r:id="rId2"/>
    <sheet name="PivotTables_charts" sheetId="3" r:id="rId3"/>
    <sheet name="Dashboard" sheetId="5" r:id="rId4"/>
    <sheet name="Predictive &amp; What-If Analysis" sheetId="6" state="hidden" r:id="rId5"/>
    <sheet name="Customer Loyalty Program Scen.." sheetId="13" r:id="rId6"/>
    <sheet name="Data Table (“income vs sales)" sheetId="14" state="hidden" r:id="rId7"/>
  </sheets>
  <definedNames>
    <definedName name="_xlchart.v2.0" hidden="1">PivotTables_charts!$O$33:$O$37</definedName>
    <definedName name="_xlchart.v2.1" hidden="1">PivotTables_charts!$P$33:$P$37</definedName>
    <definedName name="adult">PivotTables_charts!$B$38</definedName>
    <definedName name="adult_percent">PivotTables_charts!$B$2</definedName>
    <definedName name="agult_percent">PivotTables_charts!$B$2</definedName>
    <definedName name="av_spending_score">PivotTables_charts!$K$11</definedName>
    <definedName name="Average_income">PivotTables_charts!$K$5</definedName>
    <definedName name="average_purchase_frequency">PivotTables_charts!$K$14</definedName>
    <definedName name="avg_purchasing_amount">PivotTables_charts!$K$8</definedName>
    <definedName name="customer_count">PivotTables_charts!$K$2</definedName>
    <definedName name="Discount_Rate">'Predictive &amp; What-If Analysis'!$C$3</definedName>
    <definedName name="Expected_Profit_Formula_Input">'Predictive &amp; What-If Analysis'!$C$6</definedName>
    <definedName name="ExternalData_1" localSheetId="0" hidden="1">Cleaned_Data!$A$1:$N$1001</definedName>
    <definedName name="female">PivotTables_charts!$B$32</definedName>
    <definedName name="high_income">PivotTables_charts!$B$14</definedName>
    <definedName name="high_income_Count">PivotTables_charts!$B$44</definedName>
    <definedName name="High_Spend">PivotTables_charts!$B$20</definedName>
    <definedName name="high_spender_count">PivotTables_charts!$B$50</definedName>
    <definedName name="low_income">PivotTables_charts!$B$15</definedName>
    <definedName name="low_income_count">PivotTables_charts!$B$45</definedName>
    <definedName name="low_spend">PivotTables_charts!$B$21</definedName>
    <definedName name="low_spender_count">PivotTables_charts!$B$51</definedName>
    <definedName name="Loyalty_Reward_per_Customer">'Predictive &amp; What-If Analysis'!$C$4</definedName>
    <definedName name="male">PivotTables_charts!$B$33</definedName>
    <definedName name="male_percent">PivotTables_charts!$B$9</definedName>
    <definedName name="mid_income">PivotTables_charts!$B$16</definedName>
    <definedName name="mid_income_count">PivotTables_charts!$B$46</definedName>
    <definedName name="mid_Spend">PivotTables_charts!$B$22</definedName>
    <definedName name="mid_Spender_count">PivotTables_charts!$B$52</definedName>
    <definedName name="old">PivotTables_charts!$B$39</definedName>
    <definedName name="old_percent">PivotTables_charts!$B$3</definedName>
    <definedName name="Original_Total">'Predictive &amp; What-If Analysis'!$C$5</definedName>
    <definedName name="other">PivotTables_charts!$B$34</definedName>
    <definedName name="teen">PivotTables_charts!$B$40</definedName>
    <definedName name="teen_percent">PivotTables_charts!$B$4</definedName>
  </definedNames>
  <calcPr calcId="191029"/>
  <pivotCaches>
    <pivotCache cacheId="20" r:id="rId8"/>
    <pivotCache cacheId="21" r:id="rId9"/>
    <pivotCache cacheId="22" r:id="rId10"/>
    <pivotCache cacheId="23" r:id="rId11"/>
    <pivotCache cacheId="24" r:id="rId12"/>
    <pivotCache cacheId="25" r:id="rId13"/>
    <pivotCache cacheId="26" r:id="rId14"/>
    <pivotCache cacheId="27" r:id="rId15"/>
    <pivotCache cacheId="28" r:id="rId16"/>
    <pivotCache cacheId="29" r:id="rId17"/>
    <pivotCache cacheId="30" r:id="rId18"/>
    <pivotCache cacheId="31" r:id="rId19"/>
    <pivotCache cacheId="32" r:id="rId20"/>
    <pivotCache cacheId="33" r:id="rId21"/>
    <pivotCache cacheId="34" r:id="rId22"/>
    <pivotCache cacheId="35" r:id="rId23"/>
    <pivotCache cacheId="36" r:id="rId24"/>
    <pivotCache cacheId="37" r:id="rId25"/>
    <pivotCache cacheId="41" r:id="rId26"/>
    <pivotCache cacheId="39" r:id="rId2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segmentation_data_480a9dcf-7062-4146-aef4-b9b152365213" name="customer_segmentation_data" connection="Query - customer_segmentation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5" l="1" a="1"/>
  <c r="C36" i="5" s="1"/>
  <c r="B36" i="5" a="1"/>
  <c r="B36" i="5" s="1"/>
  <c r="O33" i="3" a="1"/>
  <c r="O33" i="3" s="1"/>
  <c r="P30" i="3"/>
  <c r="P29" i="3"/>
  <c r="P28" i="3"/>
  <c r="P27" i="3"/>
  <c r="P26" i="3"/>
  <c r="C6" i="14"/>
  <c r="C7" i="14"/>
  <c r="R22" i="1"/>
  <c r="O26" i="3" a="1"/>
  <c r="D16" i="14" a="1"/>
  <c r="D16" i="14" s="1"/>
  <c r="C6" i="6"/>
  <c r="C5" i="6"/>
  <c r="M14" i="3" a="1"/>
  <c r="M14" i="3" s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J26" i="3" a="1"/>
  <c r="J26" i="3" s="1"/>
  <c r="H18" i="3" a="1"/>
  <c r="H18" i="3" s="1"/>
  <c r="H33" i="3"/>
  <c r="G33" i="3"/>
  <c r="F33" i="3"/>
  <c r="C10" i="14" l="1"/>
  <c r="E15" i="14" s="1"/>
  <c r="O26" i="3"/>
  <c r="P31" i="3" l="1"/>
  <c r="Q28" i="3" s="1"/>
  <c r="R28" i="3" s="1"/>
  <c r="Q27" i="3" l="1"/>
  <c r="R27" i="3" s="1"/>
  <c r="Q30" i="3"/>
  <c r="R30" i="3" s="1"/>
  <c r="Q29" i="3"/>
  <c r="R29" i="3" s="1"/>
  <c r="Q26" i="3"/>
  <c r="R26" i="3" s="1"/>
  <c r="E16" i="14" s="1" a="1"/>
  <c r="E16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E44438-22BB-489A-BA7E-71D018B381E4}" keepAlive="1" name="ModelConnection_ExternalData_1" description="Data Model" type="5" refreshedVersion="8" minRefreshableVersion="5" saveData="1">
    <dbPr connection="Data Model Connection" command="customer_segmentation_data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FF627189-3B38-40E4-9867-43A1B69F5FA4}" name="Query - customer_segmentation_data" description="Connection to the 'customer_segmentation_data' query in the workbook." type="100" refreshedVersion="8" minRefreshableVersion="5">
    <extLst>
      <ext xmlns:x15="http://schemas.microsoft.com/office/spreadsheetml/2010/11/main" uri="{DE250136-89BD-433C-8126-D09CA5730AF9}">
        <x15:connection id="199ba149-e70f-4b67-857c-79682fb07666"/>
      </ext>
    </extLst>
  </connection>
  <connection id="3" xr16:uid="{578A97C0-4D94-4BBB-AEA2-36D95740335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<sst xmlns="http://schemas.openxmlformats.org/spreadsheetml/2006/main" count="7177" uniqueCount="92">
  <si>
    <t>id</t>
  </si>
  <si>
    <t>age</t>
  </si>
  <si>
    <t>age_description</t>
  </si>
  <si>
    <t>gender</t>
  </si>
  <si>
    <t>income</t>
  </si>
  <si>
    <t>income_level</t>
  </si>
  <si>
    <t>spending_score</t>
  </si>
  <si>
    <t>spending_status</t>
  </si>
  <si>
    <t>membership_years</t>
  </si>
  <si>
    <t>term</t>
  </si>
  <si>
    <t>purchase_frequency</t>
  </si>
  <si>
    <t>purchase_frequency_status</t>
  </si>
  <si>
    <t>preferred_category</t>
  </si>
  <si>
    <t>last_purchase_amount</t>
  </si>
  <si>
    <t>Adult</t>
  </si>
  <si>
    <t>Female</t>
  </si>
  <si>
    <t>Mid Income</t>
  </si>
  <si>
    <t>High Spender</t>
  </si>
  <si>
    <t>Short Term</t>
  </si>
  <si>
    <t>Mid</t>
  </si>
  <si>
    <t>Groceries</t>
  </si>
  <si>
    <t>Mid Spender</t>
  </si>
  <si>
    <t>High</t>
  </si>
  <si>
    <t>Sports</t>
  </si>
  <si>
    <t>Old Aged</t>
  </si>
  <si>
    <t>High Income</t>
  </si>
  <si>
    <t>Low Spender</t>
  </si>
  <si>
    <t>Clothing</t>
  </si>
  <si>
    <t>Other</t>
  </si>
  <si>
    <t>Low Income</t>
  </si>
  <si>
    <t>Long Term</t>
  </si>
  <si>
    <t>Low</t>
  </si>
  <si>
    <t>Home &amp; Garden</t>
  </si>
  <si>
    <t>Electronics</t>
  </si>
  <si>
    <t>Teen</t>
  </si>
  <si>
    <t>Mid Term</t>
  </si>
  <si>
    <t>Male</t>
  </si>
  <si>
    <t>Row Labels</t>
  </si>
  <si>
    <t>Grand Total</t>
  </si>
  <si>
    <t>Count of age_description</t>
  </si>
  <si>
    <t>Count of gender</t>
  </si>
  <si>
    <t>Count of income_level</t>
  </si>
  <si>
    <t>Count of spending_status</t>
  </si>
  <si>
    <t>Count of purchase_frequency_status</t>
  </si>
  <si>
    <t>Column Labels</t>
  </si>
  <si>
    <t>Avg Purchase Frequency</t>
  </si>
  <si>
    <t>Avg Purchase Amount</t>
  </si>
  <si>
    <t>Total</t>
  </si>
  <si>
    <t>Customer Count</t>
  </si>
  <si>
    <t>Avg Income</t>
  </si>
  <si>
    <t>Avg Spending Score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</si>
  <si>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</si>
  <si>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</si>
  <si>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</si>
  <si>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</si>
  <si>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</si>
  <si>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</si>
  <si>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</si>
  <si>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</si>
  <si>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</si>
  <si>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</si>
  <si>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</si>
  <si>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</si>
  <si>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</si>
  <si>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 of last purchase amount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</si>
  <si>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</si>
  <si>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</si>
  <si>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</si>
  <si>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</si>
  <si>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</si>
  <si>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</si>
  <si>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.</t>
  </si>
  <si>
    <t>total sales</t>
  </si>
  <si>
    <t>Discount Rate</t>
  </si>
  <si>
    <t>Loyalty Reward per Customer</t>
  </si>
  <si>
    <t>Expected Profit Formula Input</t>
  </si>
  <si>
    <t>Original Total</t>
  </si>
  <si>
    <t>Created by USER on 23/10/2025</t>
  </si>
  <si>
    <t>Customer Loyalty Program</t>
  </si>
  <si>
    <t>Expected_Profit</t>
  </si>
  <si>
    <t>Loyalty Reward</t>
  </si>
  <si>
    <t>Base Sale</t>
  </si>
  <si>
    <t>category weight</t>
  </si>
  <si>
    <t>Average income</t>
  </si>
  <si>
    <t>Income</t>
  </si>
  <si>
    <t>Total Sales</t>
  </si>
  <si>
    <t>Weight(%)</t>
  </si>
  <si>
    <t>Category</t>
  </si>
  <si>
    <t>Would Purchase Amount Increase with an Increase in Income?</t>
  </si>
  <si>
    <t>Moderate Loyalty Plan (5-8Years)</t>
  </si>
  <si>
    <t>Aggressive Loyalty Plan(8-10 Years)</t>
  </si>
  <si>
    <t>Count of membership_years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</si>
</sst>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£&quot;* #,##0.00_-;\-&quot;£&quot;* #,##0.00_-;_-&quot;£&quot;* &quot;-&quot;??_-;_-@_-"/>
    <numFmt numFmtId="164" formatCode="&quot;$&quot;#,##0_);[Red]\(&quot;$&quot;#,##0\)"/>
    <numFmt numFmtId="165" formatCode="\$#,##0.00;\(\$#,##0.00\);\$#,##0.00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\$#.#0,&quot;k&quot;"/>
    <numFmt numFmtId="169" formatCode="[$$-409]#,##0.00"/>
    <numFmt numFmtId="170" formatCode="0.0%"/>
    <numFmt numFmtId="171" formatCode="0.0"/>
    <numFmt numFmtId="172" formatCode="_(&quot;$&quot;* #,##0_);_(&quot;$&quot;* \(#,##0\);_(&quot;$&quot;* &quot;-&quot;??_);_(@_)"/>
    <numFmt numFmtId="173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6"/>
      <color rgb="FF30473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6"/>
      <color theme="2" tint="-0.249977111117893"/>
      <name val="Calibri"/>
      <family val="2"/>
      <scheme val="minor"/>
    </font>
    <font>
      <sz val="11"/>
      <color rgb="FF304738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20"/>
      <color rgb="FF304738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F2F2F2"/>
      </patternFill>
    </fill>
    <fill>
      <patternFill patternType="solid">
        <fgColor rgb="FF31473A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5" borderId="23" applyNumberFormat="0" applyAlignment="0" applyProtection="0"/>
  </cellStyleXfs>
  <cellXfs count="9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left"/>
    </xf>
    <xf numFmtId="166" fontId="0" fillId="0" borderId="2" xfId="0" applyNumberFormat="1" applyBorder="1"/>
    <xf numFmtId="166" fontId="0" fillId="0" borderId="3" xfId="0" applyNumberFormat="1" applyBorder="1"/>
    <xf numFmtId="1" fontId="1" fillId="0" borderId="0" xfId="0" applyNumberFormat="1" applyFont="1"/>
    <xf numFmtId="1" fontId="0" fillId="0" borderId="0" xfId="0" applyNumberFormat="1"/>
    <xf numFmtId="166" fontId="1" fillId="0" borderId="0" xfId="0" applyNumberFormat="1" applyFont="1"/>
    <xf numFmtId="167" fontId="1" fillId="0" borderId="0" xfId="0" applyNumberFormat="1" applyFont="1"/>
    <xf numFmtId="167" fontId="0" fillId="0" borderId="0" xfId="0" applyNumberFormat="1"/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2" fontId="0" fillId="0" borderId="5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6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0" fontId="1" fillId="0" borderId="12" xfId="0" applyFont="1" applyBorder="1"/>
    <xf numFmtId="0" fontId="1" fillId="0" borderId="13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9" fontId="0" fillId="0" borderId="0" xfId="0" applyNumberFormat="1"/>
    <xf numFmtId="171" fontId="0" fillId="0" borderId="0" xfId="0" applyNumberFormat="1"/>
    <xf numFmtId="0" fontId="4" fillId="2" borderId="21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left"/>
    </xf>
    <xf numFmtId="0" fontId="6" fillId="3" borderId="22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right"/>
    </xf>
    <xf numFmtId="0" fontId="7" fillId="2" borderId="21" xfId="0" applyFont="1" applyFill="1" applyBorder="1" applyAlignment="1">
      <alignment horizontal="right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172" fontId="0" fillId="0" borderId="0" xfId="0" applyNumberFormat="1" applyAlignment="1">
      <alignment vertical="center" wrapText="1"/>
    </xf>
    <xf numFmtId="172" fontId="0" fillId="0" borderId="0" xfId="0" applyNumberFormat="1"/>
    <xf numFmtId="0" fontId="0" fillId="0" borderId="24" xfId="0" applyBorder="1"/>
    <xf numFmtId="9" fontId="0" fillId="0" borderId="25" xfId="2" applyFont="1" applyBorder="1" applyAlignment="1">
      <alignment vertical="center" wrapText="1"/>
    </xf>
    <xf numFmtId="0" fontId="0" fillId="0" borderId="26" xfId="0" applyBorder="1"/>
    <xf numFmtId="166" fontId="0" fillId="0" borderId="27" xfId="0" applyNumberFormat="1" applyBorder="1" applyAlignment="1">
      <alignment vertical="center" wrapText="1"/>
    </xf>
    <xf numFmtId="167" fontId="0" fillId="0" borderId="27" xfId="0" applyNumberFormat="1" applyBorder="1"/>
    <xf numFmtId="0" fontId="1" fillId="0" borderId="28" xfId="0" applyFont="1" applyBorder="1" applyAlignment="1">
      <alignment vertical="center" wrapText="1"/>
    </xf>
    <xf numFmtId="172" fontId="0" fillId="0" borderId="29" xfId="0" applyNumberFormat="1" applyBorder="1" applyAlignment="1">
      <alignment vertical="center" wrapText="1"/>
    </xf>
    <xf numFmtId="0" fontId="0" fillId="0" borderId="22" xfId="0" applyBorder="1"/>
    <xf numFmtId="0" fontId="5" fillId="3" borderId="0" xfId="0" applyFont="1" applyFill="1" applyAlignment="1">
      <alignment horizontal="left"/>
    </xf>
    <xf numFmtId="9" fontId="0" fillId="4" borderId="0" xfId="0" applyNumberFormat="1" applyFill="1"/>
    <xf numFmtId="166" fontId="0" fillId="4" borderId="0" xfId="0" applyNumberFormat="1" applyFill="1"/>
    <xf numFmtId="0" fontId="8" fillId="0" borderId="0" xfId="0" applyFont="1" applyAlignment="1">
      <alignment vertical="top" wrapText="1"/>
    </xf>
    <xf numFmtId="0" fontId="4" fillId="2" borderId="24" xfId="0" applyFont="1" applyFill="1" applyBorder="1" applyAlignment="1">
      <alignment horizontal="left"/>
    </xf>
    <xf numFmtId="0" fontId="7" fillId="2" borderId="25" xfId="0" applyFont="1" applyFill="1" applyBorder="1" applyAlignment="1">
      <alignment horizontal="right"/>
    </xf>
    <xf numFmtId="0" fontId="4" fillId="2" borderId="30" xfId="0" applyFont="1" applyFill="1" applyBorder="1" applyAlignment="1">
      <alignment horizontal="left"/>
    </xf>
    <xf numFmtId="0" fontId="7" fillId="2" borderId="31" xfId="0" applyFont="1" applyFill="1" applyBorder="1" applyAlignment="1">
      <alignment horizontal="right"/>
    </xf>
    <xf numFmtId="0" fontId="5" fillId="3" borderId="26" xfId="0" applyFont="1" applyFill="1" applyBorder="1" applyAlignment="1">
      <alignment horizontal="left"/>
    </xf>
    <xf numFmtId="0" fontId="8" fillId="0" borderId="27" xfId="0" applyFont="1" applyBorder="1" applyAlignment="1">
      <alignment vertical="top" wrapText="1"/>
    </xf>
    <xf numFmtId="0" fontId="6" fillId="3" borderId="32" xfId="0" applyFont="1" applyFill="1" applyBorder="1" applyAlignment="1">
      <alignment horizontal="left"/>
    </xf>
    <xf numFmtId="0" fontId="0" fillId="0" borderId="33" xfId="0" applyBorder="1"/>
    <xf numFmtId="9" fontId="0" fillId="4" borderId="27" xfId="0" applyNumberFormat="1" applyFill="1" applyBorder="1"/>
    <xf numFmtId="166" fontId="0" fillId="4" borderId="27" xfId="0" applyNumberFormat="1" applyFill="1" applyBorder="1"/>
    <xf numFmtId="0" fontId="5" fillId="3" borderId="28" xfId="0" applyFont="1" applyFill="1" applyBorder="1" applyAlignment="1">
      <alignment horizontal="left"/>
    </xf>
    <xf numFmtId="172" fontId="1" fillId="0" borderId="20" xfId="0" applyNumberFormat="1" applyFont="1" applyBorder="1"/>
    <xf numFmtId="172" fontId="1" fillId="0" borderId="29" xfId="0" applyNumberFormat="1" applyFont="1" applyBorder="1"/>
    <xf numFmtId="9" fontId="0" fillId="0" borderId="0" xfId="2" applyFont="1"/>
    <xf numFmtId="173" fontId="0" fillId="0" borderId="0" xfId="0" applyNumberFormat="1"/>
    <xf numFmtId="0" fontId="10" fillId="5" borderId="23" xfId="3"/>
    <xf numFmtId="167" fontId="11" fillId="5" borderId="23" xfId="3" applyNumberFormat="1" applyFont="1"/>
    <xf numFmtId="167" fontId="10" fillId="5" borderId="23" xfId="3" applyNumberFormat="1"/>
    <xf numFmtId="9" fontId="11" fillId="5" borderId="23" xfId="2" applyFont="1" applyFill="1" applyBorder="1"/>
    <xf numFmtId="167" fontId="0" fillId="0" borderId="0" xfId="1" applyNumberFormat="1" applyFont="1"/>
    <xf numFmtId="0" fontId="13" fillId="6" borderId="0" xfId="0" applyFont="1" applyFill="1"/>
    <xf numFmtId="0" fontId="0" fillId="6" borderId="0" xfId="0" applyFill="1"/>
    <xf numFmtId="0" fontId="15" fillId="7" borderId="0" xfId="0" applyFont="1" applyFill="1"/>
    <xf numFmtId="0" fontId="13" fillId="7" borderId="0" xfId="0" applyFont="1" applyFill="1"/>
    <xf numFmtId="0" fontId="16" fillId="7" borderId="0" xfId="3" applyFont="1" applyFill="1" applyBorder="1"/>
    <xf numFmtId="0" fontId="12" fillId="7" borderId="34" xfId="3" applyFont="1" applyFill="1" applyBorder="1" applyAlignment="1">
      <alignment horizontal="center" vertical="center"/>
    </xf>
    <xf numFmtId="0" fontId="12" fillId="7" borderId="36" xfId="3" applyFont="1" applyFill="1" applyBorder="1" applyAlignment="1">
      <alignment horizontal="center" vertical="center"/>
    </xf>
    <xf numFmtId="167" fontId="12" fillId="7" borderId="35" xfId="3" applyNumberFormat="1" applyFont="1" applyFill="1" applyBorder="1" applyAlignment="1">
      <alignment horizontal="center" vertical="center"/>
    </xf>
    <xf numFmtId="9" fontId="12" fillId="7" borderId="0" xfId="2" applyFont="1" applyFill="1" applyBorder="1" applyAlignment="1">
      <alignment horizontal="center" vertical="center"/>
    </xf>
    <xf numFmtId="0" fontId="12" fillId="7" borderId="37" xfId="3" applyFont="1" applyFill="1" applyBorder="1" applyAlignment="1">
      <alignment horizontal="center" vertical="center"/>
    </xf>
    <xf numFmtId="0" fontId="14" fillId="7" borderId="0" xfId="3" applyFont="1" applyFill="1" applyBorder="1" applyAlignment="1">
      <alignment horizontal="center" vertical="center"/>
    </xf>
    <xf numFmtId="167" fontId="18" fillId="7" borderId="0" xfId="3" applyNumberFormat="1" applyFont="1" applyFill="1" applyBorder="1"/>
    <xf numFmtId="167" fontId="12" fillId="7" borderId="39" xfId="3" applyNumberFormat="1" applyFont="1" applyFill="1" applyBorder="1" applyAlignment="1">
      <alignment horizontal="center" vertical="center"/>
    </xf>
    <xf numFmtId="0" fontId="17" fillId="7" borderId="38" xfId="0" applyFont="1" applyFill="1" applyBorder="1" applyAlignment="1">
      <alignment horizontal="center" vertical="center"/>
    </xf>
    <xf numFmtId="0" fontId="0" fillId="0" borderId="0" xfId="0" applyNumberFormat="1"/>
  </cellXfs>
  <cellStyles count="4">
    <cellStyle name="Currency" xfId="1" builtinId="4"/>
    <cellStyle name="Normal" xfId="0" builtinId="0"/>
    <cellStyle name="Output" xfId="3" builtinId="21"/>
    <cellStyle name="Percent" xfId="2" builtinId="5"/>
  </cellStyles>
  <dxfs count="12">
    <dxf>
      <numFmt numFmtId="166" formatCode="_-[$$-409]* #,##0.00_ ;_-[$$-409]* \-#,##0.00\ ;_-[$$-409]* &quot;-&quot;??_ ;_-@_ "/>
    </dxf>
    <dxf>
      <numFmt numFmtId="170" formatCode="0.0%"/>
    </dxf>
    <dxf>
      <numFmt numFmtId="170" formatCode="0.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304738"/>
      <color rgb="FF31473A"/>
      <color rgb="FF5B3A5A"/>
      <color rgb="FFA85F49"/>
      <color rgb="FF7C8363"/>
      <color rgb="FFEDF4F2"/>
      <color rgb="FF7C83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pivotCacheDefinition" Target="pivotCache/pivotCacheDefinition19.xml"/><Relationship Id="rId21" Type="http://schemas.openxmlformats.org/officeDocument/2006/relationships/pivotCacheDefinition" Target="pivotCache/pivotCacheDefinition14.xml"/><Relationship Id="rId34" Type="http://schemas.openxmlformats.org/officeDocument/2006/relationships/calcChain" Target="calcChain.xml"/><Relationship Id="rId42" Type="http://schemas.openxmlformats.org/officeDocument/2006/relationships/customXml" Target="../customXml/item8.xml"/><Relationship Id="rId47" Type="http://schemas.openxmlformats.org/officeDocument/2006/relationships/customXml" Target="../customXml/item13.xml"/><Relationship Id="rId50" Type="http://schemas.openxmlformats.org/officeDocument/2006/relationships/customXml" Target="../customXml/item16.xml"/><Relationship Id="rId55" Type="http://schemas.openxmlformats.org/officeDocument/2006/relationships/customXml" Target="../customXml/item21.xml"/><Relationship Id="rId63" Type="http://schemas.openxmlformats.org/officeDocument/2006/relationships/customXml" Target="../customXml/item2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9" Type="http://schemas.openxmlformats.org/officeDocument/2006/relationships/connections" Target="connections.xml"/><Relationship Id="rId11" Type="http://schemas.openxmlformats.org/officeDocument/2006/relationships/pivotCacheDefinition" Target="pivotCache/pivotCacheDefinition4.xml"/><Relationship Id="rId24" Type="http://schemas.openxmlformats.org/officeDocument/2006/relationships/pivotCacheDefinition" Target="pivotCache/pivotCacheDefinition17.xml"/><Relationship Id="rId32" Type="http://schemas.openxmlformats.org/officeDocument/2006/relationships/sheetMetadata" Target="metadata.xml"/><Relationship Id="rId37" Type="http://schemas.openxmlformats.org/officeDocument/2006/relationships/customXml" Target="../customXml/item3.xml"/><Relationship Id="rId40" Type="http://schemas.openxmlformats.org/officeDocument/2006/relationships/customXml" Target="../customXml/item6.xml"/><Relationship Id="rId45" Type="http://schemas.openxmlformats.org/officeDocument/2006/relationships/customXml" Target="../customXml/item11.xml"/><Relationship Id="rId53" Type="http://schemas.openxmlformats.org/officeDocument/2006/relationships/customXml" Target="../customXml/item19.xml"/><Relationship Id="rId58" Type="http://schemas.openxmlformats.org/officeDocument/2006/relationships/customXml" Target="../customXml/item24.xml"/><Relationship Id="rId66" Type="http://schemas.openxmlformats.org/officeDocument/2006/relationships/customXml" Target="../customXml/item32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27.xml"/><Relationship Id="rId19" Type="http://schemas.openxmlformats.org/officeDocument/2006/relationships/pivotCacheDefinition" Target="pivotCache/pivotCacheDefinition1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pivotCacheDefinition" Target="pivotCache/pivotCacheDefinition20.xml"/><Relationship Id="rId30" Type="http://schemas.openxmlformats.org/officeDocument/2006/relationships/styles" Target="styles.xml"/><Relationship Id="rId35" Type="http://schemas.openxmlformats.org/officeDocument/2006/relationships/customXml" Target="../customXml/item1.xml"/><Relationship Id="rId43" Type="http://schemas.openxmlformats.org/officeDocument/2006/relationships/customXml" Target="../customXml/item9.xml"/><Relationship Id="rId48" Type="http://schemas.openxmlformats.org/officeDocument/2006/relationships/customXml" Target="../customXml/item14.xml"/><Relationship Id="rId56" Type="http://schemas.openxmlformats.org/officeDocument/2006/relationships/customXml" Target="../customXml/item22.xml"/><Relationship Id="rId64" Type="http://schemas.openxmlformats.org/officeDocument/2006/relationships/customXml" Target="../customXml/item30.xml"/><Relationship Id="rId8" Type="http://schemas.openxmlformats.org/officeDocument/2006/relationships/pivotCacheDefinition" Target="pivotCache/pivotCacheDefinition1.xml"/><Relationship Id="rId51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pivotCacheDefinition" Target="pivotCache/pivotCacheDefinition18.xml"/><Relationship Id="rId33" Type="http://schemas.openxmlformats.org/officeDocument/2006/relationships/powerPivotData" Target="model/item.data"/><Relationship Id="rId38" Type="http://schemas.openxmlformats.org/officeDocument/2006/relationships/customXml" Target="../customXml/item4.xml"/><Relationship Id="rId46" Type="http://schemas.openxmlformats.org/officeDocument/2006/relationships/customXml" Target="../customXml/item12.xml"/><Relationship Id="rId59" Type="http://schemas.openxmlformats.org/officeDocument/2006/relationships/customXml" Target="../customXml/item25.xml"/><Relationship Id="rId67" Type="http://schemas.openxmlformats.org/officeDocument/2006/relationships/customXml" Target="../customXml/item33.xml"/><Relationship Id="rId20" Type="http://schemas.openxmlformats.org/officeDocument/2006/relationships/pivotCacheDefinition" Target="pivotCache/pivotCacheDefinition13.xml"/><Relationship Id="rId41" Type="http://schemas.openxmlformats.org/officeDocument/2006/relationships/customXml" Target="../customXml/item7.xml"/><Relationship Id="rId54" Type="http://schemas.openxmlformats.org/officeDocument/2006/relationships/customXml" Target="../customXml/item20.xml"/><Relationship Id="rId62" Type="http://schemas.openxmlformats.org/officeDocument/2006/relationships/customXml" Target="../customXml/item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8.xml"/><Relationship Id="rId23" Type="http://schemas.openxmlformats.org/officeDocument/2006/relationships/pivotCacheDefinition" Target="pivotCache/pivotCacheDefinition16.xml"/><Relationship Id="rId28" Type="http://schemas.openxmlformats.org/officeDocument/2006/relationships/theme" Target="theme/theme1.xml"/><Relationship Id="rId36" Type="http://schemas.openxmlformats.org/officeDocument/2006/relationships/customXml" Target="../customXml/item2.xml"/><Relationship Id="rId49" Type="http://schemas.openxmlformats.org/officeDocument/2006/relationships/customXml" Target="../customXml/item15.xml"/><Relationship Id="rId57" Type="http://schemas.openxmlformats.org/officeDocument/2006/relationships/customXml" Target="../customXml/item23.xml"/><Relationship Id="rId10" Type="http://schemas.openxmlformats.org/officeDocument/2006/relationships/pivotCacheDefinition" Target="pivotCache/pivotCacheDefinition3.xml"/><Relationship Id="rId31" Type="http://schemas.openxmlformats.org/officeDocument/2006/relationships/sharedStrings" Target="sharedStrings.xml"/><Relationship Id="rId44" Type="http://schemas.openxmlformats.org/officeDocument/2006/relationships/customXml" Target="../customXml/item10.xml"/><Relationship Id="rId52" Type="http://schemas.openxmlformats.org/officeDocument/2006/relationships/customXml" Target="../customXml/item18.xml"/><Relationship Id="rId60" Type="http://schemas.openxmlformats.org/officeDocument/2006/relationships/customXml" Target="../customXml/item26.xml"/><Relationship Id="rId65" Type="http://schemas.openxmlformats.org/officeDocument/2006/relationships/customXml" Target="../customXml/item3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39" Type="http://schemas.openxmlformats.org/officeDocument/2006/relationships/customXml" Target="../customXml/item5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Segmentation_new.xlsx]PivotTables_charts!Distribution by age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4738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304738"/>
                </a:solidFill>
              </a:rPr>
              <a:t>Age Distribution</a:t>
            </a:r>
          </a:p>
        </c:rich>
      </c:tx>
      <c:layout>
        <c:manualLayout>
          <c:xMode val="edge"/>
          <c:yMode val="edge"/>
          <c:x val="0.5187222222222222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473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304738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7C836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47169378827646546"/>
          <c:y val="0.21235892388451444"/>
          <c:w val="0.46980686789151355"/>
          <c:h val="0.78301144648585597"/>
        </c:manualLayout>
      </c:layout>
      <c:doughnutChart>
        <c:varyColors val="1"/>
        <c:ser>
          <c:idx val="0"/>
          <c:order val="0"/>
          <c:tx>
            <c:strRef>
              <c:f>PivotTables_charts!$B$1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30473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62-4C25-9444-5A913494C9C8}"/>
              </c:ext>
            </c:extLst>
          </c:dPt>
          <c:dPt>
            <c:idx val="1"/>
            <c:bubble3D val="0"/>
            <c:spPr>
              <a:solidFill>
                <a:srgbClr val="7C836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62-4C25-9444-5A913494C9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62-4C25-9444-5A913494C9C8}"/>
              </c:ext>
            </c:extLst>
          </c:dPt>
          <c:cat>
            <c:strRef>
              <c:f>PivotTables_charts!$A$2:$A$5</c:f>
              <c:strCache>
                <c:ptCount val="3"/>
                <c:pt idx="0">
                  <c:v>Adult</c:v>
                </c:pt>
                <c:pt idx="1">
                  <c:v>Old Aged</c:v>
                </c:pt>
                <c:pt idx="2">
                  <c:v>Teen</c:v>
                </c:pt>
              </c:strCache>
            </c:strRef>
          </c:cat>
          <c:val>
            <c:numRef>
              <c:f>PivotTables_charts!$B$2:$B$5</c:f>
              <c:numCache>
                <c:formatCode>0.00%</c:formatCode>
                <c:ptCount val="3"/>
                <c:pt idx="0">
                  <c:v>0.56499999999999995</c:v>
                </c:pt>
                <c:pt idx="1">
                  <c:v>0.374</c:v>
                </c:pt>
                <c:pt idx="2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62-4C25-9444-5A913494C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Segmentation_new.xlsx]PivotTables_charts!distribution by spending status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473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304738"/>
                </a:solidFill>
              </a:rPr>
              <a:t>Spending Habit</a:t>
            </a:r>
          </a:p>
        </c:rich>
      </c:tx>
      <c:layout>
        <c:manualLayout>
          <c:xMode val="edge"/>
          <c:yMode val="edge"/>
          <c:x val="0.53174357512915515"/>
          <c:y val="8.4701079848660565E-4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rgbClr val="304738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7C8362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rgbClr val="304738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47296439030801907"/>
          <c:y val="0.16280442804428047"/>
          <c:w val="0.49538346292394198"/>
          <c:h val="0.78829580154620738"/>
        </c:manualLayout>
      </c:layout>
      <c:doughnutChart>
        <c:varyColors val="1"/>
        <c:ser>
          <c:idx val="0"/>
          <c:order val="0"/>
          <c:tx>
            <c:strRef>
              <c:f>PivotTables_charts!$B$19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04738"/>
            </a:solidFill>
          </c:spPr>
          <c:explosion val="2"/>
          <c:dPt>
            <c:idx val="0"/>
            <c:bubble3D val="0"/>
            <c:spPr>
              <a:solidFill>
                <a:srgbClr val="7C836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EF1-4CFE-8AB0-CCD3569D1A03}"/>
              </c:ext>
            </c:extLst>
          </c:dPt>
          <c:dPt>
            <c:idx val="1"/>
            <c:bubble3D val="0"/>
            <c:spPr>
              <a:solidFill>
                <a:srgbClr val="30473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EF1-4CFE-8AB0-CCD3569D1A03}"/>
              </c:ext>
            </c:extLst>
          </c:dPt>
          <c:dPt>
            <c:idx val="2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EF1-4CFE-8AB0-CCD3569D1A03}"/>
              </c:ext>
            </c:extLst>
          </c:dPt>
          <c:cat>
            <c:strRef>
              <c:f>PivotTables_charts!$A$20:$A$23</c:f>
              <c:strCache>
                <c:ptCount val="3"/>
                <c:pt idx="0">
                  <c:v>High Spender</c:v>
                </c:pt>
                <c:pt idx="1">
                  <c:v>Low Spender</c:v>
                </c:pt>
                <c:pt idx="2">
                  <c:v>Mid Spender</c:v>
                </c:pt>
              </c:strCache>
            </c:strRef>
          </c:cat>
          <c:val>
            <c:numRef>
              <c:f>PivotTables_charts!$B$20:$B$23</c:f>
              <c:numCache>
                <c:formatCode>0.00%</c:formatCode>
                <c:ptCount val="3"/>
                <c:pt idx="0">
                  <c:v>0.308</c:v>
                </c:pt>
                <c:pt idx="1">
                  <c:v>0.40699999999999997</c:v>
                </c:pt>
                <c:pt idx="2">
                  <c:v>0.28499999999999998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F1-4CFE-8AB0-CCD3569D1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Segmentation_new.xlsx]PivotTables_charts!Distribution by Gender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4738"/>
                </a:solidFill>
                <a:latin typeface="+mn-lt"/>
                <a:ea typeface="+mn-ea"/>
                <a:cs typeface="+mn-cs"/>
              </a:defRPr>
            </a:pPr>
            <a:r>
              <a:rPr lang="en-US" sz="1400" b="1">
                <a:solidFill>
                  <a:srgbClr val="304738"/>
                </a:solidFill>
              </a:rPr>
              <a:t>Gender Distribution</a:t>
            </a:r>
          </a:p>
        </c:rich>
      </c:tx>
      <c:layout>
        <c:manualLayout>
          <c:xMode val="edge"/>
          <c:yMode val="edge"/>
          <c:x val="0.50504162149031595"/>
          <c:y val="2.7713823594928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473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rgbClr val="304738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7C836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47503062117235345"/>
          <c:y val="0.18116660242644497"/>
          <c:w val="0.46641666666666665"/>
          <c:h val="0.77736111111111106"/>
        </c:manualLayout>
      </c:layout>
      <c:doughnutChart>
        <c:varyColors val="1"/>
        <c:ser>
          <c:idx val="0"/>
          <c:order val="0"/>
          <c:tx>
            <c:strRef>
              <c:f>PivotTables_charts!$B$7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C8-4CAE-AD92-0CAEB10B69F7}"/>
              </c:ext>
            </c:extLst>
          </c:dPt>
          <c:dPt>
            <c:idx val="1"/>
            <c:bubble3D val="0"/>
            <c:spPr>
              <a:solidFill>
                <a:srgbClr val="30473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C8-4CAE-AD92-0CAEB10B69F7}"/>
              </c:ext>
            </c:extLst>
          </c:dPt>
          <c:dPt>
            <c:idx val="2"/>
            <c:bubble3D val="0"/>
            <c:spPr>
              <a:solidFill>
                <a:srgbClr val="7C836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C8-4CAE-AD92-0CAEB10B69F7}"/>
              </c:ext>
            </c:extLst>
          </c:dPt>
          <c:dLbls>
            <c:delete val="1"/>
          </c:dLbls>
          <c:cat>
            <c:strRef>
              <c:f>PivotTables_charts!$A$8:$A$11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Other</c:v>
                </c:pt>
              </c:strCache>
            </c:strRef>
          </c:cat>
          <c:val>
            <c:numRef>
              <c:f>PivotTables_charts!$B$8:$B$11</c:f>
              <c:numCache>
                <c:formatCode>0.00%</c:formatCode>
                <c:ptCount val="3"/>
                <c:pt idx="0">
                  <c:v>0.316</c:v>
                </c:pt>
                <c:pt idx="1">
                  <c:v>0.35699999999999998</c:v>
                </c:pt>
                <c:pt idx="2">
                  <c:v>0.32700000000000001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C8-4CAE-AD92-0CAEB10B69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Segmentation_new.xlsx]PivotTables_charts!Distribution by Income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473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304738"/>
                </a:solidFill>
              </a:rPr>
              <a:t>Income Level</a:t>
            </a:r>
          </a:p>
        </c:rich>
      </c:tx>
      <c:layout>
        <c:manualLayout>
          <c:xMode val="edge"/>
          <c:yMode val="edge"/>
          <c:x val="0.54612977544473595"/>
          <c:y val="1.9981828820724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473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7C836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rgbClr val="304738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55492942548848057"/>
          <c:y val="0.20520495816449197"/>
          <c:w val="0.45663104465228233"/>
          <c:h val="0.7396381179538869"/>
        </c:manualLayout>
      </c:layout>
      <c:doughnutChart>
        <c:varyColors val="1"/>
        <c:ser>
          <c:idx val="0"/>
          <c:order val="0"/>
          <c:tx>
            <c:strRef>
              <c:f>PivotTables_charts!$B$13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7C836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BC0-4FE2-8B8E-903AA8A62213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BC0-4FE2-8B8E-903AA8A62213}"/>
              </c:ext>
            </c:extLst>
          </c:dPt>
          <c:dPt>
            <c:idx val="2"/>
            <c:bubble3D val="0"/>
            <c:spPr>
              <a:solidFill>
                <a:srgbClr val="30473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BC0-4FE2-8B8E-903AA8A62213}"/>
              </c:ext>
            </c:extLst>
          </c:dPt>
          <c:cat>
            <c:strRef>
              <c:f>PivotTables_charts!$A$14:$A$17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PivotTables_charts!$B$14:$B$17</c:f>
              <c:numCache>
                <c:formatCode>General</c:formatCode>
                <c:ptCount val="3"/>
                <c:pt idx="0">
                  <c:v>0.4</c:v>
                </c:pt>
                <c:pt idx="1">
                  <c:v>0.17799999999999999</c:v>
                </c:pt>
                <c:pt idx="2">
                  <c:v>0.42199999999999999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C0-4FE2-8B8E-903AA8A62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Segmentation_new.xlsx]PivotTables_charts!gender vs category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1473A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31473A"/>
                </a:solidFill>
              </a:rPr>
              <a:t>Gender Category Preference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1473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7C836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30473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PivotTables_charts!$F$1:$F$2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PivotTables_charts!$E$3:$E$8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Groceries</c:v>
                </c:pt>
                <c:pt idx="3">
                  <c:v>Home &amp; Garden</c:v>
                </c:pt>
                <c:pt idx="4">
                  <c:v>Sports</c:v>
                </c:pt>
              </c:strCache>
            </c:strRef>
          </c:cat>
          <c:val>
            <c:numRef>
              <c:f>PivotTables_charts!$F$3:$F$8</c:f>
              <c:numCache>
                <c:formatCode>General</c:formatCode>
                <c:ptCount val="5"/>
                <c:pt idx="0">
                  <c:v>56</c:v>
                </c:pt>
                <c:pt idx="1">
                  <c:v>65</c:v>
                </c:pt>
                <c:pt idx="2">
                  <c:v>66</c:v>
                </c:pt>
                <c:pt idx="3">
                  <c:v>68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A-43F3-B7CD-260B7F71D740}"/>
            </c:ext>
          </c:extLst>
        </c:ser>
        <c:ser>
          <c:idx val="1"/>
          <c:order val="1"/>
          <c:tx>
            <c:strRef>
              <c:f>PivotTables_charts!$G$1:$G$2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7C836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PivotTables_charts!$E$3:$E$8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Groceries</c:v>
                </c:pt>
                <c:pt idx="3">
                  <c:v>Home &amp; Garden</c:v>
                </c:pt>
                <c:pt idx="4">
                  <c:v>Sports</c:v>
                </c:pt>
              </c:strCache>
            </c:strRef>
          </c:cat>
          <c:val>
            <c:numRef>
              <c:f>PivotTables_charts!$G$3:$G$8</c:f>
              <c:numCache>
                <c:formatCode>General</c:formatCode>
                <c:ptCount val="5"/>
                <c:pt idx="0">
                  <c:v>56</c:v>
                </c:pt>
                <c:pt idx="1">
                  <c:v>76</c:v>
                </c:pt>
                <c:pt idx="2">
                  <c:v>71</c:v>
                </c:pt>
                <c:pt idx="3">
                  <c:v>77</c:v>
                </c:pt>
                <c:pt idx="4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A-43F3-B7CD-260B7F71D740}"/>
            </c:ext>
          </c:extLst>
        </c:ser>
        <c:ser>
          <c:idx val="2"/>
          <c:order val="2"/>
          <c:tx>
            <c:strRef>
              <c:f>PivotTables_charts!$H$1:$H$2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30473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PivotTables_charts!$E$3:$E$8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Groceries</c:v>
                </c:pt>
                <c:pt idx="3">
                  <c:v>Home &amp; Garden</c:v>
                </c:pt>
                <c:pt idx="4">
                  <c:v>Sports</c:v>
                </c:pt>
              </c:strCache>
            </c:strRef>
          </c:cat>
          <c:val>
            <c:numRef>
              <c:f>PivotTables_charts!$H$3:$H$8</c:f>
              <c:numCache>
                <c:formatCode>General</c:formatCode>
                <c:ptCount val="5"/>
                <c:pt idx="0">
                  <c:v>58</c:v>
                </c:pt>
                <c:pt idx="1">
                  <c:v>74</c:v>
                </c:pt>
                <c:pt idx="2">
                  <c:v>62</c:v>
                </c:pt>
                <c:pt idx="3">
                  <c:v>61</c:v>
                </c:pt>
                <c:pt idx="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A-43F3-B7CD-260B7F71D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52"/>
        <c:axId val="1180227488"/>
        <c:axId val="1180242848"/>
      </c:barChart>
      <c:catAx>
        <c:axId val="1180227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0473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04738"/>
                    </a:solidFill>
                  </a:rPr>
                  <a:t>Category</a:t>
                </a:r>
              </a:p>
            </c:rich>
          </c:tx>
          <c:layout>
            <c:manualLayout>
              <c:xMode val="edge"/>
              <c:yMode val="edge"/>
              <c:x val="0.47515878780835052"/>
              <c:y val="0.837108735391815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04738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42848"/>
        <c:crosses val="autoZero"/>
        <c:auto val="1"/>
        <c:lblAlgn val="ctr"/>
        <c:lblOffset val="100"/>
        <c:noMultiLvlLbl val="0"/>
      </c:catAx>
      <c:valAx>
        <c:axId val="1180242848"/>
        <c:scaling>
          <c:orientation val="minMax"/>
          <c:max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rgbClr val="30473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04738"/>
                    </a:solidFill>
                  </a:rPr>
                  <a:t>Gender</a:t>
                </a:r>
              </a:p>
            </c:rich>
          </c:tx>
          <c:layout>
            <c:manualLayout>
              <c:xMode val="edge"/>
              <c:yMode val="edge"/>
              <c:x val="4.9200492004920051E-3"/>
              <c:y val="0.386976505985532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rgbClr val="304738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2748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49154971864679"/>
          <c:y val="0.92095711613284115"/>
          <c:w val="0.30119693282112331"/>
          <c:h val="7.83977612554528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1473A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31473A"/>
                </a:solidFill>
              </a:rPr>
              <a:t>Customers Loyalty (Years)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1473A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5185185185186"/>
          <c:y val="0.15968151341682599"/>
          <c:w val="0.84412674897119322"/>
          <c:h val="0.6710430324520642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solidFill>
                <a:srgbClr val="31473A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A85F49"/>
              </a:solidFill>
              <a:ln w="254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PivotTables_charts!$M$14:$M$23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PivotTables_charts!$N$14:$N$23</c:f>
              <c:numCache>
                <c:formatCode>General</c:formatCode>
                <c:ptCount val="10"/>
                <c:pt idx="0">
                  <c:v>95</c:v>
                </c:pt>
                <c:pt idx="1">
                  <c:v>109</c:v>
                </c:pt>
                <c:pt idx="2">
                  <c:v>95</c:v>
                </c:pt>
                <c:pt idx="3">
                  <c:v>94</c:v>
                </c:pt>
                <c:pt idx="4">
                  <c:v>125</c:v>
                </c:pt>
                <c:pt idx="5">
                  <c:v>96</c:v>
                </c:pt>
                <c:pt idx="6">
                  <c:v>94</c:v>
                </c:pt>
                <c:pt idx="7">
                  <c:v>88</c:v>
                </c:pt>
                <c:pt idx="8">
                  <c:v>108</c:v>
                </c:pt>
                <c:pt idx="9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35-40E5-9365-576E7E1259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01636656"/>
        <c:axId val="1601646736"/>
      </c:scatterChart>
      <c:valAx>
        <c:axId val="160163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1473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1473A"/>
                    </a:solidFill>
                  </a:rPr>
                  <a:t>Loyalty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1473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646736"/>
        <c:crossesAt val="20"/>
        <c:crossBetween val="midCat"/>
      </c:valAx>
      <c:valAx>
        <c:axId val="1601646736"/>
        <c:scaling>
          <c:orientation val="minMax"/>
          <c:max val="130"/>
          <c:min val="8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1473A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1473A"/>
                    </a:solidFill>
                  </a:rPr>
                  <a:t>Customer Count</a:t>
                </a:r>
              </a:p>
            </c:rich>
          </c:tx>
          <c:layout>
            <c:manualLayout>
              <c:xMode val="edge"/>
              <c:yMode val="edge"/>
              <c:x val="4.5857318573185729E-2"/>
              <c:y val="0.25755798287530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1473A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60163665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Segmentation_new.xlsx]PivotTables_charts!category vs purchase frequency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473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304738"/>
                </a:solidFill>
              </a:rPr>
              <a:t>Category Purchase Frequency</a:t>
            </a:r>
          </a:p>
        </c:rich>
      </c:tx>
      <c:layout>
        <c:manualLayout>
          <c:xMode val="edge"/>
          <c:yMode val="edge"/>
          <c:x val="0.2875137795275590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473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C836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PivotTables_charts!$F$10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C8362"/>
            </a:solidFill>
            <a:ln>
              <a:noFill/>
            </a:ln>
            <a:effectLst/>
          </c:spPr>
          <c:invertIfNegative val="0"/>
          <c:cat>
            <c:strRef>
              <c:f>PivotTables_charts!$E$11:$E$16</c:f>
              <c:strCache>
                <c:ptCount val="5"/>
                <c:pt idx="0">
                  <c:v>Clothing</c:v>
                </c:pt>
                <c:pt idx="1">
                  <c:v>Electronics</c:v>
                </c:pt>
                <c:pt idx="2">
                  <c:v>Home &amp; Garden</c:v>
                </c:pt>
                <c:pt idx="3">
                  <c:v>Sports</c:v>
                </c:pt>
                <c:pt idx="4">
                  <c:v>Groceries</c:v>
                </c:pt>
              </c:strCache>
            </c:strRef>
          </c:cat>
          <c:val>
            <c:numRef>
              <c:f>PivotTables_charts!$F$11:$F$16</c:f>
              <c:numCache>
                <c:formatCode>0.00</c:formatCode>
                <c:ptCount val="5"/>
                <c:pt idx="0">
                  <c:v>25.682352941176472</c:v>
                </c:pt>
                <c:pt idx="1">
                  <c:v>26.427906976744186</c:v>
                </c:pt>
                <c:pt idx="2">
                  <c:v>26.45145631067961</c:v>
                </c:pt>
                <c:pt idx="3">
                  <c:v>27.114285714285714</c:v>
                </c:pt>
                <c:pt idx="4">
                  <c:v>27.160804020100503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AC-4374-A575-317DFFA9F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180238528"/>
        <c:axId val="1180225088"/>
      </c:barChart>
      <c:catAx>
        <c:axId val="1180238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0473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04738"/>
                    </a:solidFill>
                  </a:rPr>
                  <a:t>Categories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36184419655876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04738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25088"/>
        <c:crosses val="autoZero"/>
        <c:auto val="1"/>
        <c:lblAlgn val="ctr"/>
        <c:lblOffset val="100"/>
        <c:noMultiLvlLbl val="0"/>
      </c:catAx>
      <c:valAx>
        <c:axId val="11802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0473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04738"/>
                    </a:solidFill>
                  </a:rPr>
                  <a:t>Avg Purchase Frequency</a:t>
                </a:r>
              </a:p>
            </c:rich>
          </c:tx>
          <c:layout>
            <c:manualLayout>
              <c:xMode val="edge"/>
              <c:yMode val="edge"/>
              <c:x val="0.35579768153980756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04738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3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304738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304738"/>
                </a:solidFill>
              </a:rPr>
              <a:t>Avg Purchase Frequency perIncome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30473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2148161712344"/>
          <c:y val="0.17373333333333335"/>
          <c:w val="0.84852936987527727"/>
          <c:h val="0.52527384076990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PivotTables_charts!$J$27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PivotTables_charts!$K$26:$M$26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PivotTables_charts!$K$27:$M$27</c:f>
              <c:numCache>
                <c:formatCode>0.0</c:formatCode>
                <c:ptCount val="3"/>
                <c:pt idx="0">
                  <c:v>24.225352112676056</c:v>
                </c:pt>
                <c:pt idx="1">
                  <c:v>27.136363636363637</c:v>
                </c:pt>
                <c:pt idx="2">
                  <c:v>26.61038961038961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4C-441B-8290-B3AB633353C7}"/>
            </c:ext>
          </c:extLst>
        </c:ser>
        <c:ser>
          <c:idx val="1"/>
          <c:order val="1"/>
          <c:tx>
            <c:strRef>
              <c:f>PivotTables_charts!$J$28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rgbClr val="7C8363"/>
            </a:solidFill>
            <a:ln>
              <a:noFill/>
            </a:ln>
            <a:effectLst/>
          </c:spPr>
          <c:invertIfNegative val="0"/>
          <c:cat>
            <c:strRef>
              <c:f>PivotTables_charts!$K$26:$M$26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PivotTables_charts!$K$28:$M$28</c:f>
              <c:numCache>
                <c:formatCode>0.0</c:formatCode>
                <c:ptCount val="3"/>
                <c:pt idx="0">
                  <c:v>26.827586206896552</c:v>
                </c:pt>
                <c:pt idx="1">
                  <c:v>25.642857142857142</c:v>
                </c:pt>
                <c:pt idx="2">
                  <c:v>26.406976744186046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4C-441B-8290-B3AB633353C7}"/>
            </c:ext>
          </c:extLst>
        </c:ser>
        <c:ser>
          <c:idx val="2"/>
          <c:order val="2"/>
          <c:tx>
            <c:strRef>
              <c:f>PivotTables_charts!$J$29</c:f>
              <c:strCache>
                <c:ptCount val="1"/>
                <c:pt idx="0">
                  <c:v>Groceries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85F4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5E6-4AA5-A077-CA723F49C82C}"/>
              </c:ext>
            </c:extLst>
          </c:dPt>
          <c:cat>
            <c:strRef>
              <c:f>PivotTables_charts!$K$26:$M$26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PivotTables_charts!$K$29:$M$29</c:f>
              <c:numCache>
                <c:formatCode>0.0</c:formatCode>
                <c:ptCount val="3"/>
                <c:pt idx="0">
                  <c:v>27.03846153846154</c:v>
                </c:pt>
                <c:pt idx="1">
                  <c:v>27.818181818181817</c:v>
                </c:pt>
                <c:pt idx="2">
                  <c:v>26.90909090909091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4C-441B-8290-B3AB633353C7}"/>
            </c:ext>
          </c:extLst>
        </c:ser>
        <c:ser>
          <c:idx val="3"/>
          <c:order val="3"/>
          <c:tx>
            <c:strRef>
              <c:f>PivotTables_charts!$J$30</c:f>
              <c:strCache>
                <c:ptCount val="1"/>
                <c:pt idx="0">
                  <c:v>Home &amp; Garden</c:v>
                </c:pt>
              </c:strCache>
            </c:strRef>
          </c:tx>
          <c:spPr>
            <a:solidFill>
              <a:srgbClr val="31473A"/>
            </a:solidFill>
            <a:ln>
              <a:noFill/>
            </a:ln>
            <a:effectLst/>
          </c:spPr>
          <c:invertIfNegative val="0"/>
          <c:cat>
            <c:strRef>
              <c:f>PivotTables_charts!$K$26:$M$26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PivotTables_charts!$K$30:$M$30</c:f>
              <c:numCache>
                <c:formatCode>0.0</c:formatCode>
                <c:ptCount val="3"/>
                <c:pt idx="0">
                  <c:v>28.523809523809526</c:v>
                </c:pt>
                <c:pt idx="1">
                  <c:v>28.366666666666667</c:v>
                </c:pt>
                <c:pt idx="2">
                  <c:v>23.934782608695652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4C-441B-8290-B3AB633353C7}"/>
            </c:ext>
          </c:extLst>
        </c:ser>
        <c:ser>
          <c:idx val="4"/>
          <c:order val="4"/>
          <c:tx>
            <c:strRef>
              <c:f>PivotTables_charts!$J$31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rgbClr val="5B3A5A"/>
            </a:solidFill>
            <a:ln>
              <a:noFill/>
            </a:ln>
            <a:effectLst/>
          </c:spPr>
          <c:invertIfNegative val="0"/>
          <c:cat>
            <c:strRef>
              <c:f>PivotTables_charts!$K$26:$M$26</c:f>
              <c:strCache>
                <c:ptCount val="3"/>
                <c:pt idx="0">
                  <c:v>High Income</c:v>
                </c:pt>
                <c:pt idx="1">
                  <c:v>Low Income</c:v>
                </c:pt>
                <c:pt idx="2">
                  <c:v>Mid Income</c:v>
                </c:pt>
              </c:strCache>
            </c:strRef>
          </c:cat>
          <c:val>
            <c:numRef>
              <c:f>PivotTables_charts!$K$31:$M$31</c:f>
              <c:numCache>
                <c:formatCode>0.0</c:formatCode>
                <c:ptCount val="3"/>
                <c:pt idx="0">
                  <c:v>27.4</c:v>
                </c:pt>
                <c:pt idx="1">
                  <c:v>26.55</c:v>
                </c:pt>
                <c:pt idx="2">
                  <c:v>27.111111111111111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4C-441B-8290-B3AB6333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32"/>
        <c:axId val="571633808"/>
        <c:axId val="571636688"/>
      </c:barChart>
      <c:catAx>
        <c:axId val="57163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0473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04738"/>
                    </a:solidFill>
                  </a:rPr>
                  <a:t>Income</a:t>
                </a:r>
              </a:p>
            </c:rich>
          </c:tx>
          <c:layout>
            <c:manualLayout>
              <c:xMode val="edge"/>
              <c:yMode val="edge"/>
              <c:x val="0.46610999206494536"/>
              <c:y val="0.802110586176727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04738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36688"/>
        <c:crosses val="autoZero"/>
        <c:auto val="1"/>
        <c:lblAlgn val="ctr"/>
        <c:lblOffset val="100"/>
        <c:noMultiLvlLbl val="0"/>
      </c:catAx>
      <c:valAx>
        <c:axId val="571636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rgbClr val="304738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rgbClr val="304738"/>
                    </a:solidFill>
                  </a:rPr>
                  <a:t>Avg Purchase Frequency</a:t>
                </a:r>
              </a:p>
            </c:rich>
          </c:tx>
          <c:layout>
            <c:manualLayout>
              <c:xMode val="edge"/>
              <c:yMode val="edge"/>
              <c:x val="2.5839793281653748E-3"/>
              <c:y val="0.134314610673665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rgbClr val="304738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6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872327005635921"/>
          <c:y val="0.89388836395450566"/>
          <c:w val="0.73557671570123506"/>
          <c:h val="7.5000524934383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Average Purchase by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rgbClr val="304738"/>
              </a:solidFill>
            </a:defRPr>
          </a:pPr>
          <a:r>
            <a:rPr lang="en-US" sz="1400" b="1" i="0" u="none" strike="noStrike" baseline="0">
              <a:solidFill>
                <a:srgbClr val="304738"/>
              </a:solidFill>
              <a:latin typeface="Calibri" panose="020F0502020204030204"/>
            </a:rPr>
            <a:t>Average Purchase by Category</a:t>
          </a:r>
        </a:p>
      </cx:txPr>
    </cx:title>
    <cx:plotArea>
      <cx:plotAreaRegion>
        <cx:series layoutId="funnel" uniqueId="{2E36CE55-26CC-4F81-9875-8613994407C3}">
          <cx:dataPt idx="0">
            <cx:spPr>
              <a:solidFill>
                <a:srgbClr val="E7E6E6">
                  <a:lumMod val="75000"/>
                </a:srgbClr>
              </a:solidFill>
            </cx:spPr>
          </cx:dataPt>
          <cx:dataPt idx="1">
            <cx:spPr>
              <a:solidFill>
                <a:srgbClr val="7C8362"/>
              </a:solidFill>
            </cx:spPr>
          </cx:dataPt>
          <cx:dataPt idx="2">
            <cx:spPr>
              <a:solidFill>
                <a:srgbClr val="A85F49"/>
              </a:solidFill>
            </cx:spPr>
          </cx:dataPt>
          <cx:dataPt idx="3">
            <cx:spPr>
              <a:solidFill>
                <a:srgbClr val="31473A"/>
              </a:solidFill>
            </cx:spPr>
          </cx:dataPt>
          <cx:dataPt idx="4">
            <cx:spPr>
              <a:solidFill>
                <a:srgbClr val="5B3A5A"/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bg1"/>
                    </a:solidFill>
                  </a:defRPr>
                </a:pPr>
                <a:endParaRPr lang="en-US" sz="120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123827</xdr:colOff>
      <xdr:row>8</xdr:row>
      <xdr:rowOff>28575</xdr:rowOff>
    </xdr:from>
    <xdr:to>
      <xdr:col>7</xdr:col>
      <xdr:colOff>297602</xdr:colOff>
      <xdr:row>20</xdr:row>
      <xdr:rowOff>82575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6242679B-BF61-4AFC-B773-699DBD75D780}"/>
            </a:ext>
          </a:extLst>
        </xdr:cNvPr>
        <xdr:cNvSpPr/>
      </xdr:nvSpPr>
      <xdr:spPr>
        <a:xfrm>
          <a:off x="123827" y="1552575"/>
          <a:ext cx="7308000" cy="2340000"/>
        </a:xfrm>
        <a:prstGeom prst="roundRect">
          <a:avLst>
            <a:gd name="adj" fmla="val 1056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4</xdr:col>
      <xdr:colOff>85725</xdr:colOff>
      <xdr:row>8</xdr:row>
      <xdr:rowOff>180976</xdr:rowOff>
    </xdr:from>
    <xdr:to>
      <xdr:col>7</xdr:col>
      <xdr:colOff>116100</xdr:colOff>
      <xdr:row>19</xdr:row>
      <xdr:rowOff>94276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2A9698E-7CAC-47F6-919E-80C798FCB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123825</xdr:colOff>
      <xdr:row>20</xdr:row>
      <xdr:rowOff>114299</xdr:rowOff>
    </xdr:from>
    <xdr:to>
      <xdr:col>7</xdr:col>
      <xdr:colOff>297600</xdr:colOff>
      <xdr:row>32</xdr:row>
      <xdr:rowOff>46574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64E4B24A-02F2-41CD-8337-3078C1FC4C0D}"/>
            </a:ext>
          </a:extLst>
        </xdr:cNvPr>
        <xdr:cNvSpPr/>
      </xdr:nvSpPr>
      <xdr:spPr>
        <a:xfrm>
          <a:off x="123825" y="3924299"/>
          <a:ext cx="7308000" cy="2304000"/>
        </a:xfrm>
        <a:prstGeom prst="roundRect">
          <a:avLst>
            <a:gd name="adj" fmla="val 2690"/>
          </a:avLst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1800</xdr:colOff>
      <xdr:row>20</xdr:row>
      <xdr:rowOff>180976</xdr:rowOff>
    </xdr:from>
    <xdr:to>
      <xdr:col>3</xdr:col>
      <xdr:colOff>898950</xdr:colOff>
      <xdr:row>30</xdr:row>
      <xdr:rowOff>218100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2281C9-23D7-4CF3-95FE-CB7378E33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76200</xdr:colOff>
      <xdr:row>8</xdr:row>
      <xdr:rowOff>171450</xdr:rowOff>
    </xdr:from>
    <xdr:to>
      <xdr:col>4</xdr:col>
      <xdr:colOff>1800</xdr:colOff>
      <xdr:row>19</xdr:row>
      <xdr:rowOff>84750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FF5AEAB-D4E7-4D0E-A865-29432339D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918000</xdr:colOff>
      <xdr:row>20</xdr:row>
      <xdr:rowOff>161924</xdr:rowOff>
    </xdr:from>
    <xdr:to>
      <xdr:col>7</xdr:col>
      <xdr:colOff>0</xdr:colOff>
      <xdr:row>30</xdr:row>
      <xdr:rowOff>266700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3E0A706-6558-496C-9405-979279442B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7</xdr:col>
      <xdr:colOff>352425</xdr:colOff>
      <xdr:row>1</xdr:row>
      <xdr:rowOff>97799</xdr:rowOff>
    </xdr:from>
    <xdr:to>
      <xdr:col>21</xdr:col>
      <xdr:colOff>370725</xdr:colOff>
      <xdr:row>32</xdr:row>
      <xdr:rowOff>46574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70B70C2C-67E4-49E9-B365-A412282E03E6}"/>
            </a:ext>
          </a:extLst>
        </xdr:cNvPr>
        <xdr:cNvSpPr/>
      </xdr:nvSpPr>
      <xdr:spPr>
        <a:xfrm>
          <a:off x="7486650" y="288299"/>
          <a:ext cx="9810000" cy="5940000"/>
        </a:xfrm>
        <a:prstGeom prst="roundRect">
          <a:avLst>
            <a:gd name="adj" fmla="val 809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13</xdr:col>
      <xdr:colOff>381002</xdr:colOff>
      <xdr:row>1</xdr:row>
      <xdr:rowOff>161925</xdr:rowOff>
    </xdr:from>
    <xdr:to>
      <xdr:col>21</xdr:col>
      <xdr:colOff>209551</xdr:colOff>
      <xdr:row>16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3CD9BB6-CF82-421C-9821-F73B714902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7</xdr:col>
      <xdr:colOff>466725</xdr:colOff>
      <xdr:row>16</xdr:row>
      <xdr:rowOff>142876</xdr:rowOff>
    </xdr:from>
    <xdr:to>
      <xdr:col>13</xdr:col>
      <xdr:colOff>286950</xdr:colOff>
      <xdr:row>30</xdr:row>
      <xdr:rowOff>266700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96EDF-41DE-4D3E-9535-A195E4D79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7</xdr:col>
      <xdr:colOff>504823</xdr:colOff>
      <xdr:row>2</xdr:row>
      <xdr:rowOff>38100</xdr:rowOff>
    </xdr:from>
    <xdr:to>
      <xdr:col>13</xdr:col>
      <xdr:colOff>271048</xdr:colOff>
      <xdr:row>16</xdr:row>
      <xdr:rowOff>57149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00AD3D-7380-4D8F-952E-E14DF74266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absolute">
    <xdr:from>
      <xdr:col>13</xdr:col>
      <xdr:colOff>381002</xdr:colOff>
      <xdr:row>16</xdr:row>
      <xdr:rowOff>142875</xdr:rowOff>
    </xdr:from>
    <xdr:to>
      <xdr:col>21</xdr:col>
      <xdr:colOff>219076</xdr:colOff>
      <xdr:row>30</xdr:row>
      <xdr:rowOff>323850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B578321-7926-4F49-9B11-27FAF84350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12</xdr:col>
      <xdr:colOff>19050</xdr:colOff>
      <xdr:row>32</xdr:row>
      <xdr:rowOff>76200</xdr:rowOff>
    </xdr:from>
    <xdr:to>
      <xdr:col>21</xdr:col>
      <xdr:colOff>381001</xdr:colOff>
      <xdr:row>41</xdr:row>
      <xdr:rowOff>8775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BCD45C3C-DCAB-42C1-BA73-80B022B75883}"/>
            </a:ext>
          </a:extLst>
        </xdr:cNvPr>
        <xdr:cNvSpPr/>
      </xdr:nvSpPr>
      <xdr:spPr>
        <a:xfrm>
          <a:off x="11363325" y="6257925"/>
          <a:ext cx="5943601" cy="2952000"/>
        </a:xfrm>
        <a:prstGeom prst="roundRect">
          <a:avLst>
            <a:gd name="adj" fmla="val 1878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12</xdr:col>
      <xdr:colOff>257174</xdr:colOff>
      <xdr:row>33</xdr:row>
      <xdr:rowOff>57150</xdr:rowOff>
    </xdr:from>
    <xdr:to>
      <xdr:col>21</xdr:col>
      <xdr:colOff>0</xdr:colOff>
      <xdr:row>39</xdr:row>
      <xdr:rowOff>333375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00F224B-D2EE-4E87-A18A-33AD475B2A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01449" y="6324600"/>
              <a:ext cx="5324476" cy="2619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123827</xdr:colOff>
      <xdr:row>33</xdr:row>
      <xdr:rowOff>0</xdr:rowOff>
    </xdr:from>
    <xdr:to>
      <xdr:col>1</xdr:col>
      <xdr:colOff>57150</xdr:colOff>
      <xdr:row>41</xdr:row>
      <xdr:rowOff>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FA36FBA-80F3-436A-5ED6-62E25FAE8C97}"/>
            </a:ext>
          </a:extLst>
        </xdr:cNvPr>
        <xdr:cNvSpPr/>
      </xdr:nvSpPr>
      <xdr:spPr>
        <a:xfrm>
          <a:off x="123827" y="6267450"/>
          <a:ext cx="161923" cy="29337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628650</xdr:colOff>
      <xdr:row>33</xdr:row>
      <xdr:rowOff>0</xdr:rowOff>
    </xdr:from>
    <xdr:to>
      <xdr:col>11</xdr:col>
      <xdr:colOff>123823</xdr:colOff>
      <xdr:row>41</xdr:row>
      <xdr:rowOff>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77580960-6786-4422-A37C-03905CED07D8}"/>
            </a:ext>
          </a:extLst>
        </xdr:cNvPr>
        <xdr:cNvSpPr/>
      </xdr:nvSpPr>
      <xdr:spPr>
        <a:xfrm>
          <a:off x="11163300" y="6267450"/>
          <a:ext cx="161923" cy="29337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160650</xdr:colOff>
      <xdr:row>1</xdr:row>
      <xdr:rowOff>89400</xdr:rowOff>
    </xdr:from>
    <xdr:to>
      <xdr:col>7</xdr:col>
      <xdr:colOff>352425</xdr:colOff>
      <xdr:row>7</xdr:row>
      <xdr:rowOff>175125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C14BA6BD-9C7E-5076-40E7-34383DEB16DF}"/>
            </a:ext>
          </a:extLst>
        </xdr:cNvPr>
        <xdr:cNvSpPr/>
      </xdr:nvSpPr>
      <xdr:spPr>
        <a:xfrm>
          <a:off x="160650" y="279900"/>
          <a:ext cx="7326000" cy="1228725"/>
        </a:xfrm>
        <a:prstGeom prst="roundRect">
          <a:avLst>
            <a:gd name="adj" fmla="val 5039"/>
          </a:avLst>
        </a:prstGeom>
        <a:solidFill>
          <a:srgbClr val="30473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753333</xdr:colOff>
      <xdr:row>0</xdr:row>
      <xdr:rowOff>25650</xdr:rowOff>
    </xdr:from>
    <xdr:to>
      <xdr:col>2</xdr:col>
      <xdr:colOff>421533</xdr:colOff>
      <xdr:row>3</xdr:row>
      <xdr:rowOff>25650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BA534E9-F50C-7176-0E19-5CA2A7CDE144}"/>
            </a:ext>
          </a:extLst>
        </xdr:cNvPr>
        <xdr:cNvSpPr txBox="1"/>
      </xdr:nvSpPr>
      <xdr:spPr>
        <a:xfrm>
          <a:off x="981933" y="25650"/>
          <a:ext cx="1116000" cy="571500"/>
        </a:xfrm>
        <a:prstGeom prst="rect">
          <a:avLst/>
        </a:prstGeom>
        <a:solidFill>
          <a:srgbClr val="31473A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1"/>
              </a:solidFill>
            </a:rPr>
            <a:t>Japhet O.</a:t>
          </a:r>
        </a:p>
        <a:p>
          <a:r>
            <a:rPr lang="en-US" sz="1100" b="1">
              <a:solidFill>
                <a:schemeClr val="bg2">
                  <a:lumMod val="75000"/>
                </a:schemeClr>
              </a:solidFill>
            </a:rPr>
            <a:t>Data Analyst</a:t>
          </a:r>
        </a:p>
      </xdr:txBody>
    </xdr:sp>
    <xdr:clientData/>
  </xdr:twoCellAnchor>
  <xdr:twoCellAnchor editAs="oneCell">
    <xdr:from>
      <xdr:col>1</xdr:col>
      <xdr:colOff>180975</xdr:colOff>
      <xdr:row>0</xdr:row>
      <xdr:rowOff>43950</xdr:rowOff>
    </xdr:from>
    <xdr:to>
      <xdr:col>1</xdr:col>
      <xdr:colOff>724758</xdr:colOff>
      <xdr:row>3</xdr:row>
      <xdr:rowOff>12450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BD76510-8136-E218-D8A3-C9918F38A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43950"/>
          <a:ext cx="543783" cy="540000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1</xdr:col>
      <xdr:colOff>1800</xdr:colOff>
      <xdr:row>2</xdr:row>
      <xdr:rowOff>161925</xdr:rowOff>
    </xdr:from>
    <xdr:to>
      <xdr:col>5</xdr:col>
      <xdr:colOff>866142</xdr:colOff>
      <xdr:row>7</xdr:row>
      <xdr:rowOff>175125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C4C0EB0-B213-0225-D996-B7A8C8570577}"/>
            </a:ext>
          </a:extLst>
        </xdr:cNvPr>
        <xdr:cNvSpPr txBox="1"/>
      </xdr:nvSpPr>
      <xdr:spPr>
        <a:xfrm>
          <a:off x="230400" y="542925"/>
          <a:ext cx="5503017" cy="965700"/>
        </a:xfrm>
        <a:prstGeom prst="rect">
          <a:avLst/>
        </a:prstGeom>
        <a:solidFill>
          <a:srgbClr val="304738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1"/>
              </a:solidFill>
            </a:rPr>
            <a:t>Customer Demographics Overview</a:t>
          </a:r>
        </a:p>
        <a:p>
          <a:endParaRPr lang="en-US" sz="900" b="1">
            <a:solidFill>
              <a:schemeClr val="bg1"/>
            </a:solidFill>
          </a:endParaRPr>
        </a:p>
        <a:p>
          <a:r>
            <a:rPr lang="en-US" sz="1200" b="1">
              <a:solidFill>
                <a:schemeClr val="bg2">
                  <a:lumMod val="75000"/>
                </a:schemeClr>
              </a:solidFill>
            </a:rPr>
            <a:t>Analyzing </a:t>
          </a:r>
          <a:r>
            <a:rPr lang="en-US" sz="1200" b="1" i="1">
              <a:solidFill>
                <a:schemeClr val="bg2">
                  <a:lumMod val="75000"/>
                </a:schemeClr>
              </a:solidFill>
            </a:rPr>
            <a:t>Who They Are, What They Earn, and How They Spend</a:t>
          </a:r>
          <a:endParaRPr lang="en-US" sz="1200" b="1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0.00278</cdr:x>
      <cdr:y>0.03879</cdr:y>
    </cdr:from>
    <cdr:to>
      <cdr:x>0.30903</cdr:x>
      <cdr:y>0.38407</cdr:y>
    </cdr:to>
    <cdr:sp macro="" textlink="adult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25AF420-E3AF-5A69-7A3D-5EAC625D8F61}"/>
            </a:ext>
          </a:extLst>
        </cdr:cNvPr>
        <cdr:cNvSpPr txBox="1"/>
      </cdr:nvSpPr>
      <cdr:spPr>
        <a:xfrm xmlns:a="http://schemas.openxmlformats.org/drawingml/2006/main">
          <a:off x="9525" y="77925"/>
          <a:ext cx="1050682" cy="693599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304738"/>
              </a:solidFill>
              <a:latin typeface="Calibri"/>
              <a:cs typeface="Calibri"/>
            </a:rPr>
            <a:t>Adults</a:t>
          </a:r>
        </a:p>
        <a:p xmlns:a="http://schemas.openxmlformats.org/drawingml/2006/main">
          <a:pPr algn="ctr"/>
          <a:fld id="{00E7E45E-229B-491C-92E5-F98EAF9FA8C8}" type="TxLink">
            <a:rPr lang="en-US" sz="20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565</a:t>
          </a:fld>
          <a:endParaRPr lang="en-US" sz="2000" b="1" kern="1200">
            <a:solidFill>
              <a:srgbClr val="304738"/>
            </a:solidFill>
          </a:endParaRPr>
        </a:p>
      </cdr:txBody>
    </cdr:sp>
  </cdr:relSizeAnchor>
  <cdr:relSizeAnchor xmlns:cdr="http://schemas.openxmlformats.org/drawingml/2006/chartDrawing">
    <cdr:from>
      <cdr:x>0.00278</cdr:x>
      <cdr:y>0.38037</cdr:y>
    </cdr:from>
    <cdr:to>
      <cdr:x>0.30903</cdr:x>
      <cdr:y>0.66857</cdr:y>
    </cdr:to>
    <cdr:sp macro="" textlink="old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A9D506B2-7B2A-ACC3-E833-8F432FE0DB09}"/>
            </a:ext>
          </a:extLst>
        </cdr:cNvPr>
        <cdr:cNvSpPr txBox="1"/>
      </cdr:nvSpPr>
      <cdr:spPr>
        <a:xfrm xmlns:a="http://schemas.openxmlformats.org/drawingml/2006/main">
          <a:off x="9525" y="764088"/>
          <a:ext cx="1050683" cy="57893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7C8362"/>
              </a:solidFill>
              <a:latin typeface="Calibri"/>
              <a:cs typeface="Calibri"/>
            </a:rPr>
            <a:t>Old Aged</a:t>
          </a:r>
        </a:p>
        <a:p xmlns:a="http://schemas.openxmlformats.org/drawingml/2006/main">
          <a:pPr algn="ctr"/>
          <a:fld id="{7BFF6944-B504-41B0-9601-A9397CC2C2D7}" type="TxLink">
            <a:rPr lang="en-US" sz="1800" b="1" i="0" u="none" strike="noStrike" kern="1200">
              <a:solidFill>
                <a:srgbClr val="7C8362"/>
              </a:solidFill>
              <a:latin typeface="Calibri"/>
              <a:cs typeface="Calibri"/>
            </a:rPr>
            <a:pPr algn="ctr"/>
            <a:t>374</a:t>
          </a:fld>
          <a:endParaRPr lang="en-US" sz="1800" b="1" kern="1200">
            <a:solidFill>
              <a:srgbClr val="7C8362"/>
            </a:solidFill>
          </a:endParaRPr>
        </a:p>
      </cdr:txBody>
    </cdr:sp>
  </cdr:relSizeAnchor>
  <cdr:relSizeAnchor xmlns:cdr="http://schemas.openxmlformats.org/drawingml/2006/chartDrawing">
    <cdr:from>
      <cdr:x>0.00278</cdr:x>
      <cdr:y>0.69067</cdr:y>
    </cdr:from>
    <cdr:to>
      <cdr:x>0.2756</cdr:x>
      <cdr:y>0.97886</cdr:y>
    </cdr:to>
    <cdr:sp macro="" textlink="teen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3F089745-CD12-E374-5D01-93DF77D32387}"/>
            </a:ext>
          </a:extLst>
        </cdr:cNvPr>
        <cdr:cNvSpPr txBox="1"/>
      </cdr:nvSpPr>
      <cdr:spPr>
        <a:xfrm xmlns:a="http://schemas.openxmlformats.org/drawingml/2006/main">
          <a:off x="9526" y="1387422"/>
          <a:ext cx="936000" cy="57891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t>Teens</a:t>
          </a:r>
        </a:p>
        <a:p xmlns:a="http://schemas.openxmlformats.org/drawingml/2006/main">
          <a:pPr algn="ctr"/>
          <a:fld id="{BAEB52F0-B257-4B76-A653-688BABDD2445}" type="TxLink">
            <a:rPr lang="en-US" sz="1800" b="1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pPr algn="ctr"/>
            <a:t>61</a:t>
          </a:fld>
          <a:endParaRPr lang="en-US" sz="1800" b="1" kern="1200">
            <a:solidFill>
              <a:schemeClr val="bg2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0.54713</cdr:x>
      <cdr:y>0.45359</cdr:y>
    </cdr:from>
    <cdr:to>
      <cdr:x>0.88291</cdr:x>
      <cdr:y>0.74178</cdr:y>
    </cdr:to>
    <cdr:sp macro="" textlink="adult_percent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FDABBBC7-B66E-318D-7091-7086C988B24A}"/>
            </a:ext>
          </a:extLst>
        </cdr:cNvPr>
        <cdr:cNvSpPr txBox="1"/>
      </cdr:nvSpPr>
      <cdr:spPr>
        <a:xfrm xmlns:a="http://schemas.openxmlformats.org/drawingml/2006/main">
          <a:off x="1877100" y="911172"/>
          <a:ext cx="1152000" cy="57891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 i="0" u="none" strike="noStrike" kern="1200">
              <a:solidFill>
                <a:srgbClr val="304738"/>
              </a:solidFill>
              <a:latin typeface="Calibri"/>
              <a:cs typeface="Calibri"/>
            </a:rPr>
            <a:t>Adult</a:t>
          </a:r>
        </a:p>
        <a:p xmlns:a="http://schemas.openxmlformats.org/drawingml/2006/main">
          <a:pPr algn="ctr"/>
          <a:fld id="{2021FE5D-6EB6-47B5-87AB-B6F6B1F74191}" type="TxLink">
            <a:rPr lang="en-US" sz="14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56.50%</a:t>
          </a:fld>
          <a:endParaRPr lang="en-US" sz="1400" b="1" kern="1200">
            <a:solidFill>
              <a:srgbClr val="304738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0.05906</cdr:x>
      <cdr:y>0.06038</cdr:y>
    </cdr:from>
    <cdr:to>
      <cdr:x>0.36969</cdr:x>
      <cdr:y>0.3013</cdr:y>
    </cdr:to>
    <cdr:sp macro="" textlink="low_spender_count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E014241-462F-B4F4-0868-B88D5B9E90CE}"/>
            </a:ext>
          </a:extLst>
        </cdr:cNvPr>
        <cdr:cNvSpPr txBox="1"/>
      </cdr:nvSpPr>
      <cdr:spPr>
        <a:xfrm xmlns:a="http://schemas.openxmlformats.org/drawingml/2006/main">
          <a:off x="202067" y="117263"/>
          <a:ext cx="1062752" cy="467898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304738"/>
              </a:solidFill>
              <a:latin typeface="Calibri"/>
              <a:cs typeface="Calibri"/>
            </a:rPr>
            <a:t>Low</a:t>
          </a:r>
        </a:p>
        <a:p xmlns:a="http://schemas.openxmlformats.org/drawingml/2006/main">
          <a:pPr algn="ctr"/>
          <a:fld id="{476ED85B-B009-4DAF-BC94-F23128647654}" type="TxLink">
            <a:rPr lang="en-US" sz="18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407</a:t>
          </a:fld>
          <a:endParaRPr lang="en-US" sz="1800" b="1" kern="1200">
            <a:solidFill>
              <a:srgbClr val="304738"/>
            </a:solidFill>
          </a:endParaRPr>
        </a:p>
      </cdr:txBody>
    </cdr:sp>
  </cdr:relSizeAnchor>
  <cdr:relSizeAnchor xmlns:cdr="http://schemas.openxmlformats.org/drawingml/2006/chartDrawing">
    <cdr:from>
      <cdr:x>0.06652</cdr:x>
      <cdr:y>0.62607</cdr:y>
    </cdr:from>
    <cdr:to>
      <cdr:x>0.36146</cdr:x>
      <cdr:y>0.85815</cdr:y>
    </cdr:to>
    <cdr:sp macro="" textlink="mid_Spender_count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0D8D602-1FCD-F5B7-4826-4B2F55F63587}"/>
            </a:ext>
          </a:extLst>
        </cdr:cNvPr>
        <cdr:cNvSpPr txBox="1"/>
      </cdr:nvSpPr>
      <cdr:spPr>
        <a:xfrm xmlns:a="http://schemas.openxmlformats.org/drawingml/2006/main">
          <a:off x="227590" y="1215904"/>
          <a:ext cx="1009071" cy="450728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t>Mid</a:t>
          </a:r>
        </a:p>
        <a:p xmlns:a="http://schemas.openxmlformats.org/drawingml/2006/main">
          <a:pPr algn="ctr"/>
          <a:fld id="{94E7FEEC-B299-4EBF-B3C6-D26D6886238A}" type="TxLink">
            <a:rPr lang="en-US" sz="1800" b="1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pPr algn="ctr"/>
            <a:t>285</a:t>
          </a:fld>
          <a:endParaRPr lang="en-US" sz="1800" b="1" kern="1200">
            <a:solidFill>
              <a:schemeClr val="bg2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0.05973</cdr:x>
      <cdr:y>0.34408</cdr:y>
    </cdr:from>
    <cdr:to>
      <cdr:x>0.3648</cdr:x>
      <cdr:y>0.55478</cdr:y>
    </cdr:to>
    <cdr:sp macro="" textlink="high_spender_count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B0D72F96-495C-F292-045F-8323611B6F32}"/>
            </a:ext>
          </a:extLst>
        </cdr:cNvPr>
        <cdr:cNvSpPr txBox="1"/>
      </cdr:nvSpPr>
      <cdr:spPr>
        <a:xfrm xmlns:a="http://schemas.openxmlformats.org/drawingml/2006/main">
          <a:off x="204360" y="668244"/>
          <a:ext cx="1043728" cy="40920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7C8362"/>
              </a:solidFill>
              <a:latin typeface="Calibri"/>
              <a:cs typeface="Calibri"/>
            </a:rPr>
            <a:t>High</a:t>
          </a:r>
        </a:p>
        <a:p xmlns:a="http://schemas.openxmlformats.org/drawingml/2006/main">
          <a:pPr algn="ctr"/>
          <a:fld id="{F5D89928-699B-4302-9328-52B567165659}" type="TxLink">
            <a:rPr lang="en-US" sz="1800" b="1" i="0" u="none" strike="noStrike" kern="1200">
              <a:solidFill>
                <a:srgbClr val="7C8362"/>
              </a:solidFill>
              <a:latin typeface="Calibri"/>
              <a:cs typeface="Calibri"/>
            </a:rPr>
            <a:pPr algn="ctr"/>
            <a:t>308</a:t>
          </a:fld>
          <a:endParaRPr lang="en-US" sz="1800" b="1" kern="1200">
            <a:solidFill>
              <a:srgbClr val="7C8362"/>
            </a:solidFill>
          </a:endParaRPr>
        </a:p>
      </cdr:txBody>
    </cdr:sp>
  </cdr:relSizeAnchor>
  <cdr:relSizeAnchor xmlns:cdr="http://schemas.openxmlformats.org/drawingml/2006/chartDrawing">
    <cdr:from>
      <cdr:x>0.5847</cdr:x>
      <cdr:y>0.39668</cdr:y>
    </cdr:from>
    <cdr:to>
      <cdr:x>0.86903</cdr:x>
      <cdr:y>0.68476</cdr:y>
    </cdr:to>
    <cdr:sp macro="" textlink="low_spend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DD7856C3-D8D0-638F-D207-F1F6D1CDC410}"/>
            </a:ext>
          </a:extLst>
        </cdr:cNvPr>
        <cdr:cNvSpPr txBox="1"/>
      </cdr:nvSpPr>
      <cdr:spPr>
        <a:xfrm xmlns:a="http://schemas.openxmlformats.org/drawingml/2006/main">
          <a:off x="2005989" y="796857"/>
          <a:ext cx="975479" cy="5786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 i="0" u="none" strike="noStrike" kern="1200">
              <a:solidFill>
                <a:srgbClr val="304738"/>
              </a:solidFill>
              <a:latin typeface="Calibri"/>
              <a:cs typeface="Calibri"/>
            </a:rPr>
            <a:t>Low</a:t>
          </a:r>
        </a:p>
        <a:p xmlns:a="http://schemas.openxmlformats.org/drawingml/2006/main">
          <a:pPr algn="ctr"/>
          <a:fld id="{9C5CADD3-3347-4EDA-9114-5902FA2C5911}" type="TxLink">
            <a:rPr lang="en-US" sz="14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40.70%</a:t>
          </a:fld>
          <a:endParaRPr lang="en-US" sz="1400" b="1" kern="1200">
            <a:solidFill>
              <a:srgbClr val="304738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0.04609</cdr:x>
      <cdr:y>0.01502</cdr:y>
    </cdr:from>
    <cdr:to>
      <cdr:x>0.35234</cdr:x>
      <cdr:y>0.30322</cdr:y>
    </cdr:to>
    <cdr:sp macro="" textlink="male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CF155EB-4500-54B1-D6B6-B08D98C73715}"/>
            </a:ext>
          </a:extLst>
        </cdr:cNvPr>
        <cdr:cNvSpPr txBox="1"/>
      </cdr:nvSpPr>
      <cdr:spPr>
        <a:xfrm xmlns:a="http://schemas.openxmlformats.org/drawingml/2006/main">
          <a:off x="213360" y="40922"/>
          <a:ext cx="1417677" cy="785087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304738"/>
              </a:solidFill>
              <a:latin typeface="Calibri"/>
              <a:cs typeface="Calibri"/>
            </a:rPr>
            <a:t>Male</a:t>
          </a:r>
        </a:p>
        <a:p xmlns:a="http://schemas.openxmlformats.org/drawingml/2006/main">
          <a:pPr algn="ctr"/>
          <a:fld id="{66854669-9CF5-4B22-84F0-7EE2631E670F}" type="TxLink">
            <a:rPr lang="en-US" sz="18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357</a:t>
          </a:fld>
          <a:endParaRPr lang="en-US" sz="1800" b="1" kern="1200">
            <a:solidFill>
              <a:srgbClr val="304738"/>
            </a:solidFill>
          </a:endParaRPr>
        </a:p>
      </cdr:txBody>
    </cdr:sp>
  </cdr:relSizeAnchor>
  <cdr:relSizeAnchor xmlns:cdr="http://schemas.openxmlformats.org/drawingml/2006/chartDrawing">
    <cdr:from>
      <cdr:x>0.04679</cdr:x>
      <cdr:y>0.33562</cdr:y>
    </cdr:from>
    <cdr:to>
      <cdr:x>0.35304</cdr:x>
      <cdr:y>0.62382</cdr:y>
    </cdr:to>
    <cdr:sp macro="" textlink="female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8D8CB306-8C9B-1E7A-A3FC-7192A2CB3798}"/>
            </a:ext>
          </a:extLst>
        </cdr:cNvPr>
        <cdr:cNvSpPr txBox="1"/>
      </cdr:nvSpPr>
      <cdr:spPr>
        <a:xfrm xmlns:a="http://schemas.openxmlformats.org/drawingml/2006/main">
          <a:off x="216575" y="914292"/>
          <a:ext cx="1417677" cy="785087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7C8362"/>
              </a:solidFill>
              <a:latin typeface="Calibri"/>
              <a:cs typeface="Calibri"/>
            </a:rPr>
            <a:t>Female</a:t>
          </a:r>
        </a:p>
        <a:p xmlns:a="http://schemas.openxmlformats.org/drawingml/2006/main">
          <a:pPr algn="ctr"/>
          <a:fld id="{6EB2B789-B0C3-4D74-9EFE-B8E0078AEF29}" type="TxLink">
            <a:rPr lang="en-US" sz="1800" b="1" i="0" u="none" strike="noStrike" kern="1200">
              <a:solidFill>
                <a:srgbClr val="7C8362"/>
              </a:solidFill>
              <a:latin typeface="Calibri"/>
              <a:cs typeface="Calibri"/>
            </a:rPr>
            <a:pPr algn="ctr"/>
            <a:t>316</a:t>
          </a:fld>
          <a:endParaRPr lang="en-US" sz="1800" b="1" kern="1200">
            <a:solidFill>
              <a:srgbClr val="7C8362"/>
            </a:solidFill>
          </a:endParaRPr>
        </a:p>
      </cdr:txBody>
    </cdr:sp>
  </cdr:relSizeAnchor>
  <cdr:relSizeAnchor xmlns:cdr="http://schemas.openxmlformats.org/drawingml/2006/chartDrawing">
    <cdr:from>
      <cdr:x>0.04679</cdr:x>
      <cdr:y>0.64118</cdr:y>
    </cdr:from>
    <cdr:to>
      <cdr:x>0.35304</cdr:x>
      <cdr:y>0.92938</cdr:y>
    </cdr:to>
    <cdr:sp macro="" textlink="other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999302D-613B-7955-87B9-2F9522ABA602}"/>
            </a:ext>
          </a:extLst>
        </cdr:cNvPr>
        <cdr:cNvSpPr txBox="1"/>
      </cdr:nvSpPr>
      <cdr:spPr>
        <a:xfrm xmlns:a="http://schemas.openxmlformats.org/drawingml/2006/main">
          <a:off x="216575" y="1746671"/>
          <a:ext cx="1417677" cy="785087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t>Others</a:t>
          </a:r>
        </a:p>
        <a:p xmlns:a="http://schemas.openxmlformats.org/drawingml/2006/main">
          <a:pPr algn="ctr"/>
          <a:fld id="{29C04058-450D-427B-88C5-A97C3AF48F0C}" type="TxLink">
            <a:rPr lang="en-US" sz="1800" b="1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pPr algn="ctr"/>
            <a:t>327</a:t>
          </a:fld>
          <a:endParaRPr lang="en-US" sz="1800" b="1" kern="1200">
            <a:solidFill>
              <a:schemeClr val="bg2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0.56499</cdr:x>
      <cdr:y>0.41575</cdr:y>
    </cdr:from>
    <cdr:to>
      <cdr:x>0.87124</cdr:x>
      <cdr:y>0.70395</cdr:y>
    </cdr:to>
    <cdr:sp macro="" textlink="male_percent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913C8E43-3C7C-9ABA-245B-B25A2B891580}"/>
            </a:ext>
          </a:extLst>
        </cdr:cNvPr>
        <cdr:cNvSpPr txBox="1"/>
      </cdr:nvSpPr>
      <cdr:spPr>
        <a:xfrm xmlns:a="http://schemas.openxmlformats.org/drawingml/2006/main">
          <a:off x="2615446" y="1132573"/>
          <a:ext cx="1417677" cy="785087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 i="0" u="none" strike="noStrike" kern="1200">
              <a:solidFill>
                <a:srgbClr val="304738"/>
              </a:solidFill>
              <a:latin typeface="Calibri"/>
              <a:cs typeface="Calibri"/>
            </a:rPr>
            <a:t>Male</a:t>
          </a:r>
        </a:p>
        <a:p xmlns:a="http://schemas.openxmlformats.org/drawingml/2006/main">
          <a:pPr algn="ctr"/>
          <a:fld id="{A9A4C5E5-23B8-4ED4-A54A-9E2FAEB40591}" type="TxLink">
            <a:rPr lang="en-US" sz="14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35.70%</a:t>
          </a:fld>
          <a:endParaRPr lang="en-US" sz="1400" b="1" kern="1200">
            <a:solidFill>
              <a:srgbClr val="304738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0.03438</cdr:x>
      <cdr:y>0.40527</cdr:y>
    </cdr:from>
    <cdr:to>
      <cdr:x>0.41379</cdr:x>
      <cdr:y>0.6376</cdr:y>
    </cdr:to>
    <cdr:sp macro="" textlink="high_income_Count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3BDEE97-686C-57E9-38B8-3395A95BD9F9}"/>
            </a:ext>
          </a:extLst>
        </cdr:cNvPr>
        <cdr:cNvSpPr txBox="1"/>
      </cdr:nvSpPr>
      <cdr:spPr>
        <a:xfrm xmlns:a="http://schemas.openxmlformats.org/drawingml/2006/main">
          <a:off x="117882" y="814501"/>
          <a:ext cx="1300997" cy="466932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7C8362"/>
              </a:solidFill>
              <a:latin typeface="Calibri"/>
              <a:cs typeface="Calibri"/>
            </a:rPr>
            <a:t>High</a:t>
          </a:r>
        </a:p>
        <a:p xmlns:a="http://schemas.openxmlformats.org/drawingml/2006/main">
          <a:pPr algn="ctr"/>
          <a:fld id="{D53CE579-31E3-4C1E-8644-456EFBFD0810}" type="TxLink">
            <a:rPr lang="en-US" sz="1800" b="1" i="0" u="none" strike="noStrike" kern="1200">
              <a:solidFill>
                <a:srgbClr val="7C8362"/>
              </a:solidFill>
              <a:latin typeface="Calibri"/>
              <a:cs typeface="Calibri"/>
            </a:rPr>
            <a:pPr algn="ctr"/>
            <a:t>400</a:t>
          </a:fld>
          <a:endParaRPr lang="en-US" sz="1800" b="1" kern="1200">
            <a:solidFill>
              <a:srgbClr val="7C8362"/>
            </a:solidFill>
          </a:endParaRPr>
        </a:p>
      </cdr:txBody>
    </cdr:sp>
  </cdr:relSizeAnchor>
  <cdr:relSizeAnchor xmlns:cdr="http://schemas.openxmlformats.org/drawingml/2006/chartDrawing">
    <cdr:from>
      <cdr:x>0.06787</cdr:x>
      <cdr:y>0.08363</cdr:y>
    </cdr:from>
    <cdr:to>
      <cdr:x>0.382</cdr:x>
      <cdr:y>0.32866</cdr:y>
    </cdr:to>
    <cdr:sp macro="" textlink="mid_income_count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B566C1EF-6DAB-C470-F453-A69D525D717A}"/>
            </a:ext>
          </a:extLst>
        </cdr:cNvPr>
        <cdr:cNvSpPr txBox="1"/>
      </cdr:nvSpPr>
      <cdr:spPr>
        <a:xfrm xmlns:a="http://schemas.openxmlformats.org/drawingml/2006/main">
          <a:off x="232719" y="168077"/>
          <a:ext cx="1077152" cy="492456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rgbClr val="304738"/>
              </a:solidFill>
              <a:latin typeface="Calibri"/>
              <a:cs typeface="Calibri"/>
            </a:rPr>
            <a:t>Mid</a:t>
          </a:r>
        </a:p>
        <a:p xmlns:a="http://schemas.openxmlformats.org/drawingml/2006/main">
          <a:pPr algn="ctr"/>
          <a:fld id="{7F4871A1-E647-4DD7-BC68-31DCC57BEED1}" type="TxLink">
            <a:rPr lang="en-US" sz="18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422</a:t>
          </a:fld>
          <a:endParaRPr lang="en-US" sz="1800" b="1" kern="1200">
            <a:solidFill>
              <a:srgbClr val="304738"/>
            </a:solidFill>
          </a:endParaRPr>
        </a:p>
      </cdr:txBody>
    </cdr:sp>
  </cdr:relSizeAnchor>
  <cdr:relSizeAnchor xmlns:cdr="http://schemas.openxmlformats.org/drawingml/2006/chartDrawing">
    <cdr:from>
      <cdr:x>0.04759</cdr:x>
      <cdr:y>0.74236</cdr:y>
    </cdr:from>
    <cdr:to>
      <cdr:x>0.40401</cdr:x>
      <cdr:y>0.96634</cdr:y>
    </cdr:to>
    <cdr:sp macro="" textlink="low_income_count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D6CD248D-F60E-3999-4855-AA72D7A820CC}"/>
            </a:ext>
          </a:extLst>
        </cdr:cNvPr>
        <cdr:cNvSpPr txBox="1"/>
      </cdr:nvSpPr>
      <cdr:spPr>
        <a:xfrm xmlns:a="http://schemas.openxmlformats.org/drawingml/2006/main">
          <a:off x="163179" y="1491977"/>
          <a:ext cx="1222165" cy="450149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 b="0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t>Low</a:t>
          </a:r>
        </a:p>
        <a:p xmlns:a="http://schemas.openxmlformats.org/drawingml/2006/main">
          <a:pPr algn="ctr"/>
          <a:fld id="{AB79BE13-1CCF-4FCD-9F2A-B087D42A7AA0}" type="TxLink">
            <a:rPr lang="en-US" sz="1800" b="1" i="0" u="none" strike="noStrike" kern="1200">
              <a:solidFill>
                <a:schemeClr val="bg2">
                  <a:lumMod val="75000"/>
                </a:schemeClr>
              </a:solidFill>
              <a:latin typeface="Calibri"/>
              <a:cs typeface="Calibri"/>
            </a:rPr>
            <a:pPr algn="ctr"/>
            <a:t>178</a:t>
          </a:fld>
          <a:endParaRPr lang="en-US" sz="1800" b="1" kern="1200">
            <a:solidFill>
              <a:schemeClr val="bg2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0.64966</cdr:x>
      <cdr:y>0.43804</cdr:y>
    </cdr:from>
    <cdr:to>
      <cdr:x>0.88872</cdr:x>
      <cdr:y>0.68881</cdr:y>
    </cdr:to>
    <cdr:sp macro="" textlink="mid_income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0783C2A9-CDDC-FFBB-994A-745F7ED01A6E}"/>
            </a:ext>
          </a:extLst>
        </cdr:cNvPr>
        <cdr:cNvSpPr txBox="1"/>
      </cdr:nvSpPr>
      <cdr:spPr>
        <a:xfrm xmlns:a="http://schemas.openxmlformats.org/drawingml/2006/main">
          <a:off x="2250098" y="880354"/>
          <a:ext cx="828000" cy="50400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 b="0" i="0" u="none" strike="noStrike" kern="1200">
              <a:solidFill>
                <a:srgbClr val="304738"/>
              </a:solidFill>
              <a:latin typeface="Calibri"/>
              <a:cs typeface="Calibri"/>
            </a:rPr>
            <a:t>Mid</a:t>
          </a:r>
        </a:p>
        <a:p xmlns:a="http://schemas.openxmlformats.org/drawingml/2006/main">
          <a:pPr algn="ctr"/>
          <a:fld id="{90F254E6-6C25-4AEB-83E6-F610C637237C}" type="TxLink">
            <a:rPr lang="en-US" sz="1400" b="1" i="0" u="none" strike="noStrike" kern="1200">
              <a:solidFill>
                <a:srgbClr val="304738"/>
              </a:solidFill>
              <a:latin typeface="Calibri"/>
              <a:cs typeface="Calibri"/>
            </a:rPr>
            <a:pPr algn="ctr"/>
            <a:t>42.2%</a:t>
          </a:fld>
          <a:endParaRPr lang="en-US" sz="1400" b="1" i="0" u="none" strike="noStrike" kern="1200">
            <a:solidFill>
              <a:srgbClr val="304738"/>
            </a:solidFill>
            <a:latin typeface="Calibri"/>
            <a:cs typeface="Calibri"/>
          </a:endParaRPr>
        </a:p>
      </cdr:txBody>
    </cdr:sp>
  </cdr:relSizeAnchor>
</c:userShape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13310187" backgroundQuery="1" createdVersion="8" refreshedVersion="8" minRefreshableVersion="3" recordCount="0" supportSubquery="1" supportAdvancedDrill="1" xr:uid="{C7719EF7-4493-4EF4-9AA4-12A27254C476}">
  <cacheSource type="external" connectionId="3"/>
  <cacheFields count="2">
    <cacheField name="[customer_segmentation_data].[gender].[gender]" caption="gender" numFmtId="0" hierarchy="3" level="1">
      <sharedItems count="3">
        <s v="Female"/>
        <s v="Male"/>
        <s v="Other"/>
      </sharedItems>
    </cacheField>
    <cacheField name="[Measures].[Count of gender]" caption="Count of gender" numFmtId="0" hierarchy="23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87962963" backgroundQuery="1" createdVersion="8" refreshedVersion="8" minRefreshableVersion="3" recordCount="0" supportSubquery="1" supportAdvancedDrill="1" xr:uid="{0B3ED270-C7ED-4676-A3BE-0D657B1E2183}">
  <cacheSource type="external" connectionId="3"/>
  <cacheFields count="2">
    <cacheField name="[customer_segmentation_data].[spending_status].[spending_status]" caption="spending_status" numFmtId="0" hierarchy="7" level="1">
      <sharedItems count="3">
        <s v="High Spender"/>
        <s v="Low Spender"/>
        <s v="Mid Spender"/>
      </sharedItems>
    </cacheField>
    <cacheField name="[Measures].[Count of spending_status]" caption="Count of spending_status" numFmtId="0" hierarchy="25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15509258" backgroundQuery="1" createdVersion="8" refreshedVersion="8" minRefreshableVersion="3" recordCount="0" supportSubquery="1" supportAdvancedDrill="1" xr:uid="{F410F335-CBA9-4C9D-A208-CF33AC53400B}">
  <cacheSource type="external" connectionId="3"/>
  <cacheFields count="2">
    <cacheField name="[customer_segmentation_data].[age_description].[age_description]" caption="age_description" numFmtId="0" hierarchy="2" level="1">
      <sharedItems count="3">
        <s v="Adult"/>
        <s v="Old Aged"/>
        <s v="Teen"/>
      </sharedItems>
    </cacheField>
    <cacheField name="[Measures].[Count of age_description]" caption="Count of age_description" numFmtId="0" hierarchy="22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90393518" backgroundQuery="1" createdVersion="8" refreshedVersion="8" minRefreshableVersion="3" recordCount="0" supportSubquery="1" supportAdvancedDrill="1" xr:uid="{13FD8485-BC47-42AF-AEE0-36BCCAD7FE36}">
  <cacheSource type="external" connectionId="3"/>
  <cacheFields count="2">
    <cacheField name="[Measures].[Avg Purchase Frequency]" caption="Avg Purchase Frequency" numFmtId="0" hierarchy="17" level="32767"/>
    <cacheField name="[customer_segmentation_data].[preferred_category].[preferred_category]" caption="preferred_category" numFmtId="0" hierarchy="12" level="1">
      <sharedItems count="5">
        <s v="Clothing"/>
        <s v="Electronics"/>
        <s v="Groceries"/>
        <s v="Home &amp; Garden"/>
        <s v="Sports"/>
      </sharedItems>
    </cacheField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2" memberValueDatatype="130" unbalanced="0">
      <fieldsUsage count="2">
        <fieldUsage x="-1"/>
        <fieldUsage x="1"/>
      </fieldsUsage>
    </cacheHierarchy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 oneField="1">
      <fieldsUsage count="1">
        <fieldUsage x="0"/>
      </fieldsUsage>
    </cacheHierarchy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893004050929" backgroundQuery="1" createdVersion="8" refreshedVersion="8" minRefreshableVersion="3" recordCount="0" supportSubquery="1" supportAdvancedDrill="1" xr:uid="{1187EF76-D440-4E96-9DEB-4323C271E003}">
  <cacheSource type="external" connectionId="3"/>
  <cacheFields count="1">
    <cacheField name="[customer_segmentation_data].[preferred_category].[preferred_category]" caption="preferred_category" numFmtId="0" hierarchy="12" level="1">
      <sharedItems count="5">
        <s v="Clothing"/>
        <s v="Electronics"/>
        <s v="Groceries"/>
        <s v="Home &amp; Garden"/>
        <s v="Sports"/>
      </sharedItems>
    </cacheField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06597222" backgroundQuery="1" createdVersion="8" refreshedVersion="8" minRefreshableVersion="3" recordCount="0" supportSubquery="1" supportAdvancedDrill="1" xr:uid="{25987CBA-90A7-4DAC-BC84-9920A05DBBD8}">
  <cacheSource type="external" connectionId="3"/>
  <cacheFields count="1">
    <cacheField name="[Measures].[Avg Purchase Amount]" caption="Avg Purchase Amount" numFmtId="0" hierarchy="18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 oneField="1">
      <fieldsUsage count="1">
        <fieldUsage x="0"/>
      </fieldsUsage>
    </cacheHierarchy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86226854" backgroundQuery="1" createdVersion="8" refreshedVersion="8" minRefreshableVersion="3" recordCount="0" supportSubquery="1" supportAdvancedDrill="1" xr:uid="{C16286CD-D112-4A6C-BAC0-6249413B5DB2}">
  <cacheSource type="external" connectionId="3"/>
  <cacheFields count="2">
    <cacheField name="[customer_segmentation_data].[preferred_category].[preferred_category]" caption="preferred_category" numFmtId="0" hierarchy="12" level="1">
      <sharedItems count="5">
        <s v="Clothing"/>
        <s v="Electronics"/>
        <s v="Groceries"/>
        <s v="Home &amp; Garden"/>
        <s v="Sports"/>
      </sharedItems>
    </cacheField>
    <cacheField name="[Measures].[sum of last purchase amount]" caption="sum of last purchase amount" numFmtId="0" hierarchy="19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 oneField="1">
      <fieldsUsage count="1">
        <fieldUsage x="1"/>
      </fieldsUsage>
    </cacheHierarchy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83680553" backgroundQuery="1" createdVersion="8" refreshedVersion="8" minRefreshableVersion="3" recordCount="0" supportSubquery="1" supportAdvancedDrill="1" xr:uid="{DCF2ECD9-0C24-4C0D-8EA0-8C2DB56CBB95}">
  <cacheSource type="external" connectionId="3"/>
  <cacheFields count="2">
    <cacheField name="[customer_segmentation_data].[age_description].[age_description]" caption="age_description" numFmtId="0" hierarchy="2" level="1">
      <sharedItems count="3">
        <s v="Adult"/>
        <s v="Old Aged"/>
        <s v="Teen"/>
      </sharedItems>
    </cacheField>
    <cacheField name="[Measures].[Count of age_description]" caption="Count of age_description" numFmtId="0" hierarchy="22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11342594" backgroundQuery="1" createdVersion="8" refreshedVersion="8" minRefreshableVersion="3" recordCount="0" supportSubquery="1" supportAdvancedDrill="1" xr:uid="{FBC41DBC-20D8-41EC-86C6-34372728192F}">
  <cacheSource type="external" connectionId="3"/>
  <cacheFields count="3">
    <cacheField name="[customer_segmentation_data].[income_level].[income_level]" caption="income_level" numFmtId="0" hierarchy="5" level="1">
      <sharedItems count="3">
        <s v="High Income"/>
        <s v="Low Income"/>
        <s v="Mid Income"/>
      </sharedItems>
    </cacheField>
    <cacheField name="[customer_segmentation_data].[preferred_category].[preferred_category]" caption="preferred_category" numFmtId="0" hierarchy="12" level="1">
      <sharedItems count="5">
        <s v="Clothing"/>
        <s v="Electronics"/>
        <s v="Groceries"/>
        <s v="Home &amp; Garden"/>
        <s v="Sports"/>
      </sharedItems>
    </cacheField>
    <cacheField name="[Measures].[Avg Purchase Frequency]" caption="Avg Purchase Frequency" numFmtId="0" hierarchy="17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2" memberValueDatatype="130" unbalanced="0">
      <fieldsUsage count="2">
        <fieldUsage x="-1"/>
        <fieldUsage x="1"/>
      </fieldsUsage>
    </cacheHierarchy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 oneField="1">
      <fieldsUsage count="1">
        <fieldUsage x="2"/>
      </fieldsUsage>
    </cacheHierarchy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92129627" backgroundQuery="1" createdVersion="8" refreshedVersion="8" minRefreshableVersion="3" recordCount="0" supportSubquery="1" supportAdvancedDrill="1" xr:uid="{F784D452-2A45-49AF-84AE-1A89C8AFDC17}">
  <cacheSource type="external" connectionId="3"/>
  <cacheFields count="1">
    <cacheField name="[Measures].[Customer Count]" caption="Customer Count" numFmtId="0" hierarchy="14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 oneField="1">
      <fieldsUsage count="1">
        <fieldUsage x="0"/>
      </fieldsUsage>
    </cacheHierarchy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04629628" backgroundQuery="1" createdVersion="8" refreshedVersion="8" minRefreshableVersion="3" recordCount="0" supportSubquery="1" supportAdvancedDrill="1" xr:uid="{1E4E4F1F-167C-4B97-B012-3673FFFA9103}">
  <cacheSource type="external" connectionId="3"/>
  <cacheFields count="1">
    <cacheField name="[Measures].[Avg Purchase Frequency]" caption="Avg Purchase Frequency" numFmtId="0" hierarchy="17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 oneField="1">
      <fieldsUsage count="1">
        <fieldUsage x="0"/>
      </fieldsUsage>
    </cacheHierarchy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17476852" backgroundQuery="1" createdVersion="8" refreshedVersion="8" minRefreshableVersion="3" recordCount="0" supportSubquery="1" supportAdvancedDrill="1" xr:uid="{FCBF7959-91AD-4471-BE04-7970146D9F60}">
  <cacheSource type="external" connectionId="3"/>
  <cacheFields count="2">
    <cacheField name="[customer_segmentation_data].[income_level].[income_level]" caption="income_level" numFmtId="0" hierarchy="5" level="1">
      <sharedItems count="3">
        <s v="High Income"/>
        <s v="Low Income"/>
        <s v="Mid Income"/>
      </sharedItems>
    </cacheField>
    <cacheField name="[Measures].[Count of income_level]" caption="Count of income_level" numFmtId="0" hierarchy="24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96527776" backgroundQuery="1" createdVersion="8" refreshedVersion="8" minRefreshableVersion="3" recordCount="0" supportSubquery="1" supportAdvancedDrill="1" xr:uid="{D4C6EF78-BF17-4860-85BE-B24A986A030E}">
  <cacheSource type="external" connectionId="3"/>
  <cacheFields count="2">
    <cacheField name="[Measures].[Count of purchase_frequency_status]" caption="Count of purchase_frequency_status" numFmtId="0" hierarchy="26" level="32767"/>
    <cacheField name="[customer_segmentation_data].[purchase_frequency_status].[purchase_frequency_status]" caption="purchase_frequency_status" numFmtId="0" hierarchy="11" level="1">
      <sharedItems count="3">
        <s v="High"/>
        <s v="Low"/>
        <s v="Mid"/>
      </sharedItems>
    </cacheField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2" memberValueDatatype="130" unbalanced="0">
      <fieldsUsage count="2">
        <fieldUsage x="-1"/>
        <fieldUsage x="1"/>
      </fieldsUsage>
    </cacheHierarchy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98842593" backgroundQuery="1" createdVersion="8" refreshedVersion="8" minRefreshableVersion="3" recordCount="0" supportSubquery="1" supportAdvancedDrill="1" xr:uid="{9BBA72E0-641C-491A-AA6F-1A2002BD05D0}">
  <cacheSource type="external" connectionId="3"/>
  <cacheFields count="1">
    <cacheField name="[Measures].[Avg Spending Score]" caption="Avg Spending Score" numFmtId="0" hierarchy="16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 oneField="1">
      <fieldsUsage count="1">
        <fieldUsage x="0"/>
      </fieldsUsage>
    </cacheHierarchy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03009258" backgroundQuery="1" createdVersion="8" refreshedVersion="8" minRefreshableVersion="3" recordCount="0" supportSubquery="1" supportAdvancedDrill="1" xr:uid="{79FBB5FC-33CE-454A-A941-7EF2CFBFF3BD}">
  <cacheSource type="external" connectionId="3"/>
  <cacheFields count="1">
    <cacheField name="[Measures].[Avg Income]" caption="Avg Income" numFmtId="0" hierarchy="15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 oneField="1">
      <fieldsUsage count="1">
        <fieldUsage x="0"/>
      </fieldsUsage>
    </cacheHierarchy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19791669" backgroundQuery="1" createdVersion="8" refreshedVersion="8" minRefreshableVersion="3" recordCount="0" supportSubquery="1" supportAdvancedDrill="1" xr:uid="{C50E864E-1BE5-4842-B064-D360E7F5013C}">
  <cacheSource type="external" connectionId="3"/>
  <cacheFields count="2">
    <cacheField name="[customer_segmentation_data].[spending_status].[spending_status]" caption="spending_status" numFmtId="0" hierarchy="7" level="1">
      <sharedItems count="3">
        <s v="High Spender"/>
        <s v="Low Spender"/>
        <s v="Mid Spender"/>
      </sharedItems>
    </cacheField>
    <cacheField name="[Measures].[Count of spending_status]" caption="Count of spending_status" numFmtId="0" hierarchy="25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00810187" backgroundQuery="1" createdVersion="8" refreshedVersion="8" minRefreshableVersion="3" recordCount="0" supportSubquery="1" supportAdvancedDrill="1" xr:uid="{FB00CB0E-B69D-4227-B60F-B7D1B6ECC8A0}">
  <cacheSource type="external" connectionId="3"/>
  <cacheFields count="2">
    <cacheField name="[customer_segmentation_data].[gender].[gender]" caption="gender" numFmtId="0" hierarchy="3" level="1">
      <sharedItems count="3">
        <s v="Female"/>
        <s v="Male"/>
        <s v="Other"/>
      </sharedItems>
    </cacheField>
    <cacheField name="[Measures].[Count of gender]" caption="Count of gender" numFmtId="0" hierarchy="23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508564815" backgroundQuery="1" createdVersion="8" refreshedVersion="8" minRefreshableVersion="3" recordCount="0" supportSubquery="1" supportAdvancedDrill="1" xr:uid="{3C69DEFB-58FE-4251-9BC0-F1DF9D7593FD}">
  <cacheSource type="external" connectionId="3"/>
  <cacheFields count="3">
    <cacheField name="[customer_segmentation_data].[preferred_category].[preferred_category]" caption="preferred_category" numFmtId="0" hierarchy="12" level="1">
      <sharedItems count="5">
        <s v="Clothing"/>
        <s v="Electronics"/>
        <s v="Groceries"/>
        <s v="Home &amp; Garden"/>
        <s v="Sports"/>
      </sharedItems>
    </cacheField>
    <cacheField name="[customer_segmentation_data].[gender].[gender]" caption="gender" numFmtId="0" hierarchy="3" level="1">
      <sharedItems count="3">
        <s v="Female"/>
        <s v="Male"/>
        <s v="Other"/>
      </sharedItems>
    </cacheField>
    <cacheField name="[Measures].[Count of gender]" caption="Count of gender" numFmtId="0" hierarchy="23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2" memberValueDatatype="130" unbalanced="0">
      <fieldsUsage count="2">
        <fieldUsage x="-1"/>
        <fieldUsage x="1"/>
      </fieldsUsage>
    </cacheHierarchy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4.660243865743" backgroundQuery="1" createdVersion="8" refreshedVersion="8" minRefreshableVersion="3" recordCount="0" supportSubquery="1" supportAdvancedDrill="1" xr:uid="{AE688E99-17D7-48E6-AE3F-A9479B5B4621}">
  <cacheSource type="external" connectionId="3"/>
  <cacheFields count="2">
    <cacheField name="[customer_segmentation_data].[membership_years].[membership_years]" caption="membership_years" numFmtId="0" hierarchy="8" level="1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  <extLst>
        <ext xmlns:x15="http://schemas.microsoft.com/office/spreadsheetml/2010/11/main" uri="{4F2E5C28-24EA-4eb8-9CBF-B6C8F9C3D259}">
          <x15:cachedUniqueNames>
            <x15:cachedUniqueName index="0" name="[customer_segmentation_data].[membership_years].&amp;[1]"/>
            <x15:cachedUniqueName index="1" name="[customer_segmentation_data].[membership_years].&amp;[2]"/>
            <x15:cachedUniqueName index="2" name="[customer_segmentation_data].[membership_years].&amp;[3]"/>
            <x15:cachedUniqueName index="3" name="[customer_segmentation_data].[membership_years].&amp;[4]"/>
            <x15:cachedUniqueName index="4" name="[customer_segmentation_data].[membership_years].&amp;[5]"/>
            <x15:cachedUniqueName index="5" name="[customer_segmentation_data].[membership_years].&amp;[6]"/>
            <x15:cachedUniqueName index="6" name="[customer_segmentation_data].[membership_years].&amp;[7]"/>
            <x15:cachedUniqueName index="7" name="[customer_segmentation_data].[membership_years].&amp;[8]"/>
            <x15:cachedUniqueName index="8" name="[customer_segmentation_data].[membership_years].&amp;[9]"/>
            <x15:cachedUniqueName index="9" name="[customer_segmentation_data].[membership_years].&amp;[10]"/>
          </x15:cachedUniqueNames>
        </ext>
      </extLst>
    </cacheField>
    <cacheField name="[Measures].[Count of membership_years]" caption="Count of membership_years" numFmtId="0" hierarchy="32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0" memberValueDatatype="130" unbalanced="0"/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2" memberValueDatatype="20" unbalanced="0">
      <fieldsUsage count="2">
        <fieldUsage x="-1"/>
        <fieldUsage x="0"/>
      </fieldsUsage>
    </cacheHierarchy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953.695494560183" backgroundQuery="1" createdVersion="8" refreshedVersion="8" minRefreshableVersion="3" recordCount="0" supportSubquery="1" supportAdvancedDrill="1" xr:uid="{6F6B5215-86C8-4585-A09B-7DB1B540951F}">
  <cacheSource type="external" connectionId="3"/>
  <cacheFields count="2">
    <cacheField name="[customer_segmentation_data].[income_level].[income_level]" caption="income_level" numFmtId="0" hierarchy="5" level="1">
      <sharedItems count="3">
        <s v="High Income"/>
        <s v="Low Income"/>
        <s v="Mid Income"/>
      </sharedItems>
    </cacheField>
    <cacheField name="[Measures].[Count of income_level]" caption="Count of income_level" numFmtId="0" hierarchy="24" level="32767"/>
  </cacheFields>
  <cacheHierarchies count="33">
    <cacheHierarchy uniqueName="[customer_segmentation_data].[id]" caption="id" attribute="1" defaultMemberUniqueName="[customer_segmentation_data].[id].[All]" allUniqueName="[customer_segmentation_data].[id].[All]" dimensionUniqueName="[customer_segmentation_data]" displayFolder="" count="0" memberValueDatatype="20" unbalanced="0"/>
    <cacheHierarchy uniqueName="[customer_segmentation_data].[age]" caption="age" attribute="1" defaultMemberUniqueName="[customer_segmentation_data].[age].[All]" allUniqueName="[customer_segmentation_data].[age].[All]" dimensionUniqueName="[customer_segmentation_data]" displayFolder="" count="0" memberValueDatatype="20" unbalanced="0"/>
    <cacheHierarchy uniqueName="[customer_segmentation_data].[age_description]" caption="age_description" attribute="1" defaultMemberUniqueName="[customer_segmentation_data].[age_description].[All]" allUniqueName="[customer_segmentation_data].[age_description].[All]" dimensionUniqueName="[customer_segmentation_data]" displayFolder="" count="0" memberValueDatatype="130" unbalanced="0"/>
    <cacheHierarchy uniqueName="[customer_segmentation_data].[gender]" caption="gender" attribute="1" defaultMemberUniqueName="[customer_segmentation_data].[gender].[All]" allUniqueName="[customer_segmentation_data].[gender].[All]" dimensionUniqueName="[customer_segmentation_data]" displayFolder="" count="0" memberValueDatatype="130" unbalanced="0"/>
    <cacheHierarchy uniqueName="[customer_segmentation_data].[income]" caption="income" attribute="1" defaultMemberUniqueName="[customer_segmentation_data].[income].[All]" allUniqueName="[customer_segmentation_data].[income].[All]" dimensionUniqueName="[customer_segmentation_data]" displayFolder="" count="0" memberValueDatatype="5" unbalanced="0"/>
    <cacheHierarchy uniqueName="[customer_segmentation_data].[income_level]" caption="income_level" attribute="1" defaultMemberUniqueName="[customer_segmentation_data].[income_level].[All]" allUniqueName="[customer_segmentation_data].[income_level].[All]" dimensionUniqueName="[customer_segmentation_data]" displayFolder="" count="2" memberValueDatatype="130" unbalanced="0">
      <fieldsUsage count="2">
        <fieldUsage x="-1"/>
        <fieldUsage x="0"/>
      </fieldsUsage>
    </cacheHierarchy>
    <cacheHierarchy uniqueName="[customer_segmentation_data].[spending_score]" caption="spending_score" attribute="1" defaultMemberUniqueName="[customer_segmentation_data].[spending_score].[All]" allUniqueName="[customer_segmentation_data].[spending_score].[All]" dimensionUniqueName="[customer_segmentation_data]" displayFolder="" count="0" memberValueDatatype="20" unbalanced="0"/>
    <cacheHierarchy uniqueName="[customer_segmentation_data].[spending_status]" caption="spending_status" attribute="1" defaultMemberUniqueName="[customer_segmentation_data].[spending_status].[All]" allUniqueName="[customer_segmentation_data].[spending_status].[All]" dimensionUniqueName="[customer_segmentation_data]" displayFolder="" count="0" memberValueDatatype="130" unbalanced="0"/>
    <cacheHierarchy uniqueName="[customer_segmentation_data].[membership_years]" caption="membership_years" attribute="1" defaultMemberUniqueName="[customer_segmentation_data].[membership_years].[All]" allUniqueName="[customer_segmentation_data].[membership_years].[All]" dimensionUniqueName="[customer_segmentation_data]" displayFolder="" count="0" memberValueDatatype="20" unbalanced="0"/>
    <cacheHierarchy uniqueName="[customer_segmentation_data].[term]" caption="term" attribute="1" defaultMemberUniqueName="[customer_segmentation_data].[term].[All]" allUniqueName="[customer_segmentation_data].[term].[All]" dimensionUniqueName="[customer_segmentation_data]" displayFolder="" count="0" memberValueDatatype="130" unbalanced="0"/>
    <cacheHierarchy uniqueName="[customer_segmentation_data].[purchase_frequency]" caption="purchase_frequency" attribute="1" defaultMemberUniqueName="[customer_segmentation_data].[purchase_frequency].[All]" allUniqueName="[customer_segmentation_data].[purchase_frequency].[All]" dimensionUniqueName="[customer_segmentation_data]" displayFolder="" count="0" memberValueDatatype="20" unbalanced="0"/>
    <cacheHierarchy uniqueName="[customer_segmentation_data].[purchase_frequency_status]" caption="purchase_frequency_status" attribute="1" defaultMemberUniqueName="[customer_segmentation_data].[purchase_frequency_status].[All]" allUniqueName="[customer_segmentation_data].[purchase_frequency_status].[All]" dimensionUniqueName="[customer_segmentation_data]" displayFolder="" count="0" memberValueDatatype="130" unbalanced="0"/>
    <cacheHierarchy uniqueName="[customer_segmentation_data].[preferred_category]" caption="preferred_category" attribute="1" defaultMemberUniqueName="[customer_segmentation_data].[preferred_category].[All]" allUniqueName="[customer_segmentation_data].[preferred_category].[All]" dimensionUniqueName="[customer_segmentation_data]" displayFolder="" count="0" memberValueDatatype="130" unbalanced="0"/>
    <cacheHierarchy uniqueName="[customer_segmentation_data].[last_purchase_amount]" caption="last_purchase_amount" attribute="1" defaultMemberUniqueName="[customer_segmentation_data].[last_purchase_amount].[All]" allUniqueName="[customer_segmentation_data].[last_purchase_amount].[All]" dimensionUniqueName="[customer_segmentation_data]" displayFolder="" count="0" memberValueDatatype="5" unbalanced="0"/>
    <cacheHierarchy uniqueName="[Measures].[Customer Count]" caption="Customer Count" measure="1" displayFolder="" measureGroup="customer_segmentation_data" count="0"/>
    <cacheHierarchy uniqueName="[Measures].[Avg Income]" caption="Avg Income" measure="1" displayFolder="" measureGroup="customer_segmentation_data" count="0"/>
    <cacheHierarchy uniqueName="[Measures].[Avg Spending Score]" caption="Avg Spending Score" measure="1" displayFolder="" measureGroup="customer_segmentation_data" count="0"/>
    <cacheHierarchy uniqueName="[Measures].[Avg Purchase Frequency]" caption="Avg Purchase Frequency" measure="1" displayFolder="" measureGroup="customer_segmentation_data" count="0"/>
    <cacheHierarchy uniqueName="[Measures].[Avg Purchase Amount]" caption="Avg Purchase Amount" measure="1" displayFolder="" measureGroup="customer_segmentation_data" count="0"/>
    <cacheHierarchy uniqueName="[Measures].[sum of last purchase amount]" caption="sum of last purchase amount" measure="1" displayFolder="" measureGroup="customer_segmentation_data" count="0"/>
    <cacheHierarchy uniqueName="[Measures].[__XL_Count customer_segmentation_data]" caption="__XL_Count customer_segmentation_data" measure="1" displayFolder="" measureGroup="customer_segmentation_data" count="0" hidden="1"/>
    <cacheHierarchy uniqueName="[Measures].[__No measures defined]" caption="__No measures defined" measure="1" displayFolder="" count="0" hidden="1"/>
    <cacheHierarchy uniqueName="[Measures].[Count of age_description]" caption="Count of age_description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gender]" caption="Count of gender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income_level]" caption="Count of income_level" measure="1" displayFolder="" measureGroup="customer_segmentatio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spending_status]" caption="Count of spending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purchase_frequency_status]" caption="Count of purchase_frequency_statu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income]" caption="Sum of incom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term]" caption="Count of term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last_purchase_amount]" caption="Sum of last_purchase_amount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age]" caption="Sum of age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membership_years]" caption="Sum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membership_years]" caption="Count of membership_years" measure="1" displayFolder="" measureGroup="customer_segmentatio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</cacheHierarchies>
  <kpis count="0"/>
  <dimensions count="2">
    <dimension name="customer_segmentation_data" uniqueName="[customer_segmentation_data]" caption="customer_segmentation_data"/>
    <dimension measure="1" name="Measures" uniqueName="[Measures]" caption="Measures"/>
  </dimensions>
  <measureGroups count="1">
    <measureGroup name="customer_segmentation_data" caption="customer_segmentation_data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3F41BD-56C8-4A76-8C49-45519E296E67}" name="PivotTable1" cacheId="20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1:B35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4AB4D-1F5E-4FC5-8C34-D590A26BECD2}" name="distribution by spending status" cacheId="21" applyNumberFormats="0" applyBorderFormats="0" applyFontFormats="0" applyPatternFormats="0" applyAlignmentFormats="0" applyWidthHeightFormats="1" dataCaption="Values" tag="e398a0cf-627e-4c99-a901-520e5c26ea58" updatedVersion="8" minRefreshableVersion="3" useAutoFormatting="1" subtotalHiddenItems="1" itemPrintTitles="1" createdVersion="8" indent="0" outline="1" outlineData="1" multipleFieldFilters="0" chartFormat="8">
  <location ref="A19:B23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pending_status" fld="1" subtotal="count" showDataAs="percentOfTotal" baseField="0" baseItem="0" numFmtId="10"/>
  </dataFields>
  <chartFormats count="4"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C8269A-25B9-46C8-93AB-E19F1DBC972A}" name="PivotTable2" cacheId="2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37:B41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_description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2CDAC-06CA-4A9E-9E17-6BA41C328B06}" name="category vs purchase frequency" cacheId="23" applyNumberFormats="0" applyBorderFormats="0" applyFontFormats="0" applyPatternFormats="0" applyAlignmentFormats="0" applyWidthHeightFormats="1" dataCaption="Values" tag="f63d0f6c-9e51-471a-94ef-b37a5e273555" updatedVersion="8" minRefreshableVersion="3" useAutoFormatting="1" subtotalHiddenItems="1" itemPrintTitles="1" createdVersion="8" indent="0" outline="1" outlineData="1" multipleFieldFilters="0" chartFormat="5">
  <location ref="E10:F16" firstHeaderRow="1" firstDataRow="1" firstDataCol="1"/>
  <pivotFields count="2">
    <pivotField dataField="1" subtotalTop="0" showAll="0" defaultSubtotal="0"/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6">
    <i>
      <x/>
    </i>
    <i>
      <x v="1"/>
    </i>
    <i>
      <x v="3"/>
    </i>
    <i>
      <x v="4"/>
    </i>
    <i>
      <x v="2"/>
    </i>
    <i t="grand">
      <x/>
    </i>
  </rowItems>
  <colItems count="1">
    <i/>
  </colItems>
  <dataFields count="1">
    <dataField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B15BAB-5EDA-405C-AE95-FAAB757E5730}" name="PivotTable8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:P7" firstHeaderRow="1" firstDataRow="1" firstDataCol="1"/>
  <pivotFields count="1">
    <pivotField axis="axisRow" allDrilled="1" subtotalTop="0" showAll="0" defaultSubtotal="0" defaultAttributeDrillState="1">
      <items count="5">
        <item x="0"/>
        <item x="1"/>
        <item x="2"/>
        <item x="3"/>
        <item x="4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DD06B6-AA86-4EC6-A454-443F475A8D79}" name="Avg Purchase Amt" cacheId="25" applyNumberFormats="0" applyBorderFormats="0" applyFontFormats="0" applyPatternFormats="0" applyAlignmentFormats="0" applyWidthHeightFormats="1" dataCaption="Values" tag="4c2f0100-dbb4-49b5-aa5d-203bc91bdf4c" updatedVersion="8" minRefreshableVersion="3" useAutoFormatting="1" subtotalHiddenItems="1" itemPrintTitles="1" createdVersion="8" indent="0" outline="1" outlineData="1" multipleFieldFilters="0">
  <location ref="K7:K8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4911B6-C8DA-4E37-A8F0-CAE913E58B2B}" name="category vs purchase amount" cacheId="26" applyNumberFormats="0" applyBorderFormats="0" applyFontFormats="0" applyPatternFormats="0" applyAlignmentFormats="0" applyWidthHeightFormats="1" dataCaption="Values" tag="6b26e61a-56ca-4552-8791-07b84d0a408a" updatedVersion="8" minRefreshableVersion="3" useAutoFormatting="1" subtotalHiddenItems="1" itemPrintTitles="1" createdVersion="8" indent="0" outline="1" outlineData="1" multipleFieldFilters="0">
  <location ref="E18:F24" firstHeaderRow="1" firstDataRow="1" firstDataCol="1"/>
  <pivotFields count="2">
    <pivotField axis="axisRow" allDrilled="1" subtotalTop="0" showAll="0" sortType="a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/>
    </i>
    <i>
      <x v="2"/>
    </i>
    <i>
      <x v="4"/>
    </i>
    <i>
      <x v="3"/>
    </i>
    <i>
      <x v="1"/>
    </i>
    <i t="grand">
      <x/>
    </i>
  </rowItems>
  <colItems count="1">
    <i/>
  </colItems>
  <dataFields count="1">
    <dataField fld="1" subtotal="count" baseField="0" baseItem="0" numFmtId="169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7393D2-1101-425C-BDF9-407D10FCE5D7}" name="Distribution by age" cacheId="27" applyNumberFormats="0" applyBorderFormats="0" applyFontFormats="0" applyPatternFormats="0" applyAlignmentFormats="0" applyWidthHeightFormats="1" dataCaption="Values" tag="c4178967-cf6c-4f45-a3fc-710ee468a561" updatedVersion="8" minRefreshableVersion="3" useAutoFormatting="1" subtotalHiddenItems="1" itemPrintTitles="1" createdVersion="8" indent="0" outline="1" outlineData="1" multipleFieldFilters="0" chartFormat="6">
  <location ref="A1:B5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_description" fld="1" subtotal="count" showDataAs="percentOfTotal" baseField="0" baseItem="0" numFmtId="10"/>
  </dataFields>
  <chartFormats count="4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customer_segmentation_data"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3A4103-80FB-4E65-AEB2-892AA879F741}" name="category vs income level vs purchse frequency" cacheId="28" applyNumberFormats="0" applyBorderFormats="0" applyFontFormats="0" applyPatternFormats="0" applyAlignmentFormats="0" applyWidthHeightFormats="1" dataCaption="Values" tag="e2323f62-ca5c-4444-8f4e-0221df52fedb" updatedVersion="8" minRefreshableVersion="3" useAutoFormatting="1" subtotalHiddenItems="1" rowGrandTotals="0" colGrandTotals="0" itemPrintTitles="1" createdVersion="8" indent="0" outline="1" outlineData="1" multipleFieldFilters="0">
  <location ref="E26:H32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3">
    <i>
      <x/>
    </i>
    <i>
      <x v="1"/>
    </i>
    <i>
      <x v="2"/>
    </i>
  </colItems>
  <dataFields count="1">
    <dataField fld="2" subtotal="count" baseField="1" baseItem="0" numFmtId="166"/>
  </dataFields>
  <formats count="1">
    <format dxfId="0">
      <pivotArea outline="0" collapsedLevelsAreSubtotals="1" fieldPosition="0"/>
    </format>
  </formats>
  <conditionalFormats count="3"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1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A68876-9142-43B8-8787-52508ED73BB2}" name="Customer Count" cacheId="29" applyNumberFormats="0" applyBorderFormats="0" applyFontFormats="0" applyPatternFormats="0" applyAlignmentFormats="0" applyWidthHeightFormats="1" dataCaption="Values" tag="2beb0a8a-d77d-402a-b59e-63afae3f52af" updatedVersion="8" minRefreshableVersion="3" useAutoFormatting="1" subtotalHiddenItems="1" itemPrintTitles="1" createdVersion="8" indent="0" outline="1" outlineData="1" multipleFieldFilters="0">
  <location ref="K1:K2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3F27BA-66C7-438F-ACB6-C6F02C4B45B9}" name="Avg Purchase Frequency" cacheId="30" applyNumberFormats="0" applyBorderFormats="0" applyFontFormats="0" applyPatternFormats="0" applyAlignmentFormats="0" applyWidthHeightFormats="1" dataCaption="Values" tag="84e7553f-be39-4e71-979d-bc8b21c71aaa" updatedVersion="8" minRefreshableVersion="3" useAutoFormatting="1" subtotalHiddenItems="1" itemPrintTitles="1" createdVersion="8" indent="0" outline="1" outlineData="1" multipleFieldFilters="0">
  <location ref="K13:K1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80E316-F924-4C37-ADB2-33A3ECB1C450}" name="PivotTable3" cacheId="3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43:B4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come_level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BDAA6E-508C-4443-B9C6-B9C944C9B5CD}" name="Distribution by Purcahse Frequency" cacheId="32" applyNumberFormats="0" applyBorderFormats="0" applyFontFormats="0" applyPatternFormats="0" applyAlignmentFormats="0" applyWidthHeightFormats="1" dataCaption="Values" tag="81a8cb06-b2a8-49f5-baba-920c8a09c087" updatedVersion="8" minRefreshableVersion="3" useAutoFormatting="1" subtotalHiddenItems="1" itemPrintTitles="1" createdVersion="8" indent="0" outline="1" outlineData="1" multipleFieldFilters="0">
  <location ref="A25:B29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urchase_frequency_status" fld="0" subtotal="count" showDataAs="percentOfTotal" baseField="1" baseItem="0" numFmtId="10"/>
  </dataFields>
  <formats count="1">
    <format dxfId="1">
      <pivotArea collapsedLevelsAreSubtotals="1" fieldPosition="0">
        <references count="1">
          <reference field="1" count="1">
            <x v="2"/>
          </reference>
        </references>
      </pivotArea>
    </format>
  </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71421A-E5D1-4CFB-AE97-1A6A31AB4BDD}" name="Avg Spending Score" cacheId="33" applyNumberFormats="0" applyBorderFormats="0" applyFontFormats="0" applyPatternFormats="0" applyAlignmentFormats="0" applyWidthHeightFormats="1" dataCaption="Values" tag="a03ad0cd-3529-4d6c-870a-13e51b6d3b1f" updatedVersion="8" minRefreshableVersion="3" useAutoFormatting="1" subtotalHiddenItems="1" itemPrintTitles="1" createdVersion="8" indent="0" outline="1" outlineData="1" multipleFieldFilters="0">
  <location ref="K10:K11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58194E-C216-4245-9E33-15829AF29B1E}" name="Avg Income" cacheId="34" applyNumberFormats="0" applyBorderFormats="0" applyFontFormats="0" applyPatternFormats="0" applyAlignmentFormats="0" applyWidthHeightFormats="1" dataCaption="Values" tag="2eb41980-a033-4ccf-b3ea-a3e3528b8949" updatedVersion="8" minRefreshableVersion="3" useAutoFormatting="1" subtotalHiddenItems="1" itemPrintTitles="1" createdVersion="8" indent="0" outline="1" outlineData="1" multipleFieldFilters="0">
  <location ref="K4:K5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fld="0" subtotal="count" baseField="0" baseItem="0" numFmtId="168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CC87D-5634-42A8-A33D-F522EA45E27B}" name="PivotTable4" cacheId="3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A49:B53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pending_status" fld="1" subtotal="count" baseField="0" baseItem="0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5ED424-872C-4942-B321-6D12A52794A9}" name="Distribution by Gender" cacheId="36" applyNumberFormats="0" applyBorderFormats="0" applyFontFormats="0" applyPatternFormats="0" applyAlignmentFormats="0" applyWidthHeightFormats="1" dataCaption="Values" tag="ba50c6ea-0754-4542-9310-43d1b9d4bac7" updatedVersion="8" minRefreshableVersion="3" useAutoFormatting="1" subtotalHiddenItems="1" itemPrintTitles="1" createdVersion="8" indent="0" outline="1" outlineData="1" multipleFieldFilters="0" chartFormat="6">
  <location ref="A7:B11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1" subtotal="count" showDataAs="percentOfTotal" baseField="0" baseItem="0" numFmtId="10"/>
  </dataFields>
  <chartFormats count="4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68145-F395-4D6E-8920-C27DE7E5C75B}" name="gender vs category" cacheId="37" applyNumberFormats="0" applyBorderFormats="0" applyFontFormats="0" applyPatternFormats="0" applyAlignmentFormats="0" applyWidthHeightFormats="1" dataCaption="Values" tag="ab76102c-7459-465d-943a-aa8d1052bc6d" updatedVersion="8" minRefreshableVersion="3" useAutoFormatting="1" subtotalHiddenItems="1" itemPrintTitles="1" createdVersion="8" indent="0" outline="1" outlineData="1" multipleFieldFilters="0" chartFormat="5">
  <location ref="E1:I8" firstHeaderRow="1" firstDataRow="2" firstDataCol="1"/>
  <pivotFields count="3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gender" fld="2" subtotal="count" baseField="0" baseItem="0"/>
  </dataFields>
  <conditionalFormats count="3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  <reference field="1" count="1" selected="0">
              <x v="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  <reference field="1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5">
              <x v="0"/>
              <x v="1"/>
              <x v="2"/>
              <x v="3"/>
              <x v="4"/>
            </reference>
            <reference field="1" count="1" selected="0">
              <x v="0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13D7C2-7BAA-4D09-AD9A-13D22F911E80}" name="PivotTable5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1:N12" firstHeaderRow="1" firstDataRow="1" firstDataCol="1"/>
  <pivotFields count="2"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membership_years" fld="1" subtotal="count" baseField="0" baseItem="4"/>
  </dataField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membership_years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B3FFF-F79E-4D39-A451-95EF7D78BC11}" name="Distribution by Income" cacheId="39" applyNumberFormats="0" applyBorderFormats="0" applyFontFormats="0" applyPatternFormats="0" applyAlignmentFormats="0" applyWidthHeightFormats="1" dataCaption="Values" tag="7a1ed5c0-69f8-4c82-829e-c5714147c4b6" updatedVersion="8" minRefreshableVersion="3" useAutoFormatting="1" subtotalHiddenItems="1" itemPrintTitles="1" createdVersion="8" indent="0" outline="1" outlineData="1" multipleFieldFilters="0" chartFormat="6">
  <location ref="A13:B17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ncome_level" fld="1" subtotal="count" showDataAs="percentOfTotal" baseField="0" baseItem="1" numFmtId="10"/>
  </dataFields>
  <formats count="2">
    <format dxfId="3">
      <pivotArea collapsedLevelsAreSubtotals="1" fieldPosition="0">
        <references count="1">
          <reference field="0" count="1">
            <x v="0"/>
          </reference>
        </references>
      </pivotArea>
    </format>
    <format dxfId="2">
      <pivotArea collapsedLevelsAreSubtotals="1" fieldPosition="0">
        <references count="1">
          <reference field="0" count="1">
            <x v="2"/>
          </reference>
        </references>
      </pivotArea>
    </format>
  </formats>
  <chartFormats count="4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3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ustomer_segmentatio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D97C5DF-99FA-4D10-BAD9-64D0E468393A}" autoFormatId="16" applyNumberFormats="0" applyBorderFormats="0" applyFontFormats="0" applyPatternFormats="0" applyAlignmentFormats="0" applyWidthHeightFormats="0">
  <queryTableRefresh nextId="16" unboundColumnsRight="1">
    <queryTableFields count="15">
      <queryTableField id="1" name="id" tableColumnId="1"/>
      <queryTableField id="2" name="age" tableColumnId="2"/>
      <queryTableField id="3" name="age_description" tableColumnId="3"/>
      <queryTableField id="4" name="gender" tableColumnId="4"/>
      <queryTableField id="5" name="income" tableColumnId="5"/>
      <queryTableField id="6" name="income_level" tableColumnId="6"/>
      <queryTableField id="7" name="spending_score" tableColumnId="7"/>
      <queryTableField id="8" name="spending_status" tableColumnId="8"/>
      <queryTableField id="9" name="membership_years" tableColumnId="9"/>
      <queryTableField id="10" name="term" tableColumnId="10"/>
      <queryTableField id="11" name="purchase_frequency" tableColumnId="11"/>
      <queryTableField id="12" name="purchase_frequency_status" tableColumnId="12"/>
      <queryTableField id="13" name="preferred_category" tableColumnId="13"/>
      <queryTableField id="14" name="last_purchase_amount" tableColumnId="14"/>
      <queryTableField id="15" dataBound="0" tableColumnId="15"/>
    </queryTableFields>
  </queryTableRefresh>
  <extLst>
    <ext xmlns:x15="http://schemas.microsoft.com/office/spreadsheetml/2010/11/main" uri="{883FBD77-0823-4a55-B5E3-86C4891E6966}">
      <x15:queryTable sourceDataName="Query - customer_segmentation_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A7A0D5-2E7C-499D-AA1E-1492EC90529E}" name="customer_segmentation_data" displayName="customer_segmentation_data" ref="A1:O1001" tableType="queryTable" totalsRowShown="0">
  <autoFilter ref="A1:O1001" xr:uid="{7DA7A0D5-2E7C-499D-AA1E-1492EC90529E}"/>
  <tableColumns count="15">
    <tableColumn id="1" xr3:uid="{A724EB90-2123-4F66-A3FA-AB9455144BB4}" uniqueName="1" name="id" queryTableFieldId="1"/>
    <tableColumn id="2" xr3:uid="{F823A295-1E6A-43E2-B2FE-FE1AB1EB8BA9}" uniqueName="2" name="age" queryTableFieldId="2"/>
    <tableColumn id="3" xr3:uid="{8AA2418F-8911-4256-BFA1-B6E01CECA8CE}" uniqueName="3" name="age_description" queryTableFieldId="3" dataDxfId="11"/>
    <tableColumn id="4" xr3:uid="{00690749-17B9-460A-8D17-68107B8F49F6}" uniqueName="4" name="gender" queryTableFieldId="4" dataDxfId="10"/>
    <tableColumn id="5" xr3:uid="{67BAD371-817B-4937-B873-4B5E0D6028CB}" uniqueName="5" name="income" queryTableFieldId="5"/>
    <tableColumn id="6" xr3:uid="{CDB95E98-A168-4F66-9F5C-24CAFF3A8272}" uniqueName="6" name="income_level" queryTableFieldId="6" dataDxfId="9"/>
    <tableColumn id="7" xr3:uid="{028E53DE-C065-4A8D-A833-54D710C3B5D9}" uniqueName="7" name="spending_score" queryTableFieldId="7"/>
    <tableColumn id="8" xr3:uid="{5AEBE46D-C90B-47E1-A206-C7B6181766C5}" uniqueName="8" name="spending_status" queryTableFieldId="8" dataDxfId="8"/>
    <tableColumn id="9" xr3:uid="{61789C1D-84B4-4BEB-82C9-D7A822865D9F}" uniqueName="9" name="membership_years" queryTableFieldId="9"/>
    <tableColumn id="10" xr3:uid="{731D2188-6131-4666-8AB4-ACF6CD5627F9}" uniqueName="10" name="term" queryTableFieldId="10" dataDxfId="7"/>
    <tableColumn id="11" xr3:uid="{F693CC4B-E334-4C8D-9A4B-3AB1DAC6EE50}" uniqueName="11" name="purchase_frequency" queryTableFieldId="11"/>
    <tableColumn id="12" xr3:uid="{B2551437-B5BE-4491-BC47-846FE318AAB8}" uniqueName="12" name="purchase_frequency_status" queryTableFieldId="12" dataDxfId="6"/>
    <tableColumn id="13" xr3:uid="{95B1575D-2EF6-4D92-9B0F-AAD56DCBF21E}" uniqueName="13" name="preferred_category" queryTableFieldId="13" dataDxfId="5"/>
    <tableColumn id="14" xr3:uid="{5A90F50D-AECC-4F73-92D3-A95174A6F773}" uniqueName="14" name="last_purchase_amount" queryTableFieldId="14"/>
    <tableColumn id="15" xr3:uid="{6419ABC0-373E-4EF1-9EA5-06C926602059}" uniqueName="15" name="total sales" queryTableFieldId="15" dataDxfId="4">
      <calculatedColumnFormula>customer_segmentation_data[[#This Row],[purchase_frequency]]*customer_segmentation_data[[#This Row],[last_purchase_amount]]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B1" workbookViewId="0">
      <selection activeCell="R26" sqref="R26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7.5703125" bestFit="1" customWidth="1"/>
    <col min="4" max="4" width="9.5703125" bestFit="1" customWidth="1"/>
    <col min="5" max="5" width="9.85546875" bestFit="1" customWidth="1"/>
    <col min="6" max="6" width="15.42578125" bestFit="1" customWidth="1"/>
    <col min="7" max="7" width="17.28515625" bestFit="1" customWidth="1"/>
    <col min="8" max="8" width="17.85546875" bestFit="1" customWidth="1"/>
    <col min="9" max="9" width="20.5703125" bestFit="1" customWidth="1"/>
    <col min="10" max="10" width="10.7109375" bestFit="1" customWidth="1"/>
    <col min="11" max="11" width="21.5703125" bestFit="1" customWidth="1"/>
    <col min="12" max="12" width="28.140625" bestFit="1" customWidth="1"/>
    <col min="13" max="13" width="20.7109375" bestFit="1" customWidth="1"/>
    <col min="14" max="14" width="2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72</v>
      </c>
    </row>
    <row r="2" spans="1:15" x14ac:dyDescent="0.25">
      <c r="A2">
        <v>11</v>
      </c>
      <c r="B2">
        <v>23</v>
      </c>
      <c r="C2" t="s">
        <v>14</v>
      </c>
      <c r="D2" t="s">
        <v>28</v>
      </c>
      <c r="E2">
        <v>69659</v>
      </c>
      <c r="F2" t="s">
        <v>16</v>
      </c>
      <c r="G2">
        <v>16</v>
      </c>
      <c r="H2" t="s">
        <v>26</v>
      </c>
      <c r="I2">
        <v>7</v>
      </c>
      <c r="J2" t="s">
        <v>35</v>
      </c>
      <c r="K2">
        <v>24</v>
      </c>
      <c r="L2" t="s">
        <v>19</v>
      </c>
      <c r="M2" t="s">
        <v>27</v>
      </c>
      <c r="N2">
        <v>434.97</v>
      </c>
      <c r="O2">
        <f>customer_segmentation_data[[#This Row],[purchase_frequency]]*customer_segmentation_data[[#This Row],[last_purchase_amount]]</f>
        <v>10439.280000000001</v>
      </c>
    </row>
    <row r="3" spans="1:15" x14ac:dyDescent="0.25">
      <c r="A3">
        <v>19</v>
      </c>
      <c r="B3">
        <v>37</v>
      </c>
      <c r="C3" t="s">
        <v>14</v>
      </c>
      <c r="D3" t="s">
        <v>36</v>
      </c>
      <c r="E3">
        <v>95491</v>
      </c>
      <c r="F3" t="s">
        <v>16</v>
      </c>
      <c r="G3">
        <v>90</v>
      </c>
      <c r="H3" t="s">
        <v>17</v>
      </c>
      <c r="I3">
        <v>6</v>
      </c>
      <c r="J3" t="s">
        <v>35</v>
      </c>
      <c r="K3">
        <v>21</v>
      </c>
      <c r="L3" t="s">
        <v>19</v>
      </c>
      <c r="M3" t="s">
        <v>32</v>
      </c>
      <c r="N3">
        <v>454.83</v>
      </c>
      <c r="O3">
        <f>customer_segmentation_data[[#This Row],[purchase_frequency]]*customer_segmentation_data[[#This Row],[last_purchase_amount]]</f>
        <v>9551.43</v>
      </c>
    </row>
    <row r="4" spans="1:15" x14ac:dyDescent="0.25">
      <c r="A4">
        <v>24</v>
      </c>
      <c r="B4">
        <v>41</v>
      </c>
      <c r="C4" t="s">
        <v>14</v>
      </c>
      <c r="D4" t="s">
        <v>28</v>
      </c>
      <c r="E4">
        <v>81758</v>
      </c>
      <c r="F4" t="s">
        <v>16</v>
      </c>
      <c r="G4">
        <v>87</v>
      </c>
      <c r="H4" t="s">
        <v>17</v>
      </c>
      <c r="I4">
        <v>7</v>
      </c>
      <c r="J4" t="s">
        <v>35</v>
      </c>
      <c r="K4">
        <v>9</v>
      </c>
      <c r="L4" t="s">
        <v>31</v>
      </c>
      <c r="M4" t="s">
        <v>27</v>
      </c>
      <c r="N4">
        <v>482.2</v>
      </c>
      <c r="O4">
        <f>customer_segmentation_data[[#This Row],[purchase_frequency]]*customer_segmentation_data[[#This Row],[last_purchase_amount]]</f>
        <v>4339.8</v>
      </c>
    </row>
    <row r="5" spans="1:15" x14ac:dyDescent="0.25">
      <c r="A5">
        <v>28</v>
      </c>
      <c r="B5">
        <v>30</v>
      </c>
      <c r="C5" t="s">
        <v>14</v>
      </c>
      <c r="D5" t="s">
        <v>15</v>
      </c>
      <c r="E5">
        <v>50680</v>
      </c>
      <c r="F5" t="s">
        <v>16</v>
      </c>
      <c r="G5">
        <v>19</v>
      </c>
      <c r="H5" t="s">
        <v>26</v>
      </c>
      <c r="I5">
        <v>7</v>
      </c>
      <c r="J5" t="s">
        <v>35</v>
      </c>
      <c r="K5">
        <v>27</v>
      </c>
      <c r="L5" t="s">
        <v>19</v>
      </c>
      <c r="M5" t="s">
        <v>23</v>
      </c>
      <c r="N5">
        <v>515.88</v>
      </c>
      <c r="O5">
        <f>customer_segmentation_data[[#This Row],[purchase_frequency]]*customer_segmentation_data[[#This Row],[last_purchase_amount]]</f>
        <v>13928.76</v>
      </c>
    </row>
    <row r="6" spans="1:15" x14ac:dyDescent="0.25">
      <c r="A6">
        <v>33</v>
      </c>
      <c r="B6">
        <v>29</v>
      </c>
      <c r="C6" t="s">
        <v>14</v>
      </c>
      <c r="D6" t="s">
        <v>36</v>
      </c>
      <c r="E6">
        <v>71951</v>
      </c>
      <c r="F6" t="s">
        <v>16</v>
      </c>
      <c r="G6">
        <v>2</v>
      </c>
      <c r="H6" t="s">
        <v>26</v>
      </c>
      <c r="I6">
        <v>6</v>
      </c>
      <c r="J6" t="s">
        <v>35</v>
      </c>
      <c r="K6">
        <v>47</v>
      </c>
      <c r="L6" t="s">
        <v>22</v>
      </c>
      <c r="M6" t="s">
        <v>33</v>
      </c>
      <c r="N6">
        <v>91.94</v>
      </c>
      <c r="O6">
        <f>customer_segmentation_data[[#This Row],[purchase_frequency]]*customer_segmentation_data[[#This Row],[last_purchase_amount]]</f>
        <v>4321.18</v>
      </c>
    </row>
    <row r="7" spans="1:15" x14ac:dyDescent="0.25">
      <c r="A7">
        <v>34</v>
      </c>
      <c r="B7">
        <v>44</v>
      </c>
      <c r="C7" t="s">
        <v>14</v>
      </c>
      <c r="D7" t="s">
        <v>28</v>
      </c>
      <c r="E7">
        <v>86593</v>
      </c>
      <c r="F7" t="s">
        <v>16</v>
      </c>
      <c r="G7">
        <v>89</v>
      </c>
      <c r="H7" t="s">
        <v>17</v>
      </c>
      <c r="I7">
        <v>4</v>
      </c>
      <c r="J7" t="s">
        <v>35</v>
      </c>
      <c r="K7">
        <v>37</v>
      </c>
      <c r="L7" t="s">
        <v>22</v>
      </c>
      <c r="M7" t="s">
        <v>20</v>
      </c>
      <c r="N7">
        <v>76.95</v>
      </c>
      <c r="O7">
        <f>customer_segmentation_data[[#This Row],[purchase_frequency]]*customer_segmentation_data[[#This Row],[last_purchase_amount]]</f>
        <v>2847.15</v>
      </c>
    </row>
    <row r="8" spans="1:15" x14ac:dyDescent="0.25">
      <c r="A8">
        <v>38</v>
      </c>
      <c r="B8">
        <v>48</v>
      </c>
      <c r="C8" t="s">
        <v>14</v>
      </c>
      <c r="D8" t="s">
        <v>28</v>
      </c>
      <c r="E8">
        <v>81794</v>
      </c>
      <c r="F8" t="s">
        <v>16</v>
      </c>
      <c r="G8">
        <v>89</v>
      </c>
      <c r="H8" t="s">
        <v>17</v>
      </c>
      <c r="I8">
        <v>7</v>
      </c>
      <c r="J8" t="s">
        <v>35</v>
      </c>
      <c r="K8">
        <v>50</v>
      </c>
      <c r="L8" t="s">
        <v>22</v>
      </c>
      <c r="M8" t="s">
        <v>33</v>
      </c>
      <c r="N8">
        <v>967.99</v>
      </c>
      <c r="O8">
        <f>customer_segmentation_data[[#This Row],[purchase_frequency]]*customer_segmentation_data[[#This Row],[last_purchase_amount]]</f>
        <v>48399.5</v>
      </c>
    </row>
    <row r="9" spans="1:15" x14ac:dyDescent="0.25">
      <c r="A9">
        <v>39</v>
      </c>
      <c r="B9">
        <v>31</v>
      </c>
      <c r="C9" t="s">
        <v>14</v>
      </c>
      <c r="D9" t="s">
        <v>15</v>
      </c>
      <c r="E9">
        <v>75392</v>
      </c>
      <c r="F9" t="s">
        <v>16</v>
      </c>
      <c r="G9">
        <v>43</v>
      </c>
      <c r="H9" t="s">
        <v>21</v>
      </c>
      <c r="I9">
        <v>4</v>
      </c>
      <c r="J9" t="s">
        <v>35</v>
      </c>
      <c r="K9">
        <v>29</v>
      </c>
      <c r="L9" t="s">
        <v>19</v>
      </c>
      <c r="M9" t="s">
        <v>23</v>
      </c>
      <c r="N9">
        <v>88.44</v>
      </c>
      <c r="O9">
        <f>customer_segmentation_data[[#This Row],[purchase_frequency]]*customer_segmentation_data[[#This Row],[last_purchase_amount]]</f>
        <v>2564.7599999999998</v>
      </c>
    </row>
    <row r="10" spans="1:15" x14ac:dyDescent="0.25">
      <c r="A10">
        <v>43</v>
      </c>
      <c r="B10">
        <v>35</v>
      </c>
      <c r="C10" t="s">
        <v>14</v>
      </c>
      <c r="D10" t="s">
        <v>36</v>
      </c>
      <c r="E10">
        <v>72179</v>
      </c>
      <c r="F10" t="s">
        <v>16</v>
      </c>
      <c r="G10">
        <v>6</v>
      </c>
      <c r="H10" t="s">
        <v>26</v>
      </c>
      <c r="I10">
        <v>6</v>
      </c>
      <c r="J10" t="s">
        <v>35</v>
      </c>
      <c r="K10">
        <v>45</v>
      </c>
      <c r="L10" t="s">
        <v>22</v>
      </c>
      <c r="M10" t="s">
        <v>32</v>
      </c>
      <c r="N10">
        <v>165.18</v>
      </c>
      <c r="O10">
        <f>customer_segmentation_data[[#This Row],[purchase_frequency]]*customer_segmentation_data[[#This Row],[last_purchase_amount]]</f>
        <v>7433.1</v>
      </c>
    </row>
    <row r="11" spans="1:15" x14ac:dyDescent="0.25">
      <c r="A11">
        <v>44</v>
      </c>
      <c r="B11">
        <v>28</v>
      </c>
      <c r="C11" t="s">
        <v>14</v>
      </c>
      <c r="D11" t="s">
        <v>28</v>
      </c>
      <c r="E11">
        <v>62405</v>
      </c>
      <c r="F11" t="s">
        <v>16</v>
      </c>
      <c r="G11">
        <v>79</v>
      </c>
      <c r="H11" t="s">
        <v>17</v>
      </c>
      <c r="I11">
        <v>5</v>
      </c>
      <c r="J11" t="s">
        <v>35</v>
      </c>
      <c r="K11">
        <v>50</v>
      </c>
      <c r="L11" t="s">
        <v>22</v>
      </c>
      <c r="M11" t="s">
        <v>32</v>
      </c>
      <c r="N11">
        <v>956.73</v>
      </c>
      <c r="O11">
        <f>customer_segmentation_data[[#This Row],[purchase_frequency]]*customer_segmentation_data[[#This Row],[last_purchase_amount]]</f>
        <v>47836.5</v>
      </c>
    </row>
    <row r="12" spans="1:15" x14ac:dyDescent="0.25">
      <c r="A12">
        <v>46</v>
      </c>
      <c r="B12">
        <v>49</v>
      </c>
      <c r="C12" t="s">
        <v>14</v>
      </c>
      <c r="D12" t="s">
        <v>28</v>
      </c>
      <c r="E12">
        <v>94531</v>
      </c>
      <c r="F12" t="s">
        <v>16</v>
      </c>
      <c r="G12">
        <v>28</v>
      </c>
      <c r="H12" t="s">
        <v>26</v>
      </c>
      <c r="I12">
        <v>5</v>
      </c>
      <c r="J12" t="s">
        <v>35</v>
      </c>
      <c r="K12">
        <v>42</v>
      </c>
      <c r="L12" t="s">
        <v>22</v>
      </c>
      <c r="M12" t="s">
        <v>27</v>
      </c>
      <c r="N12">
        <v>214.93</v>
      </c>
      <c r="O12">
        <f>customer_segmentation_data[[#This Row],[purchase_frequency]]*customer_segmentation_data[[#This Row],[last_purchase_amount]]</f>
        <v>9027.06</v>
      </c>
    </row>
    <row r="13" spans="1:15" x14ac:dyDescent="0.25">
      <c r="A13">
        <v>52</v>
      </c>
      <c r="B13">
        <v>24</v>
      </c>
      <c r="C13" t="s">
        <v>14</v>
      </c>
      <c r="D13" t="s">
        <v>15</v>
      </c>
      <c r="E13">
        <v>96082</v>
      </c>
      <c r="F13" t="s">
        <v>16</v>
      </c>
      <c r="G13">
        <v>83</v>
      </c>
      <c r="H13" t="s">
        <v>17</v>
      </c>
      <c r="I13">
        <v>4</v>
      </c>
      <c r="J13" t="s">
        <v>35</v>
      </c>
      <c r="K13">
        <v>36</v>
      </c>
      <c r="L13" t="s">
        <v>22</v>
      </c>
      <c r="M13" t="s">
        <v>23</v>
      </c>
      <c r="N13">
        <v>589.35</v>
      </c>
      <c r="O13">
        <f>customer_segmentation_data[[#This Row],[purchase_frequency]]*customer_segmentation_data[[#This Row],[last_purchase_amount]]</f>
        <v>21216.600000000002</v>
      </c>
    </row>
    <row r="14" spans="1:15" x14ac:dyDescent="0.25">
      <c r="A14">
        <v>56</v>
      </c>
      <c r="B14">
        <v>42</v>
      </c>
      <c r="C14" t="s">
        <v>14</v>
      </c>
      <c r="D14" t="s">
        <v>28</v>
      </c>
      <c r="E14">
        <v>73466</v>
      </c>
      <c r="F14" t="s">
        <v>16</v>
      </c>
      <c r="G14">
        <v>50</v>
      </c>
      <c r="H14" t="s">
        <v>21</v>
      </c>
      <c r="I14">
        <v>4</v>
      </c>
      <c r="J14" t="s">
        <v>35</v>
      </c>
      <c r="K14">
        <v>13</v>
      </c>
      <c r="L14" t="s">
        <v>19</v>
      </c>
      <c r="M14" t="s">
        <v>23</v>
      </c>
      <c r="N14">
        <v>903.07</v>
      </c>
      <c r="O14">
        <f>customer_segmentation_data[[#This Row],[purchase_frequency]]*customer_segmentation_data[[#This Row],[last_purchase_amount]]</f>
        <v>11739.91</v>
      </c>
    </row>
    <row r="15" spans="1:15" x14ac:dyDescent="0.25">
      <c r="A15">
        <v>59</v>
      </c>
      <c r="B15">
        <v>43</v>
      </c>
      <c r="C15" t="s">
        <v>14</v>
      </c>
      <c r="D15" t="s">
        <v>15</v>
      </c>
      <c r="E15">
        <v>81595</v>
      </c>
      <c r="F15" t="s">
        <v>16</v>
      </c>
      <c r="G15">
        <v>12</v>
      </c>
      <c r="H15" t="s">
        <v>26</v>
      </c>
      <c r="I15">
        <v>7</v>
      </c>
      <c r="J15" t="s">
        <v>35</v>
      </c>
      <c r="K15">
        <v>1</v>
      </c>
      <c r="L15" t="s">
        <v>31</v>
      </c>
      <c r="M15" t="s">
        <v>33</v>
      </c>
      <c r="N15">
        <v>806.26</v>
      </c>
      <c r="O15">
        <f>customer_segmentation_data[[#This Row],[purchase_frequency]]*customer_segmentation_data[[#This Row],[last_purchase_amount]]</f>
        <v>806.26</v>
      </c>
    </row>
    <row r="16" spans="1:15" x14ac:dyDescent="0.25">
      <c r="A16">
        <v>61</v>
      </c>
      <c r="B16">
        <v>23</v>
      </c>
      <c r="C16" t="s">
        <v>14</v>
      </c>
      <c r="D16" t="s">
        <v>36</v>
      </c>
      <c r="E16">
        <v>69133</v>
      </c>
      <c r="F16" t="s">
        <v>16</v>
      </c>
      <c r="G16">
        <v>14</v>
      </c>
      <c r="H16" t="s">
        <v>26</v>
      </c>
      <c r="I16">
        <v>6</v>
      </c>
      <c r="J16" t="s">
        <v>35</v>
      </c>
      <c r="K16">
        <v>7</v>
      </c>
      <c r="L16" t="s">
        <v>31</v>
      </c>
      <c r="M16" t="s">
        <v>20</v>
      </c>
      <c r="N16">
        <v>224.86</v>
      </c>
      <c r="O16">
        <f>customer_segmentation_data[[#This Row],[purchase_frequency]]*customer_segmentation_data[[#This Row],[last_purchase_amount]]</f>
        <v>1574.02</v>
      </c>
    </row>
    <row r="17" spans="1:18" x14ac:dyDescent="0.25">
      <c r="A17">
        <v>86</v>
      </c>
      <c r="B17">
        <v>31</v>
      </c>
      <c r="C17" t="s">
        <v>14</v>
      </c>
      <c r="D17" t="s">
        <v>28</v>
      </c>
      <c r="E17">
        <v>61849</v>
      </c>
      <c r="F17" t="s">
        <v>16</v>
      </c>
      <c r="G17">
        <v>24</v>
      </c>
      <c r="H17" t="s">
        <v>26</v>
      </c>
      <c r="I17">
        <v>6</v>
      </c>
      <c r="J17" t="s">
        <v>35</v>
      </c>
      <c r="K17">
        <v>31</v>
      </c>
      <c r="L17" t="s">
        <v>22</v>
      </c>
      <c r="M17" t="s">
        <v>32</v>
      </c>
      <c r="N17">
        <v>120.8</v>
      </c>
      <c r="O17">
        <f>customer_segmentation_data[[#This Row],[purchase_frequency]]*customer_segmentation_data[[#This Row],[last_purchase_amount]]</f>
        <v>3744.7999999999997</v>
      </c>
    </row>
    <row r="18" spans="1:18" x14ac:dyDescent="0.25">
      <c r="A18">
        <v>88</v>
      </c>
      <c r="B18">
        <v>31</v>
      </c>
      <c r="C18" t="s">
        <v>14</v>
      </c>
      <c r="D18" t="s">
        <v>36</v>
      </c>
      <c r="E18">
        <v>55100</v>
      </c>
      <c r="F18" t="s">
        <v>16</v>
      </c>
      <c r="G18">
        <v>20</v>
      </c>
      <c r="H18" t="s">
        <v>26</v>
      </c>
      <c r="I18">
        <v>7</v>
      </c>
      <c r="J18" t="s">
        <v>35</v>
      </c>
      <c r="K18">
        <v>31</v>
      </c>
      <c r="L18" t="s">
        <v>22</v>
      </c>
      <c r="M18" t="s">
        <v>23</v>
      </c>
      <c r="N18">
        <v>59.84</v>
      </c>
      <c r="O18">
        <f>customer_segmentation_data[[#This Row],[purchase_frequency]]*customer_segmentation_data[[#This Row],[last_purchase_amount]]</f>
        <v>1855.0400000000002</v>
      </c>
    </row>
    <row r="19" spans="1:18" x14ac:dyDescent="0.25">
      <c r="A19">
        <v>90</v>
      </c>
      <c r="B19">
        <v>45</v>
      </c>
      <c r="C19" t="s">
        <v>14</v>
      </c>
      <c r="D19" t="s">
        <v>28</v>
      </c>
      <c r="E19">
        <v>63381</v>
      </c>
      <c r="F19" t="s">
        <v>16</v>
      </c>
      <c r="G19">
        <v>80</v>
      </c>
      <c r="H19" t="s">
        <v>17</v>
      </c>
      <c r="I19">
        <v>4</v>
      </c>
      <c r="J19" t="s">
        <v>35</v>
      </c>
      <c r="K19">
        <v>8</v>
      </c>
      <c r="L19" t="s">
        <v>31</v>
      </c>
      <c r="M19" t="s">
        <v>32</v>
      </c>
      <c r="N19">
        <v>754.24</v>
      </c>
      <c r="O19">
        <f>customer_segmentation_data[[#This Row],[purchase_frequency]]*customer_segmentation_data[[#This Row],[last_purchase_amount]]</f>
        <v>6033.92</v>
      </c>
    </row>
    <row r="20" spans="1:18" x14ac:dyDescent="0.25">
      <c r="A20">
        <v>134</v>
      </c>
      <c r="B20">
        <v>26</v>
      </c>
      <c r="C20" t="s">
        <v>14</v>
      </c>
      <c r="D20" t="s">
        <v>36</v>
      </c>
      <c r="E20">
        <v>62131</v>
      </c>
      <c r="F20" t="s">
        <v>16</v>
      </c>
      <c r="G20">
        <v>91</v>
      </c>
      <c r="H20" t="s">
        <v>17</v>
      </c>
      <c r="I20">
        <v>6</v>
      </c>
      <c r="J20" t="s">
        <v>35</v>
      </c>
      <c r="K20">
        <v>18</v>
      </c>
      <c r="L20" t="s">
        <v>19</v>
      </c>
      <c r="M20" t="s">
        <v>23</v>
      </c>
      <c r="N20">
        <v>70.56</v>
      </c>
      <c r="O20">
        <f>customer_segmentation_data[[#This Row],[purchase_frequency]]*customer_segmentation_data[[#This Row],[last_purchase_amount]]</f>
        <v>1270.08</v>
      </c>
    </row>
    <row r="21" spans="1:18" x14ac:dyDescent="0.25">
      <c r="A21">
        <v>137</v>
      </c>
      <c r="B21">
        <v>48</v>
      </c>
      <c r="C21" t="s">
        <v>14</v>
      </c>
      <c r="D21" t="s">
        <v>36</v>
      </c>
      <c r="E21">
        <v>81763</v>
      </c>
      <c r="F21" t="s">
        <v>16</v>
      </c>
      <c r="G21">
        <v>49</v>
      </c>
      <c r="H21" t="s">
        <v>21</v>
      </c>
      <c r="I21">
        <v>6</v>
      </c>
      <c r="J21" t="s">
        <v>35</v>
      </c>
      <c r="K21">
        <v>46</v>
      </c>
      <c r="L21" t="s">
        <v>22</v>
      </c>
      <c r="M21" t="s">
        <v>23</v>
      </c>
      <c r="N21">
        <v>179.25</v>
      </c>
      <c r="O21">
        <f>customer_segmentation_data[[#This Row],[purchase_frequency]]*customer_segmentation_data[[#This Row],[last_purchase_amount]]</f>
        <v>8245.5</v>
      </c>
    </row>
    <row r="22" spans="1:18" x14ac:dyDescent="0.25">
      <c r="A22">
        <v>142</v>
      </c>
      <c r="B22">
        <v>37</v>
      </c>
      <c r="C22" t="s">
        <v>14</v>
      </c>
      <c r="D22" t="s">
        <v>36</v>
      </c>
      <c r="E22">
        <v>61695</v>
      </c>
      <c r="F22" t="s">
        <v>16</v>
      </c>
      <c r="G22">
        <v>13</v>
      </c>
      <c r="H22" t="s">
        <v>26</v>
      </c>
      <c r="I22">
        <v>5</v>
      </c>
      <c r="J22" t="s">
        <v>35</v>
      </c>
      <c r="K22">
        <v>45</v>
      </c>
      <c r="L22" t="s">
        <v>22</v>
      </c>
      <c r="M22" t="s">
        <v>32</v>
      </c>
      <c r="N22">
        <v>18.489999999999998</v>
      </c>
      <c r="O22">
        <f>customer_segmentation_data[[#This Row],[purchase_frequency]]*customer_segmentation_data[[#This Row],[last_purchase_amount]]</f>
        <v>832.05</v>
      </c>
      <c r="R22" s="11">
        <f>AVERAGE(customer_segmentation_data[total sales])</f>
        <v>13197.188460000028</v>
      </c>
    </row>
    <row r="23" spans="1:18" x14ac:dyDescent="0.25">
      <c r="A23">
        <v>154</v>
      </c>
      <c r="B23">
        <v>30</v>
      </c>
      <c r="C23" t="s">
        <v>14</v>
      </c>
      <c r="D23" t="s">
        <v>28</v>
      </c>
      <c r="E23">
        <v>78653</v>
      </c>
      <c r="F23" t="s">
        <v>16</v>
      </c>
      <c r="G23">
        <v>43</v>
      </c>
      <c r="H23" t="s">
        <v>21</v>
      </c>
      <c r="I23">
        <v>4</v>
      </c>
      <c r="J23" t="s">
        <v>35</v>
      </c>
      <c r="K23">
        <v>2</v>
      </c>
      <c r="L23" t="s">
        <v>31</v>
      </c>
      <c r="M23" t="s">
        <v>33</v>
      </c>
      <c r="N23">
        <v>933.73</v>
      </c>
      <c r="O23">
        <f>customer_segmentation_data[[#This Row],[purchase_frequency]]*customer_segmentation_data[[#This Row],[last_purchase_amount]]</f>
        <v>1867.46</v>
      </c>
    </row>
    <row r="24" spans="1:18" x14ac:dyDescent="0.25">
      <c r="A24">
        <v>160</v>
      </c>
      <c r="B24">
        <v>36</v>
      </c>
      <c r="C24" t="s">
        <v>14</v>
      </c>
      <c r="D24" t="s">
        <v>28</v>
      </c>
      <c r="E24">
        <v>83511</v>
      </c>
      <c r="F24" t="s">
        <v>16</v>
      </c>
      <c r="G24">
        <v>28</v>
      </c>
      <c r="H24" t="s">
        <v>26</v>
      </c>
      <c r="I24">
        <v>5</v>
      </c>
      <c r="J24" t="s">
        <v>35</v>
      </c>
      <c r="K24">
        <v>49</v>
      </c>
      <c r="L24" t="s">
        <v>22</v>
      </c>
      <c r="M24" t="s">
        <v>32</v>
      </c>
      <c r="N24">
        <v>367.97</v>
      </c>
      <c r="O24">
        <f>customer_segmentation_data[[#This Row],[purchase_frequency]]*customer_segmentation_data[[#This Row],[last_purchase_amount]]</f>
        <v>18030.530000000002</v>
      </c>
    </row>
    <row r="25" spans="1:18" x14ac:dyDescent="0.25">
      <c r="A25">
        <v>163</v>
      </c>
      <c r="B25">
        <v>45</v>
      </c>
      <c r="C25" t="s">
        <v>14</v>
      </c>
      <c r="D25" t="s">
        <v>36</v>
      </c>
      <c r="E25">
        <v>76259</v>
      </c>
      <c r="F25" t="s">
        <v>16</v>
      </c>
      <c r="G25">
        <v>72</v>
      </c>
      <c r="H25" t="s">
        <v>17</v>
      </c>
      <c r="I25">
        <v>5</v>
      </c>
      <c r="J25" t="s">
        <v>35</v>
      </c>
      <c r="K25">
        <v>41</v>
      </c>
      <c r="L25" t="s">
        <v>22</v>
      </c>
      <c r="M25" t="s">
        <v>23</v>
      </c>
      <c r="N25">
        <v>228.88</v>
      </c>
      <c r="O25">
        <f>customer_segmentation_data[[#This Row],[purchase_frequency]]*customer_segmentation_data[[#This Row],[last_purchase_amount]]</f>
        <v>9384.08</v>
      </c>
    </row>
    <row r="26" spans="1:18" x14ac:dyDescent="0.25">
      <c r="A26">
        <v>174</v>
      </c>
      <c r="B26">
        <v>47</v>
      </c>
      <c r="C26" t="s">
        <v>14</v>
      </c>
      <c r="D26" t="s">
        <v>28</v>
      </c>
      <c r="E26">
        <v>66932</v>
      </c>
      <c r="F26" t="s">
        <v>16</v>
      </c>
      <c r="G26">
        <v>89</v>
      </c>
      <c r="H26" t="s">
        <v>17</v>
      </c>
      <c r="I26">
        <v>5</v>
      </c>
      <c r="J26" t="s">
        <v>35</v>
      </c>
      <c r="K26">
        <v>9</v>
      </c>
      <c r="L26" t="s">
        <v>31</v>
      </c>
      <c r="M26" t="s">
        <v>32</v>
      </c>
      <c r="N26">
        <v>861.66</v>
      </c>
      <c r="O26">
        <f>customer_segmentation_data[[#This Row],[purchase_frequency]]*customer_segmentation_data[[#This Row],[last_purchase_amount]]</f>
        <v>7754.94</v>
      </c>
    </row>
    <row r="27" spans="1:18" x14ac:dyDescent="0.25">
      <c r="A27">
        <v>211</v>
      </c>
      <c r="B27">
        <v>40</v>
      </c>
      <c r="C27" t="s">
        <v>14</v>
      </c>
      <c r="D27" t="s">
        <v>15</v>
      </c>
      <c r="E27">
        <v>83445</v>
      </c>
      <c r="F27" t="s">
        <v>16</v>
      </c>
      <c r="G27">
        <v>89</v>
      </c>
      <c r="H27" t="s">
        <v>17</v>
      </c>
      <c r="I27">
        <v>7</v>
      </c>
      <c r="J27" t="s">
        <v>35</v>
      </c>
      <c r="K27">
        <v>11</v>
      </c>
      <c r="L27" t="s">
        <v>19</v>
      </c>
      <c r="M27" t="s">
        <v>27</v>
      </c>
      <c r="N27">
        <v>356.35</v>
      </c>
      <c r="O27">
        <f>customer_segmentation_data[[#This Row],[purchase_frequency]]*customer_segmentation_data[[#This Row],[last_purchase_amount]]</f>
        <v>3919.8500000000004</v>
      </c>
    </row>
    <row r="28" spans="1:18" x14ac:dyDescent="0.25">
      <c r="A28">
        <v>233</v>
      </c>
      <c r="B28">
        <v>41</v>
      </c>
      <c r="C28" t="s">
        <v>14</v>
      </c>
      <c r="D28" t="s">
        <v>15</v>
      </c>
      <c r="E28">
        <v>88312</v>
      </c>
      <c r="F28" t="s">
        <v>16</v>
      </c>
      <c r="G28">
        <v>22</v>
      </c>
      <c r="H28" t="s">
        <v>26</v>
      </c>
      <c r="I28">
        <v>6</v>
      </c>
      <c r="J28" t="s">
        <v>35</v>
      </c>
      <c r="K28">
        <v>31</v>
      </c>
      <c r="L28" t="s">
        <v>22</v>
      </c>
      <c r="M28" t="s">
        <v>20</v>
      </c>
      <c r="N28">
        <v>212.53</v>
      </c>
      <c r="O28">
        <f>customer_segmentation_data[[#This Row],[purchase_frequency]]*customer_segmentation_data[[#This Row],[last_purchase_amount]]</f>
        <v>6588.43</v>
      </c>
    </row>
    <row r="29" spans="1:18" x14ac:dyDescent="0.25">
      <c r="A29">
        <v>234</v>
      </c>
      <c r="B29">
        <v>29</v>
      </c>
      <c r="C29" t="s">
        <v>14</v>
      </c>
      <c r="D29" t="s">
        <v>15</v>
      </c>
      <c r="E29">
        <v>96066</v>
      </c>
      <c r="F29" t="s">
        <v>16</v>
      </c>
      <c r="G29">
        <v>45</v>
      </c>
      <c r="H29" t="s">
        <v>21</v>
      </c>
      <c r="I29">
        <v>7</v>
      </c>
      <c r="J29" t="s">
        <v>35</v>
      </c>
      <c r="K29">
        <v>24</v>
      </c>
      <c r="L29" t="s">
        <v>19</v>
      </c>
      <c r="M29" t="s">
        <v>23</v>
      </c>
      <c r="N29">
        <v>479.36</v>
      </c>
      <c r="O29">
        <f>customer_segmentation_data[[#This Row],[purchase_frequency]]*customer_segmentation_data[[#This Row],[last_purchase_amount]]</f>
        <v>11504.64</v>
      </c>
    </row>
    <row r="30" spans="1:18" x14ac:dyDescent="0.25">
      <c r="A30">
        <v>246</v>
      </c>
      <c r="B30">
        <v>44</v>
      </c>
      <c r="C30" t="s">
        <v>14</v>
      </c>
      <c r="D30" t="s">
        <v>36</v>
      </c>
      <c r="E30">
        <v>83880</v>
      </c>
      <c r="F30" t="s">
        <v>16</v>
      </c>
      <c r="G30">
        <v>31</v>
      </c>
      <c r="H30" t="s">
        <v>26</v>
      </c>
      <c r="I30">
        <v>6</v>
      </c>
      <c r="J30" t="s">
        <v>35</v>
      </c>
      <c r="K30">
        <v>32</v>
      </c>
      <c r="L30" t="s">
        <v>22</v>
      </c>
      <c r="M30" t="s">
        <v>33</v>
      </c>
      <c r="N30">
        <v>464.42</v>
      </c>
      <c r="O30">
        <f>customer_segmentation_data[[#This Row],[purchase_frequency]]*customer_segmentation_data[[#This Row],[last_purchase_amount]]</f>
        <v>14861.44</v>
      </c>
    </row>
    <row r="31" spans="1:18" x14ac:dyDescent="0.25">
      <c r="A31">
        <v>250</v>
      </c>
      <c r="B31">
        <v>47</v>
      </c>
      <c r="C31" t="s">
        <v>14</v>
      </c>
      <c r="D31" t="s">
        <v>36</v>
      </c>
      <c r="E31">
        <v>91491</v>
      </c>
      <c r="F31" t="s">
        <v>16</v>
      </c>
      <c r="G31">
        <v>52</v>
      </c>
      <c r="H31" t="s">
        <v>21</v>
      </c>
      <c r="I31">
        <v>5</v>
      </c>
      <c r="J31" t="s">
        <v>35</v>
      </c>
      <c r="K31">
        <v>10</v>
      </c>
      <c r="L31" t="s">
        <v>31</v>
      </c>
      <c r="M31" t="s">
        <v>32</v>
      </c>
      <c r="N31">
        <v>21.43</v>
      </c>
      <c r="O31">
        <f>customer_segmentation_data[[#This Row],[purchase_frequency]]*customer_segmentation_data[[#This Row],[last_purchase_amount]]</f>
        <v>214.3</v>
      </c>
    </row>
    <row r="32" spans="1:18" x14ac:dyDescent="0.25">
      <c r="A32">
        <v>260</v>
      </c>
      <c r="B32">
        <v>39</v>
      </c>
      <c r="C32" t="s">
        <v>14</v>
      </c>
      <c r="D32" t="s">
        <v>15</v>
      </c>
      <c r="E32">
        <v>56381</v>
      </c>
      <c r="F32" t="s">
        <v>16</v>
      </c>
      <c r="G32">
        <v>82</v>
      </c>
      <c r="H32" t="s">
        <v>17</v>
      </c>
      <c r="I32">
        <v>6</v>
      </c>
      <c r="J32" t="s">
        <v>35</v>
      </c>
      <c r="K32">
        <v>19</v>
      </c>
      <c r="L32" t="s">
        <v>19</v>
      </c>
      <c r="M32" t="s">
        <v>23</v>
      </c>
      <c r="N32">
        <v>759.6</v>
      </c>
      <c r="O32">
        <f>customer_segmentation_data[[#This Row],[purchase_frequency]]*customer_segmentation_data[[#This Row],[last_purchase_amount]]</f>
        <v>14432.4</v>
      </c>
    </row>
    <row r="33" spans="1:15" x14ac:dyDescent="0.25">
      <c r="A33">
        <v>289</v>
      </c>
      <c r="B33">
        <v>38</v>
      </c>
      <c r="C33" t="s">
        <v>14</v>
      </c>
      <c r="D33" t="s">
        <v>36</v>
      </c>
      <c r="E33">
        <v>84577</v>
      </c>
      <c r="F33" t="s">
        <v>16</v>
      </c>
      <c r="G33">
        <v>70</v>
      </c>
      <c r="H33" t="s">
        <v>21</v>
      </c>
      <c r="I33">
        <v>7</v>
      </c>
      <c r="J33" t="s">
        <v>35</v>
      </c>
      <c r="K33">
        <v>27</v>
      </c>
      <c r="L33" t="s">
        <v>19</v>
      </c>
      <c r="M33" t="s">
        <v>23</v>
      </c>
      <c r="N33">
        <v>631.28</v>
      </c>
      <c r="O33">
        <f>customer_segmentation_data[[#This Row],[purchase_frequency]]*customer_segmentation_data[[#This Row],[last_purchase_amount]]</f>
        <v>17044.559999999998</v>
      </c>
    </row>
    <row r="34" spans="1:15" x14ac:dyDescent="0.25">
      <c r="A34">
        <v>291</v>
      </c>
      <c r="B34">
        <v>45</v>
      </c>
      <c r="C34" t="s">
        <v>14</v>
      </c>
      <c r="D34" t="s">
        <v>15</v>
      </c>
      <c r="E34">
        <v>57845</v>
      </c>
      <c r="F34" t="s">
        <v>16</v>
      </c>
      <c r="G34">
        <v>32</v>
      </c>
      <c r="H34" t="s">
        <v>26</v>
      </c>
      <c r="I34">
        <v>6</v>
      </c>
      <c r="J34" t="s">
        <v>35</v>
      </c>
      <c r="K34">
        <v>41</v>
      </c>
      <c r="L34" t="s">
        <v>22</v>
      </c>
      <c r="M34" t="s">
        <v>27</v>
      </c>
      <c r="N34">
        <v>934.34</v>
      </c>
      <c r="O34">
        <f>customer_segmentation_data[[#This Row],[purchase_frequency]]*customer_segmentation_data[[#This Row],[last_purchase_amount]]</f>
        <v>38307.94</v>
      </c>
    </row>
    <row r="35" spans="1:15" x14ac:dyDescent="0.25">
      <c r="A35">
        <v>297</v>
      </c>
      <c r="B35">
        <v>40</v>
      </c>
      <c r="C35" t="s">
        <v>14</v>
      </c>
      <c r="D35" t="s">
        <v>36</v>
      </c>
      <c r="E35">
        <v>97995</v>
      </c>
      <c r="F35" t="s">
        <v>16</v>
      </c>
      <c r="G35">
        <v>47</v>
      </c>
      <c r="H35" t="s">
        <v>21</v>
      </c>
      <c r="I35">
        <v>4</v>
      </c>
      <c r="J35" t="s">
        <v>35</v>
      </c>
      <c r="K35">
        <v>9</v>
      </c>
      <c r="L35" t="s">
        <v>31</v>
      </c>
      <c r="M35" t="s">
        <v>23</v>
      </c>
      <c r="N35">
        <v>101.35</v>
      </c>
      <c r="O35">
        <f>customer_segmentation_data[[#This Row],[purchase_frequency]]*customer_segmentation_data[[#This Row],[last_purchase_amount]]</f>
        <v>912.15</v>
      </c>
    </row>
    <row r="36" spans="1:15" x14ac:dyDescent="0.25">
      <c r="A36">
        <v>318</v>
      </c>
      <c r="B36">
        <v>23</v>
      </c>
      <c r="C36" t="s">
        <v>14</v>
      </c>
      <c r="D36" t="s">
        <v>28</v>
      </c>
      <c r="E36">
        <v>84664</v>
      </c>
      <c r="F36" t="s">
        <v>16</v>
      </c>
      <c r="G36">
        <v>45</v>
      </c>
      <c r="H36" t="s">
        <v>21</v>
      </c>
      <c r="I36">
        <v>5</v>
      </c>
      <c r="J36" t="s">
        <v>35</v>
      </c>
      <c r="K36">
        <v>12</v>
      </c>
      <c r="L36" t="s">
        <v>19</v>
      </c>
      <c r="M36" t="s">
        <v>33</v>
      </c>
      <c r="N36">
        <v>592.72</v>
      </c>
      <c r="O36">
        <f>customer_segmentation_data[[#This Row],[purchase_frequency]]*customer_segmentation_data[[#This Row],[last_purchase_amount]]</f>
        <v>7112.64</v>
      </c>
    </row>
    <row r="37" spans="1:15" x14ac:dyDescent="0.25">
      <c r="A37">
        <v>330</v>
      </c>
      <c r="B37">
        <v>28</v>
      </c>
      <c r="C37" t="s">
        <v>14</v>
      </c>
      <c r="D37" t="s">
        <v>36</v>
      </c>
      <c r="E37">
        <v>51087</v>
      </c>
      <c r="F37" t="s">
        <v>16</v>
      </c>
      <c r="G37">
        <v>60</v>
      </c>
      <c r="H37" t="s">
        <v>21</v>
      </c>
      <c r="I37">
        <v>4</v>
      </c>
      <c r="J37" t="s">
        <v>35</v>
      </c>
      <c r="K37">
        <v>42</v>
      </c>
      <c r="L37" t="s">
        <v>22</v>
      </c>
      <c r="M37" t="s">
        <v>20</v>
      </c>
      <c r="N37">
        <v>68.31</v>
      </c>
      <c r="O37">
        <f>customer_segmentation_data[[#This Row],[purchase_frequency]]*customer_segmentation_data[[#This Row],[last_purchase_amount]]</f>
        <v>2869.02</v>
      </c>
    </row>
    <row r="38" spans="1:15" x14ac:dyDescent="0.25">
      <c r="A38">
        <v>352</v>
      </c>
      <c r="B38">
        <v>47</v>
      </c>
      <c r="C38" t="s">
        <v>14</v>
      </c>
      <c r="D38" t="s">
        <v>15</v>
      </c>
      <c r="E38">
        <v>54571</v>
      </c>
      <c r="F38" t="s">
        <v>16</v>
      </c>
      <c r="G38">
        <v>57</v>
      </c>
      <c r="H38" t="s">
        <v>21</v>
      </c>
      <c r="I38">
        <v>4</v>
      </c>
      <c r="J38" t="s">
        <v>35</v>
      </c>
      <c r="K38">
        <v>2</v>
      </c>
      <c r="L38" t="s">
        <v>31</v>
      </c>
      <c r="M38" t="s">
        <v>33</v>
      </c>
      <c r="N38">
        <v>138.30000000000001</v>
      </c>
      <c r="O38">
        <f>customer_segmentation_data[[#This Row],[purchase_frequency]]*customer_segmentation_data[[#This Row],[last_purchase_amount]]</f>
        <v>276.60000000000002</v>
      </c>
    </row>
    <row r="39" spans="1:15" x14ac:dyDescent="0.25">
      <c r="A39">
        <v>355</v>
      </c>
      <c r="B39">
        <v>38</v>
      </c>
      <c r="C39" t="s">
        <v>14</v>
      </c>
      <c r="D39" t="s">
        <v>28</v>
      </c>
      <c r="E39">
        <v>81837</v>
      </c>
      <c r="F39" t="s">
        <v>16</v>
      </c>
      <c r="G39">
        <v>68</v>
      </c>
      <c r="H39" t="s">
        <v>21</v>
      </c>
      <c r="I39">
        <v>5</v>
      </c>
      <c r="J39" t="s">
        <v>35</v>
      </c>
      <c r="K39">
        <v>6</v>
      </c>
      <c r="L39" t="s">
        <v>31</v>
      </c>
      <c r="M39" t="s">
        <v>23</v>
      </c>
      <c r="N39">
        <v>349.35</v>
      </c>
      <c r="O39">
        <f>customer_segmentation_data[[#This Row],[purchase_frequency]]*customer_segmentation_data[[#This Row],[last_purchase_amount]]</f>
        <v>2096.1000000000004</v>
      </c>
    </row>
    <row r="40" spans="1:15" x14ac:dyDescent="0.25">
      <c r="A40">
        <v>365</v>
      </c>
      <c r="B40">
        <v>21</v>
      </c>
      <c r="C40" t="s">
        <v>14</v>
      </c>
      <c r="D40" t="s">
        <v>28</v>
      </c>
      <c r="E40">
        <v>90000</v>
      </c>
      <c r="F40" t="s">
        <v>16</v>
      </c>
      <c r="G40">
        <v>42</v>
      </c>
      <c r="H40" t="s">
        <v>21</v>
      </c>
      <c r="I40">
        <v>4</v>
      </c>
      <c r="J40" t="s">
        <v>35</v>
      </c>
      <c r="K40">
        <v>23</v>
      </c>
      <c r="L40" t="s">
        <v>19</v>
      </c>
      <c r="M40" t="s">
        <v>32</v>
      </c>
      <c r="N40">
        <v>278.14999999999998</v>
      </c>
      <c r="O40">
        <f>customer_segmentation_data[[#This Row],[purchase_frequency]]*customer_segmentation_data[[#This Row],[last_purchase_amount]]</f>
        <v>6397.45</v>
      </c>
    </row>
    <row r="41" spans="1:15" x14ac:dyDescent="0.25">
      <c r="A41">
        <v>372</v>
      </c>
      <c r="B41">
        <v>39</v>
      </c>
      <c r="C41" t="s">
        <v>14</v>
      </c>
      <c r="D41" t="s">
        <v>15</v>
      </c>
      <c r="E41">
        <v>53805</v>
      </c>
      <c r="F41" t="s">
        <v>16</v>
      </c>
      <c r="G41">
        <v>71</v>
      </c>
      <c r="H41" t="s">
        <v>17</v>
      </c>
      <c r="I41">
        <v>5</v>
      </c>
      <c r="J41" t="s">
        <v>35</v>
      </c>
      <c r="K41">
        <v>16</v>
      </c>
      <c r="L41" t="s">
        <v>19</v>
      </c>
      <c r="M41" t="s">
        <v>23</v>
      </c>
      <c r="N41">
        <v>372.03</v>
      </c>
      <c r="O41">
        <f>customer_segmentation_data[[#This Row],[purchase_frequency]]*customer_segmentation_data[[#This Row],[last_purchase_amount]]</f>
        <v>5952.48</v>
      </c>
    </row>
    <row r="42" spans="1:15" x14ac:dyDescent="0.25">
      <c r="A42">
        <v>375</v>
      </c>
      <c r="B42">
        <v>33</v>
      </c>
      <c r="C42" t="s">
        <v>14</v>
      </c>
      <c r="D42" t="s">
        <v>15</v>
      </c>
      <c r="E42">
        <v>58367</v>
      </c>
      <c r="F42" t="s">
        <v>16</v>
      </c>
      <c r="G42">
        <v>11</v>
      </c>
      <c r="H42" t="s">
        <v>26</v>
      </c>
      <c r="I42">
        <v>4</v>
      </c>
      <c r="J42" t="s">
        <v>35</v>
      </c>
      <c r="K42">
        <v>29</v>
      </c>
      <c r="L42" t="s">
        <v>19</v>
      </c>
      <c r="M42" t="s">
        <v>20</v>
      </c>
      <c r="N42">
        <v>826.87</v>
      </c>
      <c r="O42">
        <f>customer_segmentation_data[[#This Row],[purchase_frequency]]*customer_segmentation_data[[#This Row],[last_purchase_amount]]</f>
        <v>23979.23</v>
      </c>
    </row>
    <row r="43" spans="1:15" x14ac:dyDescent="0.25">
      <c r="A43">
        <v>376</v>
      </c>
      <c r="B43">
        <v>25</v>
      </c>
      <c r="C43" t="s">
        <v>14</v>
      </c>
      <c r="D43" t="s">
        <v>15</v>
      </c>
      <c r="E43">
        <v>56110</v>
      </c>
      <c r="F43" t="s">
        <v>16</v>
      </c>
      <c r="G43">
        <v>36</v>
      </c>
      <c r="H43" t="s">
        <v>26</v>
      </c>
      <c r="I43">
        <v>5</v>
      </c>
      <c r="J43" t="s">
        <v>35</v>
      </c>
      <c r="K43">
        <v>42</v>
      </c>
      <c r="L43" t="s">
        <v>22</v>
      </c>
      <c r="M43" t="s">
        <v>33</v>
      </c>
      <c r="N43">
        <v>389.97</v>
      </c>
      <c r="O43">
        <f>customer_segmentation_data[[#This Row],[purchase_frequency]]*customer_segmentation_data[[#This Row],[last_purchase_amount]]</f>
        <v>16378.740000000002</v>
      </c>
    </row>
    <row r="44" spans="1:15" x14ac:dyDescent="0.25">
      <c r="A44">
        <v>385</v>
      </c>
      <c r="B44">
        <v>38</v>
      </c>
      <c r="C44" t="s">
        <v>14</v>
      </c>
      <c r="D44" t="s">
        <v>36</v>
      </c>
      <c r="E44">
        <v>78829</v>
      </c>
      <c r="F44" t="s">
        <v>16</v>
      </c>
      <c r="G44">
        <v>73</v>
      </c>
      <c r="H44" t="s">
        <v>17</v>
      </c>
      <c r="I44">
        <v>7</v>
      </c>
      <c r="J44" t="s">
        <v>35</v>
      </c>
      <c r="K44">
        <v>20</v>
      </c>
      <c r="L44" t="s">
        <v>19</v>
      </c>
      <c r="M44" t="s">
        <v>23</v>
      </c>
      <c r="N44">
        <v>665.25</v>
      </c>
      <c r="O44">
        <f>customer_segmentation_data[[#This Row],[purchase_frequency]]*customer_segmentation_data[[#This Row],[last_purchase_amount]]</f>
        <v>13305</v>
      </c>
    </row>
    <row r="45" spans="1:15" x14ac:dyDescent="0.25">
      <c r="A45">
        <v>416</v>
      </c>
      <c r="B45">
        <v>38</v>
      </c>
      <c r="C45" t="s">
        <v>14</v>
      </c>
      <c r="D45" t="s">
        <v>28</v>
      </c>
      <c r="E45">
        <v>51327</v>
      </c>
      <c r="F45" t="s">
        <v>16</v>
      </c>
      <c r="G45">
        <v>62</v>
      </c>
      <c r="H45" t="s">
        <v>21</v>
      </c>
      <c r="I45">
        <v>5</v>
      </c>
      <c r="J45" t="s">
        <v>35</v>
      </c>
      <c r="K45">
        <v>24</v>
      </c>
      <c r="L45" t="s">
        <v>19</v>
      </c>
      <c r="M45" t="s">
        <v>23</v>
      </c>
      <c r="N45">
        <v>645.42999999999995</v>
      </c>
      <c r="O45">
        <f>customer_segmentation_data[[#This Row],[purchase_frequency]]*customer_segmentation_data[[#This Row],[last_purchase_amount]]</f>
        <v>15490.32</v>
      </c>
    </row>
    <row r="46" spans="1:15" x14ac:dyDescent="0.25">
      <c r="A46">
        <v>420</v>
      </c>
      <c r="B46">
        <v>46</v>
      </c>
      <c r="C46" t="s">
        <v>14</v>
      </c>
      <c r="D46" t="s">
        <v>36</v>
      </c>
      <c r="E46">
        <v>60671</v>
      </c>
      <c r="F46" t="s">
        <v>16</v>
      </c>
      <c r="G46">
        <v>57</v>
      </c>
      <c r="H46" t="s">
        <v>21</v>
      </c>
      <c r="I46">
        <v>5</v>
      </c>
      <c r="J46" t="s">
        <v>35</v>
      </c>
      <c r="K46">
        <v>48</v>
      </c>
      <c r="L46" t="s">
        <v>22</v>
      </c>
      <c r="M46" t="s">
        <v>32</v>
      </c>
      <c r="N46">
        <v>817.69</v>
      </c>
      <c r="O46">
        <f>customer_segmentation_data[[#This Row],[purchase_frequency]]*customer_segmentation_data[[#This Row],[last_purchase_amount]]</f>
        <v>39249.120000000003</v>
      </c>
    </row>
    <row r="47" spans="1:15" x14ac:dyDescent="0.25">
      <c r="A47">
        <v>421</v>
      </c>
      <c r="B47">
        <v>46</v>
      </c>
      <c r="C47" t="s">
        <v>14</v>
      </c>
      <c r="D47" t="s">
        <v>15</v>
      </c>
      <c r="E47">
        <v>90871</v>
      </c>
      <c r="F47" t="s">
        <v>16</v>
      </c>
      <c r="G47">
        <v>56</v>
      </c>
      <c r="H47" t="s">
        <v>21</v>
      </c>
      <c r="I47">
        <v>4</v>
      </c>
      <c r="J47" t="s">
        <v>35</v>
      </c>
      <c r="K47">
        <v>39</v>
      </c>
      <c r="L47" t="s">
        <v>22</v>
      </c>
      <c r="M47" t="s">
        <v>27</v>
      </c>
      <c r="N47">
        <v>592.97</v>
      </c>
      <c r="O47">
        <f>customer_segmentation_data[[#This Row],[purchase_frequency]]*customer_segmentation_data[[#This Row],[last_purchase_amount]]</f>
        <v>23125.83</v>
      </c>
    </row>
    <row r="48" spans="1:15" x14ac:dyDescent="0.25">
      <c r="A48">
        <v>431</v>
      </c>
      <c r="B48">
        <v>40</v>
      </c>
      <c r="C48" t="s">
        <v>14</v>
      </c>
      <c r="D48" t="s">
        <v>36</v>
      </c>
      <c r="E48">
        <v>99618</v>
      </c>
      <c r="F48" t="s">
        <v>16</v>
      </c>
      <c r="G48">
        <v>80</v>
      </c>
      <c r="H48" t="s">
        <v>17</v>
      </c>
      <c r="I48">
        <v>4</v>
      </c>
      <c r="J48" t="s">
        <v>35</v>
      </c>
      <c r="K48">
        <v>22</v>
      </c>
      <c r="L48" t="s">
        <v>19</v>
      </c>
      <c r="M48" t="s">
        <v>20</v>
      </c>
      <c r="N48">
        <v>15.04</v>
      </c>
      <c r="O48">
        <f>customer_segmentation_data[[#This Row],[purchase_frequency]]*customer_segmentation_data[[#This Row],[last_purchase_amount]]</f>
        <v>330.88</v>
      </c>
    </row>
    <row r="49" spans="1:15" x14ac:dyDescent="0.25">
      <c r="A49">
        <v>437</v>
      </c>
      <c r="B49">
        <v>48</v>
      </c>
      <c r="C49" t="s">
        <v>14</v>
      </c>
      <c r="D49" t="s">
        <v>28</v>
      </c>
      <c r="E49">
        <v>51565</v>
      </c>
      <c r="F49" t="s">
        <v>16</v>
      </c>
      <c r="G49">
        <v>44</v>
      </c>
      <c r="H49" t="s">
        <v>21</v>
      </c>
      <c r="I49">
        <v>5</v>
      </c>
      <c r="J49" t="s">
        <v>35</v>
      </c>
      <c r="K49">
        <v>20</v>
      </c>
      <c r="L49" t="s">
        <v>19</v>
      </c>
      <c r="M49" t="s">
        <v>20</v>
      </c>
      <c r="N49">
        <v>552.48</v>
      </c>
      <c r="O49">
        <f>customer_segmentation_data[[#This Row],[purchase_frequency]]*customer_segmentation_data[[#This Row],[last_purchase_amount]]</f>
        <v>11049.6</v>
      </c>
    </row>
    <row r="50" spans="1:15" x14ac:dyDescent="0.25">
      <c r="A50">
        <v>484</v>
      </c>
      <c r="B50">
        <v>40</v>
      </c>
      <c r="C50" t="s">
        <v>14</v>
      </c>
      <c r="D50" t="s">
        <v>36</v>
      </c>
      <c r="E50">
        <v>61052</v>
      </c>
      <c r="F50" t="s">
        <v>16</v>
      </c>
      <c r="G50">
        <v>44</v>
      </c>
      <c r="H50" t="s">
        <v>21</v>
      </c>
      <c r="I50">
        <v>4</v>
      </c>
      <c r="J50" t="s">
        <v>35</v>
      </c>
      <c r="K50">
        <v>17</v>
      </c>
      <c r="L50" t="s">
        <v>19</v>
      </c>
      <c r="M50" t="s">
        <v>20</v>
      </c>
      <c r="N50">
        <v>135.19</v>
      </c>
      <c r="O50">
        <f>customer_segmentation_data[[#This Row],[purchase_frequency]]*customer_segmentation_data[[#This Row],[last_purchase_amount]]</f>
        <v>2298.23</v>
      </c>
    </row>
    <row r="51" spans="1:15" x14ac:dyDescent="0.25">
      <c r="A51">
        <v>500</v>
      </c>
      <c r="B51">
        <v>47</v>
      </c>
      <c r="C51" t="s">
        <v>14</v>
      </c>
      <c r="D51" t="s">
        <v>36</v>
      </c>
      <c r="E51">
        <v>69168</v>
      </c>
      <c r="F51" t="s">
        <v>16</v>
      </c>
      <c r="G51">
        <v>16</v>
      </c>
      <c r="H51" t="s">
        <v>26</v>
      </c>
      <c r="I51">
        <v>7</v>
      </c>
      <c r="J51" t="s">
        <v>35</v>
      </c>
      <c r="K51">
        <v>42</v>
      </c>
      <c r="L51" t="s">
        <v>22</v>
      </c>
      <c r="M51" t="s">
        <v>27</v>
      </c>
      <c r="N51">
        <v>638.96</v>
      </c>
      <c r="O51">
        <f>customer_segmentation_data[[#This Row],[purchase_frequency]]*customer_segmentation_data[[#This Row],[last_purchase_amount]]</f>
        <v>26836.32</v>
      </c>
    </row>
    <row r="52" spans="1:15" x14ac:dyDescent="0.25">
      <c r="A52">
        <v>503</v>
      </c>
      <c r="B52">
        <v>22</v>
      </c>
      <c r="C52" t="s">
        <v>14</v>
      </c>
      <c r="D52" t="s">
        <v>36</v>
      </c>
      <c r="E52">
        <v>75626</v>
      </c>
      <c r="F52" t="s">
        <v>16</v>
      </c>
      <c r="G52">
        <v>52</v>
      </c>
      <c r="H52" t="s">
        <v>21</v>
      </c>
      <c r="I52">
        <v>7</v>
      </c>
      <c r="J52" t="s">
        <v>35</v>
      </c>
      <c r="K52">
        <v>34</v>
      </c>
      <c r="L52" t="s">
        <v>22</v>
      </c>
      <c r="M52" t="s">
        <v>33</v>
      </c>
      <c r="N52">
        <v>154.66999999999999</v>
      </c>
      <c r="O52">
        <f>customer_segmentation_data[[#This Row],[purchase_frequency]]*customer_segmentation_data[[#This Row],[last_purchase_amount]]</f>
        <v>5258.78</v>
      </c>
    </row>
    <row r="53" spans="1:15" x14ac:dyDescent="0.25">
      <c r="A53">
        <v>519</v>
      </c>
      <c r="B53">
        <v>45</v>
      </c>
      <c r="C53" t="s">
        <v>14</v>
      </c>
      <c r="D53" t="s">
        <v>15</v>
      </c>
      <c r="E53">
        <v>67753</v>
      </c>
      <c r="F53" t="s">
        <v>16</v>
      </c>
      <c r="G53">
        <v>64</v>
      </c>
      <c r="H53" t="s">
        <v>21</v>
      </c>
      <c r="I53">
        <v>4</v>
      </c>
      <c r="J53" t="s">
        <v>35</v>
      </c>
      <c r="K53">
        <v>48</v>
      </c>
      <c r="L53" t="s">
        <v>22</v>
      </c>
      <c r="M53" t="s">
        <v>23</v>
      </c>
      <c r="N53">
        <v>926.69</v>
      </c>
      <c r="O53">
        <f>customer_segmentation_data[[#This Row],[purchase_frequency]]*customer_segmentation_data[[#This Row],[last_purchase_amount]]</f>
        <v>44481.120000000003</v>
      </c>
    </row>
    <row r="54" spans="1:15" x14ac:dyDescent="0.25">
      <c r="A54">
        <v>520</v>
      </c>
      <c r="B54">
        <v>38</v>
      </c>
      <c r="C54" t="s">
        <v>14</v>
      </c>
      <c r="D54" t="s">
        <v>36</v>
      </c>
      <c r="E54">
        <v>54918</v>
      </c>
      <c r="F54" t="s">
        <v>16</v>
      </c>
      <c r="G54">
        <v>1</v>
      </c>
      <c r="H54" t="s">
        <v>26</v>
      </c>
      <c r="I54">
        <v>6</v>
      </c>
      <c r="J54" t="s">
        <v>35</v>
      </c>
      <c r="K54">
        <v>6</v>
      </c>
      <c r="L54" t="s">
        <v>31</v>
      </c>
      <c r="M54" t="s">
        <v>33</v>
      </c>
      <c r="N54">
        <v>979.26</v>
      </c>
      <c r="O54">
        <f>customer_segmentation_data[[#This Row],[purchase_frequency]]*customer_segmentation_data[[#This Row],[last_purchase_amount]]</f>
        <v>5875.5599999999995</v>
      </c>
    </row>
    <row r="55" spans="1:15" x14ac:dyDescent="0.25">
      <c r="A55">
        <v>523</v>
      </c>
      <c r="B55">
        <v>32</v>
      </c>
      <c r="C55" t="s">
        <v>14</v>
      </c>
      <c r="D55" t="s">
        <v>15</v>
      </c>
      <c r="E55">
        <v>58144</v>
      </c>
      <c r="F55" t="s">
        <v>16</v>
      </c>
      <c r="G55">
        <v>4</v>
      </c>
      <c r="H55" t="s">
        <v>26</v>
      </c>
      <c r="I55">
        <v>5</v>
      </c>
      <c r="J55" t="s">
        <v>35</v>
      </c>
      <c r="K55">
        <v>16</v>
      </c>
      <c r="L55" t="s">
        <v>19</v>
      </c>
      <c r="M55" t="s">
        <v>33</v>
      </c>
      <c r="N55">
        <v>923.37</v>
      </c>
      <c r="O55">
        <f>customer_segmentation_data[[#This Row],[purchase_frequency]]*customer_segmentation_data[[#This Row],[last_purchase_amount]]</f>
        <v>14773.92</v>
      </c>
    </row>
    <row r="56" spans="1:15" x14ac:dyDescent="0.25">
      <c r="A56">
        <v>535</v>
      </c>
      <c r="B56">
        <v>46</v>
      </c>
      <c r="C56" t="s">
        <v>14</v>
      </c>
      <c r="D56" t="s">
        <v>28</v>
      </c>
      <c r="E56">
        <v>61090</v>
      </c>
      <c r="F56" t="s">
        <v>16</v>
      </c>
      <c r="G56">
        <v>3</v>
      </c>
      <c r="H56" t="s">
        <v>26</v>
      </c>
      <c r="I56">
        <v>4</v>
      </c>
      <c r="J56" t="s">
        <v>35</v>
      </c>
      <c r="K56">
        <v>3</v>
      </c>
      <c r="L56" t="s">
        <v>31</v>
      </c>
      <c r="M56" t="s">
        <v>23</v>
      </c>
      <c r="N56">
        <v>213.68</v>
      </c>
      <c r="O56">
        <f>customer_segmentation_data[[#This Row],[purchase_frequency]]*customer_segmentation_data[[#This Row],[last_purchase_amount]]</f>
        <v>641.04</v>
      </c>
    </row>
    <row r="57" spans="1:15" x14ac:dyDescent="0.25">
      <c r="A57">
        <v>548</v>
      </c>
      <c r="B57">
        <v>22</v>
      </c>
      <c r="C57" t="s">
        <v>14</v>
      </c>
      <c r="D57" t="s">
        <v>15</v>
      </c>
      <c r="E57">
        <v>93861</v>
      </c>
      <c r="F57" t="s">
        <v>16</v>
      </c>
      <c r="G57">
        <v>42</v>
      </c>
      <c r="H57" t="s">
        <v>21</v>
      </c>
      <c r="I57">
        <v>6</v>
      </c>
      <c r="J57" t="s">
        <v>35</v>
      </c>
      <c r="K57">
        <v>6</v>
      </c>
      <c r="L57" t="s">
        <v>31</v>
      </c>
      <c r="M57" t="s">
        <v>32</v>
      </c>
      <c r="N57">
        <v>73.13</v>
      </c>
      <c r="O57">
        <f>customer_segmentation_data[[#This Row],[purchase_frequency]]*customer_segmentation_data[[#This Row],[last_purchase_amount]]</f>
        <v>438.78</v>
      </c>
    </row>
    <row r="58" spans="1:15" x14ac:dyDescent="0.25">
      <c r="A58">
        <v>557</v>
      </c>
      <c r="B58">
        <v>45</v>
      </c>
      <c r="C58" t="s">
        <v>14</v>
      </c>
      <c r="D58" t="s">
        <v>36</v>
      </c>
      <c r="E58">
        <v>95367</v>
      </c>
      <c r="F58" t="s">
        <v>16</v>
      </c>
      <c r="G58">
        <v>83</v>
      </c>
      <c r="H58" t="s">
        <v>17</v>
      </c>
      <c r="I58">
        <v>5</v>
      </c>
      <c r="J58" t="s">
        <v>35</v>
      </c>
      <c r="K58">
        <v>30</v>
      </c>
      <c r="L58" t="s">
        <v>19</v>
      </c>
      <c r="M58" t="s">
        <v>32</v>
      </c>
      <c r="N58">
        <v>845.33</v>
      </c>
      <c r="O58">
        <f>customer_segmentation_data[[#This Row],[purchase_frequency]]*customer_segmentation_data[[#This Row],[last_purchase_amount]]</f>
        <v>25359.9</v>
      </c>
    </row>
    <row r="59" spans="1:15" x14ac:dyDescent="0.25">
      <c r="A59">
        <v>558</v>
      </c>
      <c r="B59">
        <v>40</v>
      </c>
      <c r="C59" t="s">
        <v>14</v>
      </c>
      <c r="D59" t="s">
        <v>36</v>
      </c>
      <c r="E59">
        <v>62536</v>
      </c>
      <c r="F59" t="s">
        <v>16</v>
      </c>
      <c r="G59">
        <v>84</v>
      </c>
      <c r="H59" t="s">
        <v>17</v>
      </c>
      <c r="I59">
        <v>4</v>
      </c>
      <c r="J59" t="s">
        <v>35</v>
      </c>
      <c r="K59">
        <v>28</v>
      </c>
      <c r="L59" t="s">
        <v>19</v>
      </c>
      <c r="M59" t="s">
        <v>23</v>
      </c>
      <c r="N59">
        <v>149.07</v>
      </c>
      <c r="O59">
        <f>customer_segmentation_data[[#This Row],[purchase_frequency]]*customer_segmentation_data[[#This Row],[last_purchase_amount]]</f>
        <v>4173.96</v>
      </c>
    </row>
    <row r="60" spans="1:15" x14ac:dyDescent="0.25">
      <c r="A60">
        <v>566</v>
      </c>
      <c r="B60">
        <v>29</v>
      </c>
      <c r="C60" t="s">
        <v>14</v>
      </c>
      <c r="D60" t="s">
        <v>36</v>
      </c>
      <c r="E60">
        <v>60262</v>
      </c>
      <c r="F60" t="s">
        <v>16</v>
      </c>
      <c r="G60">
        <v>56</v>
      </c>
      <c r="H60" t="s">
        <v>21</v>
      </c>
      <c r="I60">
        <v>4</v>
      </c>
      <c r="J60" t="s">
        <v>35</v>
      </c>
      <c r="K60">
        <v>27</v>
      </c>
      <c r="L60" t="s">
        <v>19</v>
      </c>
      <c r="M60" t="s">
        <v>27</v>
      </c>
      <c r="N60">
        <v>452.32</v>
      </c>
      <c r="O60">
        <f>customer_segmentation_data[[#This Row],[purchase_frequency]]*customer_segmentation_data[[#This Row],[last_purchase_amount]]</f>
        <v>12212.64</v>
      </c>
    </row>
    <row r="61" spans="1:15" x14ac:dyDescent="0.25">
      <c r="A61">
        <v>567</v>
      </c>
      <c r="B61">
        <v>22</v>
      </c>
      <c r="C61" t="s">
        <v>14</v>
      </c>
      <c r="D61" t="s">
        <v>28</v>
      </c>
      <c r="E61">
        <v>92601</v>
      </c>
      <c r="F61" t="s">
        <v>16</v>
      </c>
      <c r="G61">
        <v>75</v>
      </c>
      <c r="H61" t="s">
        <v>17</v>
      </c>
      <c r="I61">
        <v>7</v>
      </c>
      <c r="J61" t="s">
        <v>35</v>
      </c>
      <c r="K61">
        <v>49</v>
      </c>
      <c r="L61" t="s">
        <v>22</v>
      </c>
      <c r="M61" t="s">
        <v>33</v>
      </c>
      <c r="N61">
        <v>120.76</v>
      </c>
      <c r="O61">
        <f>customer_segmentation_data[[#This Row],[purchase_frequency]]*customer_segmentation_data[[#This Row],[last_purchase_amount]]</f>
        <v>5917.2400000000007</v>
      </c>
    </row>
    <row r="62" spans="1:15" x14ac:dyDescent="0.25">
      <c r="A62">
        <v>569</v>
      </c>
      <c r="B62">
        <v>29</v>
      </c>
      <c r="C62" t="s">
        <v>14</v>
      </c>
      <c r="D62" t="s">
        <v>15</v>
      </c>
      <c r="E62">
        <v>59815</v>
      </c>
      <c r="F62" t="s">
        <v>16</v>
      </c>
      <c r="G62">
        <v>43</v>
      </c>
      <c r="H62" t="s">
        <v>21</v>
      </c>
      <c r="I62">
        <v>6</v>
      </c>
      <c r="J62" t="s">
        <v>35</v>
      </c>
      <c r="K62">
        <v>24</v>
      </c>
      <c r="L62" t="s">
        <v>19</v>
      </c>
      <c r="M62" t="s">
        <v>20</v>
      </c>
      <c r="N62">
        <v>105.48</v>
      </c>
      <c r="O62">
        <f>customer_segmentation_data[[#This Row],[purchase_frequency]]*customer_segmentation_data[[#This Row],[last_purchase_amount]]</f>
        <v>2531.52</v>
      </c>
    </row>
    <row r="63" spans="1:15" x14ac:dyDescent="0.25">
      <c r="A63">
        <v>574</v>
      </c>
      <c r="B63">
        <v>48</v>
      </c>
      <c r="C63" t="s">
        <v>14</v>
      </c>
      <c r="D63" t="s">
        <v>28</v>
      </c>
      <c r="E63">
        <v>93084</v>
      </c>
      <c r="F63" t="s">
        <v>16</v>
      </c>
      <c r="G63">
        <v>30</v>
      </c>
      <c r="H63" t="s">
        <v>26</v>
      </c>
      <c r="I63">
        <v>7</v>
      </c>
      <c r="J63" t="s">
        <v>35</v>
      </c>
      <c r="K63">
        <v>5</v>
      </c>
      <c r="L63" t="s">
        <v>31</v>
      </c>
      <c r="M63" t="s">
        <v>27</v>
      </c>
      <c r="N63">
        <v>480.55</v>
      </c>
      <c r="O63">
        <f>customer_segmentation_data[[#This Row],[purchase_frequency]]*customer_segmentation_data[[#This Row],[last_purchase_amount]]</f>
        <v>2402.75</v>
      </c>
    </row>
    <row r="64" spans="1:15" x14ac:dyDescent="0.25">
      <c r="A64">
        <v>588</v>
      </c>
      <c r="B64">
        <v>47</v>
      </c>
      <c r="C64" t="s">
        <v>14</v>
      </c>
      <c r="D64" t="s">
        <v>28</v>
      </c>
      <c r="E64">
        <v>55753</v>
      </c>
      <c r="F64" t="s">
        <v>16</v>
      </c>
      <c r="G64">
        <v>69</v>
      </c>
      <c r="H64" t="s">
        <v>21</v>
      </c>
      <c r="I64">
        <v>5</v>
      </c>
      <c r="J64" t="s">
        <v>35</v>
      </c>
      <c r="K64">
        <v>40</v>
      </c>
      <c r="L64" t="s">
        <v>22</v>
      </c>
      <c r="M64" t="s">
        <v>32</v>
      </c>
      <c r="N64">
        <v>772.89</v>
      </c>
      <c r="O64">
        <f>customer_segmentation_data[[#This Row],[purchase_frequency]]*customer_segmentation_data[[#This Row],[last_purchase_amount]]</f>
        <v>30915.599999999999</v>
      </c>
    </row>
    <row r="65" spans="1:15" x14ac:dyDescent="0.25">
      <c r="A65">
        <v>589</v>
      </c>
      <c r="B65">
        <v>29</v>
      </c>
      <c r="C65" t="s">
        <v>14</v>
      </c>
      <c r="D65" t="s">
        <v>28</v>
      </c>
      <c r="E65">
        <v>80868</v>
      </c>
      <c r="F65" t="s">
        <v>16</v>
      </c>
      <c r="G65">
        <v>33</v>
      </c>
      <c r="H65" t="s">
        <v>26</v>
      </c>
      <c r="I65">
        <v>6</v>
      </c>
      <c r="J65" t="s">
        <v>35</v>
      </c>
      <c r="K65">
        <v>15</v>
      </c>
      <c r="L65" t="s">
        <v>19</v>
      </c>
      <c r="M65" t="s">
        <v>27</v>
      </c>
      <c r="N65">
        <v>865.65</v>
      </c>
      <c r="O65">
        <f>customer_segmentation_data[[#This Row],[purchase_frequency]]*customer_segmentation_data[[#This Row],[last_purchase_amount]]</f>
        <v>12984.75</v>
      </c>
    </row>
    <row r="66" spans="1:15" x14ac:dyDescent="0.25">
      <c r="A66">
        <v>590</v>
      </c>
      <c r="B66">
        <v>33</v>
      </c>
      <c r="C66" t="s">
        <v>14</v>
      </c>
      <c r="D66" t="s">
        <v>36</v>
      </c>
      <c r="E66">
        <v>93599</v>
      </c>
      <c r="F66" t="s">
        <v>16</v>
      </c>
      <c r="G66">
        <v>22</v>
      </c>
      <c r="H66" t="s">
        <v>26</v>
      </c>
      <c r="I66">
        <v>4</v>
      </c>
      <c r="J66" t="s">
        <v>35</v>
      </c>
      <c r="K66">
        <v>37</v>
      </c>
      <c r="L66" t="s">
        <v>22</v>
      </c>
      <c r="M66" t="s">
        <v>23</v>
      </c>
      <c r="N66">
        <v>274.95999999999998</v>
      </c>
      <c r="O66">
        <f>customer_segmentation_data[[#This Row],[purchase_frequency]]*customer_segmentation_data[[#This Row],[last_purchase_amount]]</f>
        <v>10173.519999999999</v>
      </c>
    </row>
    <row r="67" spans="1:15" x14ac:dyDescent="0.25">
      <c r="A67">
        <v>595</v>
      </c>
      <c r="B67">
        <v>28</v>
      </c>
      <c r="C67" t="s">
        <v>14</v>
      </c>
      <c r="D67" t="s">
        <v>28</v>
      </c>
      <c r="E67">
        <v>61870</v>
      </c>
      <c r="F67" t="s">
        <v>16</v>
      </c>
      <c r="G67">
        <v>100</v>
      </c>
      <c r="H67" t="s">
        <v>17</v>
      </c>
      <c r="I67">
        <v>6</v>
      </c>
      <c r="J67" t="s">
        <v>35</v>
      </c>
      <c r="K67">
        <v>3</v>
      </c>
      <c r="L67" t="s">
        <v>31</v>
      </c>
      <c r="M67" t="s">
        <v>20</v>
      </c>
      <c r="N67">
        <v>728.67</v>
      </c>
      <c r="O67">
        <f>customer_segmentation_data[[#This Row],[purchase_frequency]]*customer_segmentation_data[[#This Row],[last_purchase_amount]]</f>
        <v>2186.0099999999998</v>
      </c>
    </row>
    <row r="68" spans="1:15" x14ac:dyDescent="0.25">
      <c r="A68">
        <v>596</v>
      </c>
      <c r="B68">
        <v>46</v>
      </c>
      <c r="C68" t="s">
        <v>14</v>
      </c>
      <c r="D68" t="s">
        <v>36</v>
      </c>
      <c r="E68">
        <v>73370</v>
      </c>
      <c r="F68" t="s">
        <v>16</v>
      </c>
      <c r="G68">
        <v>2</v>
      </c>
      <c r="H68" t="s">
        <v>26</v>
      </c>
      <c r="I68">
        <v>4</v>
      </c>
      <c r="J68" t="s">
        <v>35</v>
      </c>
      <c r="K68">
        <v>29</v>
      </c>
      <c r="L68" t="s">
        <v>19</v>
      </c>
      <c r="M68" t="s">
        <v>32</v>
      </c>
      <c r="N68">
        <v>486.5</v>
      </c>
      <c r="O68">
        <f>customer_segmentation_data[[#This Row],[purchase_frequency]]*customer_segmentation_data[[#This Row],[last_purchase_amount]]</f>
        <v>14108.5</v>
      </c>
    </row>
    <row r="69" spans="1:15" x14ac:dyDescent="0.25">
      <c r="A69">
        <v>599</v>
      </c>
      <c r="B69">
        <v>41</v>
      </c>
      <c r="C69" t="s">
        <v>14</v>
      </c>
      <c r="D69" t="s">
        <v>28</v>
      </c>
      <c r="E69">
        <v>69204</v>
      </c>
      <c r="F69" t="s">
        <v>16</v>
      </c>
      <c r="G69">
        <v>95</v>
      </c>
      <c r="H69" t="s">
        <v>17</v>
      </c>
      <c r="I69">
        <v>4</v>
      </c>
      <c r="J69" t="s">
        <v>35</v>
      </c>
      <c r="K69">
        <v>28</v>
      </c>
      <c r="L69" t="s">
        <v>19</v>
      </c>
      <c r="M69" t="s">
        <v>27</v>
      </c>
      <c r="N69">
        <v>936.04</v>
      </c>
      <c r="O69">
        <f>customer_segmentation_data[[#This Row],[purchase_frequency]]*customer_segmentation_data[[#This Row],[last_purchase_amount]]</f>
        <v>26209.119999999999</v>
      </c>
    </row>
    <row r="70" spans="1:15" x14ac:dyDescent="0.25">
      <c r="A70">
        <v>603</v>
      </c>
      <c r="B70">
        <v>33</v>
      </c>
      <c r="C70" t="s">
        <v>14</v>
      </c>
      <c r="D70" t="s">
        <v>15</v>
      </c>
      <c r="E70">
        <v>53219</v>
      </c>
      <c r="F70" t="s">
        <v>16</v>
      </c>
      <c r="G70">
        <v>33</v>
      </c>
      <c r="H70" t="s">
        <v>26</v>
      </c>
      <c r="I70">
        <v>4</v>
      </c>
      <c r="J70" t="s">
        <v>35</v>
      </c>
      <c r="K70">
        <v>47</v>
      </c>
      <c r="L70" t="s">
        <v>22</v>
      </c>
      <c r="M70" t="s">
        <v>27</v>
      </c>
      <c r="N70">
        <v>251.23</v>
      </c>
      <c r="O70">
        <f>customer_segmentation_data[[#This Row],[purchase_frequency]]*customer_segmentation_data[[#This Row],[last_purchase_amount]]</f>
        <v>11807.81</v>
      </c>
    </row>
    <row r="71" spans="1:15" x14ac:dyDescent="0.25">
      <c r="A71">
        <v>604</v>
      </c>
      <c r="B71">
        <v>47</v>
      </c>
      <c r="C71" t="s">
        <v>14</v>
      </c>
      <c r="D71" t="s">
        <v>36</v>
      </c>
      <c r="E71">
        <v>64592</v>
      </c>
      <c r="F71" t="s">
        <v>16</v>
      </c>
      <c r="G71">
        <v>25</v>
      </c>
      <c r="H71" t="s">
        <v>26</v>
      </c>
      <c r="I71">
        <v>4</v>
      </c>
      <c r="J71" t="s">
        <v>35</v>
      </c>
      <c r="K71">
        <v>12</v>
      </c>
      <c r="L71" t="s">
        <v>19</v>
      </c>
      <c r="M71" t="s">
        <v>32</v>
      </c>
      <c r="N71">
        <v>237.34</v>
      </c>
      <c r="O71">
        <f>customer_segmentation_data[[#This Row],[purchase_frequency]]*customer_segmentation_data[[#This Row],[last_purchase_amount]]</f>
        <v>2848.08</v>
      </c>
    </row>
    <row r="72" spans="1:15" x14ac:dyDescent="0.25">
      <c r="A72">
        <v>610</v>
      </c>
      <c r="B72">
        <v>23</v>
      </c>
      <c r="C72" t="s">
        <v>14</v>
      </c>
      <c r="D72" t="s">
        <v>15</v>
      </c>
      <c r="E72">
        <v>83912</v>
      </c>
      <c r="F72" t="s">
        <v>16</v>
      </c>
      <c r="G72">
        <v>28</v>
      </c>
      <c r="H72" t="s">
        <v>26</v>
      </c>
      <c r="I72">
        <v>6</v>
      </c>
      <c r="J72" t="s">
        <v>35</v>
      </c>
      <c r="K72">
        <v>31</v>
      </c>
      <c r="L72" t="s">
        <v>22</v>
      </c>
      <c r="M72" t="s">
        <v>32</v>
      </c>
      <c r="N72">
        <v>98.32</v>
      </c>
      <c r="O72">
        <f>customer_segmentation_data[[#This Row],[purchase_frequency]]*customer_segmentation_data[[#This Row],[last_purchase_amount]]</f>
        <v>3047.9199999999996</v>
      </c>
    </row>
    <row r="73" spans="1:15" x14ac:dyDescent="0.25">
      <c r="A73">
        <v>611</v>
      </c>
      <c r="B73">
        <v>42</v>
      </c>
      <c r="C73" t="s">
        <v>14</v>
      </c>
      <c r="D73" t="s">
        <v>15</v>
      </c>
      <c r="E73">
        <v>63444</v>
      </c>
      <c r="F73" t="s">
        <v>16</v>
      </c>
      <c r="G73">
        <v>72</v>
      </c>
      <c r="H73" t="s">
        <v>17</v>
      </c>
      <c r="I73">
        <v>4</v>
      </c>
      <c r="J73" t="s">
        <v>35</v>
      </c>
      <c r="K73">
        <v>40</v>
      </c>
      <c r="L73" t="s">
        <v>22</v>
      </c>
      <c r="M73" t="s">
        <v>32</v>
      </c>
      <c r="N73">
        <v>166.45</v>
      </c>
      <c r="O73">
        <f>customer_segmentation_data[[#This Row],[purchase_frequency]]*customer_segmentation_data[[#This Row],[last_purchase_amount]]</f>
        <v>6658</v>
      </c>
    </row>
    <row r="74" spans="1:15" x14ac:dyDescent="0.25">
      <c r="A74">
        <v>619</v>
      </c>
      <c r="B74">
        <v>29</v>
      </c>
      <c r="C74" t="s">
        <v>14</v>
      </c>
      <c r="D74" t="s">
        <v>28</v>
      </c>
      <c r="E74">
        <v>88288</v>
      </c>
      <c r="F74" t="s">
        <v>16</v>
      </c>
      <c r="G74">
        <v>39</v>
      </c>
      <c r="H74" t="s">
        <v>26</v>
      </c>
      <c r="I74">
        <v>5</v>
      </c>
      <c r="J74" t="s">
        <v>35</v>
      </c>
      <c r="K74">
        <v>50</v>
      </c>
      <c r="L74" t="s">
        <v>22</v>
      </c>
      <c r="M74" t="s">
        <v>20</v>
      </c>
      <c r="N74">
        <v>803.87</v>
      </c>
      <c r="O74">
        <f>customer_segmentation_data[[#This Row],[purchase_frequency]]*customer_segmentation_data[[#This Row],[last_purchase_amount]]</f>
        <v>40193.5</v>
      </c>
    </row>
    <row r="75" spans="1:15" x14ac:dyDescent="0.25">
      <c r="A75">
        <v>623</v>
      </c>
      <c r="B75">
        <v>30</v>
      </c>
      <c r="C75" t="s">
        <v>14</v>
      </c>
      <c r="D75" t="s">
        <v>15</v>
      </c>
      <c r="E75">
        <v>97829</v>
      </c>
      <c r="F75" t="s">
        <v>16</v>
      </c>
      <c r="G75">
        <v>99</v>
      </c>
      <c r="H75" t="s">
        <v>17</v>
      </c>
      <c r="I75">
        <v>4</v>
      </c>
      <c r="J75" t="s">
        <v>35</v>
      </c>
      <c r="K75">
        <v>27</v>
      </c>
      <c r="L75" t="s">
        <v>19</v>
      </c>
      <c r="M75" t="s">
        <v>27</v>
      </c>
      <c r="N75">
        <v>320.95</v>
      </c>
      <c r="O75">
        <f>customer_segmentation_data[[#This Row],[purchase_frequency]]*customer_segmentation_data[[#This Row],[last_purchase_amount]]</f>
        <v>8665.65</v>
      </c>
    </row>
    <row r="76" spans="1:15" x14ac:dyDescent="0.25">
      <c r="A76">
        <v>632</v>
      </c>
      <c r="B76">
        <v>29</v>
      </c>
      <c r="C76" t="s">
        <v>14</v>
      </c>
      <c r="D76" t="s">
        <v>15</v>
      </c>
      <c r="E76">
        <v>72125</v>
      </c>
      <c r="F76" t="s">
        <v>16</v>
      </c>
      <c r="G76">
        <v>41</v>
      </c>
      <c r="H76" t="s">
        <v>21</v>
      </c>
      <c r="I76">
        <v>5</v>
      </c>
      <c r="J76" t="s">
        <v>35</v>
      </c>
      <c r="K76">
        <v>31</v>
      </c>
      <c r="L76" t="s">
        <v>22</v>
      </c>
      <c r="M76" t="s">
        <v>23</v>
      </c>
      <c r="N76">
        <v>507.62</v>
      </c>
      <c r="O76">
        <f>customer_segmentation_data[[#This Row],[purchase_frequency]]*customer_segmentation_data[[#This Row],[last_purchase_amount]]</f>
        <v>15736.22</v>
      </c>
    </row>
    <row r="77" spans="1:15" x14ac:dyDescent="0.25">
      <c r="A77">
        <v>633</v>
      </c>
      <c r="B77">
        <v>43</v>
      </c>
      <c r="C77" t="s">
        <v>14</v>
      </c>
      <c r="D77" t="s">
        <v>15</v>
      </c>
      <c r="E77">
        <v>97989</v>
      </c>
      <c r="F77" t="s">
        <v>16</v>
      </c>
      <c r="G77">
        <v>14</v>
      </c>
      <c r="H77" t="s">
        <v>26</v>
      </c>
      <c r="I77">
        <v>6</v>
      </c>
      <c r="J77" t="s">
        <v>35</v>
      </c>
      <c r="K77">
        <v>49</v>
      </c>
      <c r="L77" t="s">
        <v>22</v>
      </c>
      <c r="M77" t="s">
        <v>33</v>
      </c>
      <c r="N77">
        <v>886.61</v>
      </c>
      <c r="O77">
        <f>customer_segmentation_data[[#This Row],[purchase_frequency]]*customer_segmentation_data[[#This Row],[last_purchase_amount]]</f>
        <v>43443.89</v>
      </c>
    </row>
    <row r="78" spans="1:15" x14ac:dyDescent="0.25">
      <c r="A78">
        <v>652</v>
      </c>
      <c r="B78">
        <v>32</v>
      </c>
      <c r="C78" t="s">
        <v>14</v>
      </c>
      <c r="D78" t="s">
        <v>28</v>
      </c>
      <c r="E78">
        <v>95862</v>
      </c>
      <c r="F78" t="s">
        <v>16</v>
      </c>
      <c r="G78">
        <v>34</v>
      </c>
      <c r="H78" t="s">
        <v>26</v>
      </c>
      <c r="I78">
        <v>6</v>
      </c>
      <c r="J78" t="s">
        <v>35</v>
      </c>
      <c r="K78">
        <v>41</v>
      </c>
      <c r="L78" t="s">
        <v>22</v>
      </c>
      <c r="M78" t="s">
        <v>33</v>
      </c>
      <c r="N78">
        <v>65.150000000000006</v>
      </c>
      <c r="O78">
        <f>customer_segmentation_data[[#This Row],[purchase_frequency]]*customer_segmentation_data[[#This Row],[last_purchase_amount]]</f>
        <v>2671.15</v>
      </c>
    </row>
    <row r="79" spans="1:15" x14ac:dyDescent="0.25">
      <c r="A79">
        <v>657</v>
      </c>
      <c r="B79">
        <v>27</v>
      </c>
      <c r="C79" t="s">
        <v>14</v>
      </c>
      <c r="D79" t="s">
        <v>36</v>
      </c>
      <c r="E79">
        <v>81110</v>
      </c>
      <c r="F79" t="s">
        <v>16</v>
      </c>
      <c r="G79">
        <v>44</v>
      </c>
      <c r="H79" t="s">
        <v>21</v>
      </c>
      <c r="I79">
        <v>6</v>
      </c>
      <c r="J79" t="s">
        <v>35</v>
      </c>
      <c r="K79">
        <v>8</v>
      </c>
      <c r="L79" t="s">
        <v>31</v>
      </c>
      <c r="M79" t="s">
        <v>33</v>
      </c>
      <c r="N79">
        <v>654.04999999999995</v>
      </c>
      <c r="O79">
        <f>customer_segmentation_data[[#This Row],[purchase_frequency]]*customer_segmentation_data[[#This Row],[last_purchase_amount]]</f>
        <v>5232.3999999999996</v>
      </c>
    </row>
    <row r="80" spans="1:15" x14ac:dyDescent="0.25">
      <c r="A80">
        <v>672</v>
      </c>
      <c r="B80">
        <v>30</v>
      </c>
      <c r="C80" t="s">
        <v>14</v>
      </c>
      <c r="D80" t="s">
        <v>36</v>
      </c>
      <c r="E80">
        <v>94803</v>
      </c>
      <c r="F80" t="s">
        <v>16</v>
      </c>
      <c r="G80">
        <v>76</v>
      </c>
      <c r="H80" t="s">
        <v>17</v>
      </c>
      <c r="I80">
        <v>6</v>
      </c>
      <c r="J80" t="s">
        <v>35</v>
      </c>
      <c r="K80">
        <v>33</v>
      </c>
      <c r="L80" t="s">
        <v>22</v>
      </c>
      <c r="M80" t="s">
        <v>32</v>
      </c>
      <c r="N80">
        <v>596.98</v>
      </c>
      <c r="O80">
        <f>customer_segmentation_data[[#This Row],[purchase_frequency]]*customer_segmentation_data[[#This Row],[last_purchase_amount]]</f>
        <v>19700.34</v>
      </c>
    </row>
    <row r="81" spans="1:15" x14ac:dyDescent="0.25">
      <c r="A81">
        <v>688</v>
      </c>
      <c r="B81">
        <v>30</v>
      </c>
      <c r="C81" t="s">
        <v>14</v>
      </c>
      <c r="D81" t="s">
        <v>36</v>
      </c>
      <c r="E81">
        <v>94970</v>
      </c>
      <c r="F81" t="s">
        <v>16</v>
      </c>
      <c r="G81">
        <v>15</v>
      </c>
      <c r="H81" t="s">
        <v>26</v>
      </c>
      <c r="I81">
        <v>4</v>
      </c>
      <c r="J81" t="s">
        <v>35</v>
      </c>
      <c r="K81">
        <v>11</v>
      </c>
      <c r="L81" t="s">
        <v>19</v>
      </c>
      <c r="M81" t="s">
        <v>23</v>
      </c>
      <c r="N81">
        <v>250.07</v>
      </c>
      <c r="O81">
        <f>customer_segmentation_data[[#This Row],[purchase_frequency]]*customer_segmentation_data[[#This Row],[last_purchase_amount]]</f>
        <v>2750.77</v>
      </c>
    </row>
    <row r="82" spans="1:15" x14ac:dyDescent="0.25">
      <c r="A82">
        <v>692</v>
      </c>
      <c r="B82">
        <v>23</v>
      </c>
      <c r="C82" t="s">
        <v>14</v>
      </c>
      <c r="D82" t="s">
        <v>36</v>
      </c>
      <c r="E82">
        <v>57558</v>
      </c>
      <c r="F82" t="s">
        <v>16</v>
      </c>
      <c r="G82">
        <v>28</v>
      </c>
      <c r="H82" t="s">
        <v>26</v>
      </c>
      <c r="I82">
        <v>6</v>
      </c>
      <c r="J82" t="s">
        <v>35</v>
      </c>
      <c r="K82">
        <v>23</v>
      </c>
      <c r="L82" t="s">
        <v>19</v>
      </c>
      <c r="M82" t="s">
        <v>33</v>
      </c>
      <c r="N82">
        <v>800.78</v>
      </c>
      <c r="O82">
        <f>customer_segmentation_data[[#This Row],[purchase_frequency]]*customer_segmentation_data[[#This Row],[last_purchase_amount]]</f>
        <v>18417.939999999999</v>
      </c>
    </row>
    <row r="83" spans="1:15" x14ac:dyDescent="0.25">
      <c r="A83">
        <v>711</v>
      </c>
      <c r="B83">
        <v>43</v>
      </c>
      <c r="C83" t="s">
        <v>14</v>
      </c>
      <c r="D83" t="s">
        <v>28</v>
      </c>
      <c r="E83">
        <v>51398</v>
      </c>
      <c r="F83" t="s">
        <v>16</v>
      </c>
      <c r="G83">
        <v>12</v>
      </c>
      <c r="H83" t="s">
        <v>26</v>
      </c>
      <c r="I83">
        <v>4</v>
      </c>
      <c r="J83" t="s">
        <v>35</v>
      </c>
      <c r="K83">
        <v>26</v>
      </c>
      <c r="L83" t="s">
        <v>19</v>
      </c>
      <c r="M83" t="s">
        <v>23</v>
      </c>
      <c r="N83">
        <v>117.85</v>
      </c>
      <c r="O83">
        <f>customer_segmentation_data[[#This Row],[purchase_frequency]]*customer_segmentation_data[[#This Row],[last_purchase_amount]]</f>
        <v>3064.1</v>
      </c>
    </row>
    <row r="84" spans="1:15" x14ac:dyDescent="0.25">
      <c r="A84">
        <v>728</v>
      </c>
      <c r="B84">
        <v>28</v>
      </c>
      <c r="C84" t="s">
        <v>14</v>
      </c>
      <c r="D84" t="s">
        <v>28</v>
      </c>
      <c r="E84">
        <v>53503</v>
      </c>
      <c r="F84" t="s">
        <v>16</v>
      </c>
      <c r="G84">
        <v>39</v>
      </c>
      <c r="H84" t="s">
        <v>26</v>
      </c>
      <c r="I84">
        <v>5</v>
      </c>
      <c r="J84" t="s">
        <v>35</v>
      </c>
      <c r="K84">
        <v>30</v>
      </c>
      <c r="L84" t="s">
        <v>19</v>
      </c>
      <c r="M84" t="s">
        <v>20</v>
      </c>
      <c r="N84">
        <v>591.64</v>
      </c>
      <c r="O84">
        <f>customer_segmentation_data[[#This Row],[purchase_frequency]]*customer_segmentation_data[[#This Row],[last_purchase_amount]]</f>
        <v>17749.2</v>
      </c>
    </row>
    <row r="85" spans="1:15" x14ac:dyDescent="0.25">
      <c r="A85">
        <v>734</v>
      </c>
      <c r="B85">
        <v>23</v>
      </c>
      <c r="C85" t="s">
        <v>14</v>
      </c>
      <c r="D85" t="s">
        <v>28</v>
      </c>
      <c r="E85">
        <v>66886</v>
      </c>
      <c r="F85" t="s">
        <v>16</v>
      </c>
      <c r="G85">
        <v>7</v>
      </c>
      <c r="H85" t="s">
        <v>26</v>
      </c>
      <c r="I85">
        <v>6</v>
      </c>
      <c r="J85" t="s">
        <v>35</v>
      </c>
      <c r="K85">
        <v>40</v>
      </c>
      <c r="L85" t="s">
        <v>22</v>
      </c>
      <c r="M85" t="s">
        <v>33</v>
      </c>
      <c r="N85">
        <v>322.64</v>
      </c>
      <c r="O85">
        <f>customer_segmentation_data[[#This Row],[purchase_frequency]]*customer_segmentation_data[[#This Row],[last_purchase_amount]]</f>
        <v>12905.599999999999</v>
      </c>
    </row>
    <row r="86" spans="1:15" x14ac:dyDescent="0.25">
      <c r="A86">
        <v>758</v>
      </c>
      <c r="B86">
        <v>35</v>
      </c>
      <c r="C86" t="s">
        <v>14</v>
      </c>
      <c r="D86" t="s">
        <v>36</v>
      </c>
      <c r="E86">
        <v>94896</v>
      </c>
      <c r="F86" t="s">
        <v>16</v>
      </c>
      <c r="G86">
        <v>36</v>
      </c>
      <c r="H86" t="s">
        <v>26</v>
      </c>
      <c r="I86">
        <v>6</v>
      </c>
      <c r="J86" t="s">
        <v>35</v>
      </c>
      <c r="K86">
        <v>4</v>
      </c>
      <c r="L86" t="s">
        <v>31</v>
      </c>
      <c r="M86" t="s">
        <v>32</v>
      </c>
      <c r="N86">
        <v>102.23</v>
      </c>
      <c r="O86">
        <f>customer_segmentation_data[[#This Row],[purchase_frequency]]*customer_segmentation_data[[#This Row],[last_purchase_amount]]</f>
        <v>408.92</v>
      </c>
    </row>
    <row r="87" spans="1:15" x14ac:dyDescent="0.25">
      <c r="A87">
        <v>760</v>
      </c>
      <c r="B87">
        <v>27</v>
      </c>
      <c r="C87" t="s">
        <v>14</v>
      </c>
      <c r="D87" t="s">
        <v>36</v>
      </c>
      <c r="E87">
        <v>80545</v>
      </c>
      <c r="F87" t="s">
        <v>16</v>
      </c>
      <c r="G87">
        <v>63</v>
      </c>
      <c r="H87" t="s">
        <v>21</v>
      </c>
      <c r="I87">
        <v>6</v>
      </c>
      <c r="J87" t="s">
        <v>35</v>
      </c>
      <c r="K87">
        <v>46</v>
      </c>
      <c r="L87" t="s">
        <v>22</v>
      </c>
      <c r="M87" t="s">
        <v>23</v>
      </c>
      <c r="N87">
        <v>575.98</v>
      </c>
      <c r="O87">
        <f>customer_segmentation_data[[#This Row],[purchase_frequency]]*customer_segmentation_data[[#This Row],[last_purchase_amount]]</f>
        <v>26495.08</v>
      </c>
    </row>
    <row r="88" spans="1:15" x14ac:dyDescent="0.25">
      <c r="A88">
        <v>767</v>
      </c>
      <c r="B88">
        <v>45</v>
      </c>
      <c r="C88" t="s">
        <v>14</v>
      </c>
      <c r="D88" t="s">
        <v>28</v>
      </c>
      <c r="E88">
        <v>62582</v>
      </c>
      <c r="F88" t="s">
        <v>16</v>
      </c>
      <c r="G88">
        <v>1</v>
      </c>
      <c r="H88" t="s">
        <v>26</v>
      </c>
      <c r="I88">
        <v>6</v>
      </c>
      <c r="J88" t="s">
        <v>35</v>
      </c>
      <c r="K88">
        <v>46</v>
      </c>
      <c r="L88" t="s">
        <v>22</v>
      </c>
      <c r="M88" t="s">
        <v>27</v>
      </c>
      <c r="N88">
        <v>298.11</v>
      </c>
      <c r="O88">
        <f>customer_segmentation_data[[#This Row],[purchase_frequency]]*customer_segmentation_data[[#This Row],[last_purchase_amount]]</f>
        <v>13713.060000000001</v>
      </c>
    </row>
    <row r="89" spans="1:15" x14ac:dyDescent="0.25">
      <c r="A89">
        <v>775</v>
      </c>
      <c r="B89">
        <v>24</v>
      </c>
      <c r="C89" t="s">
        <v>14</v>
      </c>
      <c r="D89" t="s">
        <v>36</v>
      </c>
      <c r="E89">
        <v>51225</v>
      </c>
      <c r="F89" t="s">
        <v>16</v>
      </c>
      <c r="G89">
        <v>21</v>
      </c>
      <c r="H89" t="s">
        <v>26</v>
      </c>
      <c r="I89">
        <v>6</v>
      </c>
      <c r="J89" t="s">
        <v>35</v>
      </c>
      <c r="K89">
        <v>31</v>
      </c>
      <c r="L89" t="s">
        <v>22</v>
      </c>
      <c r="M89" t="s">
        <v>23</v>
      </c>
      <c r="N89">
        <v>235.64</v>
      </c>
      <c r="O89">
        <f>customer_segmentation_data[[#This Row],[purchase_frequency]]*customer_segmentation_data[[#This Row],[last_purchase_amount]]</f>
        <v>7304.8399999999992</v>
      </c>
    </row>
    <row r="90" spans="1:15" x14ac:dyDescent="0.25">
      <c r="A90">
        <v>778</v>
      </c>
      <c r="B90">
        <v>46</v>
      </c>
      <c r="C90" t="s">
        <v>14</v>
      </c>
      <c r="D90" t="s">
        <v>15</v>
      </c>
      <c r="E90">
        <v>78023</v>
      </c>
      <c r="F90" t="s">
        <v>16</v>
      </c>
      <c r="G90">
        <v>83</v>
      </c>
      <c r="H90" t="s">
        <v>17</v>
      </c>
      <c r="I90">
        <v>7</v>
      </c>
      <c r="J90" t="s">
        <v>35</v>
      </c>
      <c r="K90">
        <v>28</v>
      </c>
      <c r="L90" t="s">
        <v>19</v>
      </c>
      <c r="M90" t="s">
        <v>23</v>
      </c>
      <c r="N90">
        <v>270.14999999999998</v>
      </c>
      <c r="O90">
        <f>customer_segmentation_data[[#This Row],[purchase_frequency]]*customer_segmentation_data[[#This Row],[last_purchase_amount]]</f>
        <v>7564.1999999999989</v>
      </c>
    </row>
    <row r="91" spans="1:15" x14ac:dyDescent="0.25">
      <c r="A91">
        <v>783</v>
      </c>
      <c r="B91">
        <v>39</v>
      </c>
      <c r="C91" t="s">
        <v>14</v>
      </c>
      <c r="D91" t="s">
        <v>28</v>
      </c>
      <c r="E91">
        <v>71987</v>
      </c>
      <c r="F91" t="s">
        <v>16</v>
      </c>
      <c r="G91">
        <v>42</v>
      </c>
      <c r="H91" t="s">
        <v>21</v>
      </c>
      <c r="I91">
        <v>5</v>
      </c>
      <c r="J91" t="s">
        <v>35</v>
      </c>
      <c r="K91">
        <v>35</v>
      </c>
      <c r="L91" t="s">
        <v>22</v>
      </c>
      <c r="M91" t="s">
        <v>27</v>
      </c>
      <c r="N91">
        <v>196.61</v>
      </c>
      <c r="O91">
        <f>customer_segmentation_data[[#This Row],[purchase_frequency]]*customer_segmentation_data[[#This Row],[last_purchase_amount]]</f>
        <v>6881.35</v>
      </c>
    </row>
    <row r="92" spans="1:15" x14ac:dyDescent="0.25">
      <c r="A92">
        <v>784</v>
      </c>
      <c r="B92">
        <v>47</v>
      </c>
      <c r="C92" t="s">
        <v>14</v>
      </c>
      <c r="D92" t="s">
        <v>28</v>
      </c>
      <c r="E92">
        <v>64229</v>
      </c>
      <c r="F92" t="s">
        <v>16</v>
      </c>
      <c r="G92">
        <v>74</v>
      </c>
      <c r="H92" t="s">
        <v>17</v>
      </c>
      <c r="I92">
        <v>5</v>
      </c>
      <c r="J92" t="s">
        <v>35</v>
      </c>
      <c r="K92">
        <v>22</v>
      </c>
      <c r="L92" t="s">
        <v>19</v>
      </c>
      <c r="M92" t="s">
        <v>20</v>
      </c>
      <c r="N92">
        <v>438.95</v>
      </c>
      <c r="O92">
        <f>customer_segmentation_data[[#This Row],[purchase_frequency]]*customer_segmentation_data[[#This Row],[last_purchase_amount]]</f>
        <v>9656.9</v>
      </c>
    </row>
    <row r="93" spans="1:15" x14ac:dyDescent="0.25">
      <c r="A93">
        <v>789</v>
      </c>
      <c r="B93">
        <v>25</v>
      </c>
      <c r="C93" t="s">
        <v>14</v>
      </c>
      <c r="D93" t="s">
        <v>15</v>
      </c>
      <c r="E93">
        <v>52575</v>
      </c>
      <c r="F93" t="s">
        <v>16</v>
      </c>
      <c r="G93">
        <v>77</v>
      </c>
      <c r="H93" t="s">
        <v>17</v>
      </c>
      <c r="I93">
        <v>5</v>
      </c>
      <c r="J93" t="s">
        <v>35</v>
      </c>
      <c r="K93">
        <v>13</v>
      </c>
      <c r="L93" t="s">
        <v>19</v>
      </c>
      <c r="M93" t="s">
        <v>27</v>
      </c>
      <c r="N93">
        <v>112.22</v>
      </c>
      <c r="O93">
        <f>customer_segmentation_data[[#This Row],[purchase_frequency]]*customer_segmentation_data[[#This Row],[last_purchase_amount]]</f>
        <v>1458.86</v>
      </c>
    </row>
    <row r="94" spans="1:15" x14ac:dyDescent="0.25">
      <c r="A94">
        <v>796</v>
      </c>
      <c r="B94">
        <v>47</v>
      </c>
      <c r="C94" t="s">
        <v>14</v>
      </c>
      <c r="D94" t="s">
        <v>36</v>
      </c>
      <c r="E94">
        <v>92114</v>
      </c>
      <c r="F94" t="s">
        <v>16</v>
      </c>
      <c r="G94">
        <v>17</v>
      </c>
      <c r="H94" t="s">
        <v>26</v>
      </c>
      <c r="I94">
        <v>7</v>
      </c>
      <c r="J94" t="s">
        <v>35</v>
      </c>
      <c r="K94">
        <v>8</v>
      </c>
      <c r="L94" t="s">
        <v>31</v>
      </c>
      <c r="M94" t="s">
        <v>32</v>
      </c>
      <c r="N94">
        <v>997.15</v>
      </c>
      <c r="O94">
        <f>customer_segmentation_data[[#This Row],[purchase_frequency]]*customer_segmentation_data[[#This Row],[last_purchase_amount]]</f>
        <v>7977.2</v>
      </c>
    </row>
    <row r="95" spans="1:15" x14ac:dyDescent="0.25">
      <c r="A95">
        <v>810</v>
      </c>
      <c r="B95">
        <v>35</v>
      </c>
      <c r="C95" t="s">
        <v>14</v>
      </c>
      <c r="D95" t="s">
        <v>36</v>
      </c>
      <c r="E95">
        <v>83547</v>
      </c>
      <c r="F95" t="s">
        <v>16</v>
      </c>
      <c r="G95">
        <v>27</v>
      </c>
      <c r="H95" t="s">
        <v>26</v>
      </c>
      <c r="I95">
        <v>7</v>
      </c>
      <c r="J95" t="s">
        <v>35</v>
      </c>
      <c r="K95">
        <v>40</v>
      </c>
      <c r="L95" t="s">
        <v>22</v>
      </c>
      <c r="M95" t="s">
        <v>33</v>
      </c>
      <c r="N95">
        <v>570.08000000000004</v>
      </c>
      <c r="O95">
        <f>customer_segmentation_data[[#This Row],[purchase_frequency]]*customer_segmentation_data[[#This Row],[last_purchase_amount]]</f>
        <v>22803.200000000001</v>
      </c>
    </row>
    <row r="96" spans="1:15" x14ac:dyDescent="0.25">
      <c r="A96">
        <v>811</v>
      </c>
      <c r="B96">
        <v>27</v>
      </c>
      <c r="C96" t="s">
        <v>14</v>
      </c>
      <c r="D96" t="s">
        <v>15</v>
      </c>
      <c r="E96">
        <v>78001</v>
      </c>
      <c r="F96" t="s">
        <v>16</v>
      </c>
      <c r="G96">
        <v>50</v>
      </c>
      <c r="H96" t="s">
        <v>21</v>
      </c>
      <c r="I96">
        <v>5</v>
      </c>
      <c r="J96" t="s">
        <v>35</v>
      </c>
      <c r="K96">
        <v>17</v>
      </c>
      <c r="L96" t="s">
        <v>19</v>
      </c>
      <c r="M96" t="s">
        <v>32</v>
      </c>
      <c r="N96">
        <v>117.03</v>
      </c>
      <c r="O96">
        <f>customer_segmentation_data[[#This Row],[purchase_frequency]]*customer_segmentation_data[[#This Row],[last_purchase_amount]]</f>
        <v>1989.51</v>
      </c>
    </row>
    <row r="97" spans="1:15" x14ac:dyDescent="0.25">
      <c r="A97">
        <v>824</v>
      </c>
      <c r="B97">
        <v>38</v>
      </c>
      <c r="C97" t="s">
        <v>14</v>
      </c>
      <c r="D97" t="s">
        <v>15</v>
      </c>
      <c r="E97">
        <v>81244</v>
      </c>
      <c r="F97" t="s">
        <v>16</v>
      </c>
      <c r="G97">
        <v>57</v>
      </c>
      <c r="H97" t="s">
        <v>21</v>
      </c>
      <c r="I97">
        <v>5</v>
      </c>
      <c r="J97" t="s">
        <v>35</v>
      </c>
      <c r="K97">
        <v>3</v>
      </c>
      <c r="L97" t="s">
        <v>31</v>
      </c>
      <c r="M97" t="s">
        <v>32</v>
      </c>
      <c r="N97">
        <v>301.58999999999997</v>
      </c>
      <c r="O97">
        <f>customer_segmentation_data[[#This Row],[purchase_frequency]]*customer_segmentation_data[[#This Row],[last_purchase_amount]]</f>
        <v>904.77</v>
      </c>
    </row>
    <row r="98" spans="1:15" x14ac:dyDescent="0.25">
      <c r="A98">
        <v>833</v>
      </c>
      <c r="B98">
        <v>43</v>
      </c>
      <c r="C98" t="s">
        <v>14</v>
      </c>
      <c r="D98" t="s">
        <v>15</v>
      </c>
      <c r="E98">
        <v>85487</v>
      </c>
      <c r="F98" t="s">
        <v>16</v>
      </c>
      <c r="G98">
        <v>71</v>
      </c>
      <c r="H98" t="s">
        <v>17</v>
      </c>
      <c r="I98">
        <v>7</v>
      </c>
      <c r="J98" t="s">
        <v>35</v>
      </c>
      <c r="K98">
        <v>49</v>
      </c>
      <c r="L98" t="s">
        <v>22</v>
      </c>
      <c r="M98" t="s">
        <v>23</v>
      </c>
      <c r="N98">
        <v>625.26</v>
      </c>
      <c r="O98">
        <f>customer_segmentation_data[[#This Row],[purchase_frequency]]*customer_segmentation_data[[#This Row],[last_purchase_amount]]</f>
        <v>30637.739999999998</v>
      </c>
    </row>
    <row r="99" spans="1:15" x14ac:dyDescent="0.25">
      <c r="A99">
        <v>839</v>
      </c>
      <c r="B99">
        <v>43</v>
      </c>
      <c r="C99" t="s">
        <v>14</v>
      </c>
      <c r="D99" t="s">
        <v>36</v>
      </c>
      <c r="E99">
        <v>90687</v>
      </c>
      <c r="F99" t="s">
        <v>16</v>
      </c>
      <c r="G99">
        <v>9</v>
      </c>
      <c r="H99" t="s">
        <v>26</v>
      </c>
      <c r="I99">
        <v>5</v>
      </c>
      <c r="J99" t="s">
        <v>35</v>
      </c>
      <c r="K99">
        <v>24</v>
      </c>
      <c r="L99" t="s">
        <v>19</v>
      </c>
      <c r="M99" t="s">
        <v>23</v>
      </c>
      <c r="N99">
        <v>531.25</v>
      </c>
      <c r="O99">
        <f>customer_segmentation_data[[#This Row],[purchase_frequency]]*customer_segmentation_data[[#This Row],[last_purchase_amount]]</f>
        <v>12750</v>
      </c>
    </row>
    <row r="100" spans="1:15" x14ac:dyDescent="0.25">
      <c r="A100">
        <v>842</v>
      </c>
      <c r="B100">
        <v>33</v>
      </c>
      <c r="C100" t="s">
        <v>14</v>
      </c>
      <c r="D100" t="s">
        <v>15</v>
      </c>
      <c r="E100">
        <v>96916</v>
      </c>
      <c r="F100" t="s">
        <v>16</v>
      </c>
      <c r="G100">
        <v>23</v>
      </c>
      <c r="H100" t="s">
        <v>26</v>
      </c>
      <c r="I100">
        <v>6</v>
      </c>
      <c r="J100" t="s">
        <v>35</v>
      </c>
      <c r="K100">
        <v>12</v>
      </c>
      <c r="L100" t="s">
        <v>19</v>
      </c>
      <c r="M100" t="s">
        <v>23</v>
      </c>
      <c r="N100">
        <v>373.49</v>
      </c>
      <c r="O100">
        <f>customer_segmentation_data[[#This Row],[purchase_frequency]]*customer_segmentation_data[[#This Row],[last_purchase_amount]]</f>
        <v>4481.88</v>
      </c>
    </row>
    <row r="101" spans="1:15" x14ac:dyDescent="0.25">
      <c r="A101">
        <v>845</v>
      </c>
      <c r="B101">
        <v>45</v>
      </c>
      <c r="C101" t="s">
        <v>14</v>
      </c>
      <c r="D101" t="s">
        <v>15</v>
      </c>
      <c r="E101">
        <v>57615</v>
      </c>
      <c r="F101" t="s">
        <v>16</v>
      </c>
      <c r="G101">
        <v>30</v>
      </c>
      <c r="H101" t="s">
        <v>26</v>
      </c>
      <c r="I101">
        <v>5</v>
      </c>
      <c r="J101" t="s">
        <v>35</v>
      </c>
      <c r="K101">
        <v>15</v>
      </c>
      <c r="L101" t="s">
        <v>19</v>
      </c>
      <c r="M101" t="s">
        <v>33</v>
      </c>
      <c r="N101">
        <v>998.09</v>
      </c>
      <c r="O101">
        <f>customer_segmentation_data[[#This Row],[purchase_frequency]]*customer_segmentation_data[[#This Row],[last_purchase_amount]]</f>
        <v>14971.35</v>
      </c>
    </row>
    <row r="102" spans="1:15" x14ac:dyDescent="0.25">
      <c r="A102">
        <v>869</v>
      </c>
      <c r="B102">
        <v>49</v>
      </c>
      <c r="C102" t="s">
        <v>14</v>
      </c>
      <c r="D102" t="s">
        <v>15</v>
      </c>
      <c r="E102">
        <v>61376</v>
      </c>
      <c r="F102" t="s">
        <v>16</v>
      </c>
      <c r="G102">
        <v>47</v>
      </c>
      <c r="H102" t="s">
        <v>21</v>
      </c>
      <c r="I102">
        <v>5</v>
      </c>
      <c r="J102" t="s">
        <v>35</v>
      </c>
      <c r="K102">
        <v>16</v>
      </c>
      <c r="L102" t="s">
        <v>19</v>
      </c>
      <c r="M102" t="s">
        <v>32</v>
      </c>
      <c r="N102">
        <v>241.25</v>
      </c>
      <c r="O102">
        <f>customer_segmentation_data[[#This Row],[purchase_frequency]]*customer_segmentation_data[[#This Row],[last_purchase_amount]]</f>
        <v>3860</v>
      </c>
    </row>
    <row r="103" spans="1:15" x14ac:dyDescent="0.25">
      <c r="A103">
        <v>878</v>
      </c>
      <c r="B103">
        <v>45</v>
      </c>
      <c r="C103" t="s">
        <v>14</v>
      </c>
      <c r="D103" t="s">
        <v>15</v>
      </c>
      <c r="E103">
        <v>51646</v>
      </c>
      <c r="F103" t="s">
        <v>16</v>
      </c>
      <c r="G103">
        <v>61</v>
      </c>
      <c r="H103" t="s">
        <v>21</v>
      </c>
      <c r="I103">
        <v>5</v>
      </c>
      <c r="J103" t="s">
        <v>35</v>
      </c>
      <c r="K103">
        <v>41</v>
      </c>
      <c r="L103" t="s">
        <v>22</v>
      </c>
      <c r="M103" t="s">
        <v>32</v>
      </c>
      <c r="N103">
        <v>246.41</v>
      </c>
      <c r="O103">
        <f>customer_segmentation_data[[#This Row],[purchase_frequency]]*customer_segmentation_data[[#This Row],[last_purchase_amount]]</f>
        <v>10102.81</v>
      </c>
    </row>
    <row r="104" spans="1:15" x14ac:dyDescent="0.25">
      <c r="A104">
        <v>884</v>
      </c>
      <c r="B104">
        <v>50</v>
      </c>
      <c r="C104" t="s">
        <v>14</v>
      </c>
      <c r="D104" t="s">
        <v>15</v>
      </c>
      <c r="E104">
        <v>59695</v>
      </c>
      <c r="F104" t="s">
        <v>16</v>
      </c>
      <c r="G104">
        <v>70</v>
      </c>
      <c r="H104" t="s">
        <v>21</v>
      </c>
      <c r="I104">
        <v>5</v>
      </c>
      <c r="J104" t="s">
        <v>35</v>
      </c>
      <c r="K104">
        <v>6</v>
      </c>
      <c r="L104" t="s">
        <v>31</v>
      </c>
      <c r="M104" t="s">
        <v>27</v>
      </c>
      <c r="N104">
        <v>241.99</v>
      </c>
      <c r="O104">
        <f>customer_segmentation_data[[#This Row],[purchase_frequency]]*customer_segmentation_data[[#This Row],[last_purchase_amount]]</f>
        <v>1451.94</v>
      </c>
    </row>
    <row r="105" spans="1:15" x14ac:dyDescent="0.25">
      <c r="A105">
        <v>891</v>
      </c>
      <c r="B105">
        <v>22</v>
      </c>
      <c r="C105" t="s">
        <v>14</v>
      </c>
      <c r="D105" t="s">
        <v>28</v>
      </c>
      <c r="E105">
        <v>87909</v>
      </c>
      <c r="F105" t="s">
        <v>16</v>
      </c>
      <c r="G105">
        <v>19</v>
      </c>
      <c r="H105" t="s">
        <v>26</v>
      </c>
      <c r="I105">
        <v>7</v>
      </c>
      <c r="J105" t="s">
        <v>35</v>
      </c>
      <c r="K105">
        <v>39</v>
      </c>
      <c r="L105" t="s">
        <v>22</v>
      </c>
      <c r="M105" t="s">
        <v>23</v>
      </c>
      <c r="N105">
        <v>20.52</v>
      </c>
      <c r="O105">
        <f>customer_segmentation_data[[#This Row],[purchase_frequency]]*customer_segmentation_data[[#This Row],[last_purchase_amount]]</f>
        <v>800.28</v>
      </c>
    </row>
    <row r="106" spans="1:15" x14ac:dyDescent="0.25">
      <c r="A106">
        <v>893</v>
      </c>
      <c r="B106">
        <v>24</v>
      </c>
      <c r="C106" t="s">
        <v>14</v>
      </c>
      <c r="D106" t="s">
        <v>15</v>
      </c>
      <c r="E106">
        <v>60763</v>
      </c>
      <c r="F106" t="s">
        <v>16</v>
      </c>
      <c r="G106">
        <v>92</v>
      </c>
      <c r="H106" t="s">
        <v>17</v>
      </c>
      <c r="I106">
        <v>5</v>
      </c>
      <c r="J106" t="s">
        <v>35</v>
      </c>
      <c r="K106">
        <v>29</v>
      </c>
      <c r="L106" t="s">
        <v>19</v>
      </c>
      <c r="M106" t="s">
        <v>32</v>
      </c>
      <c r="N106">
        <v>320.7</v>
      </c>
      <c r="O106">
        <f>customer_segmentation_data[[#This Row],[purchase_frequency]]*customer_segmentation_data[[#This Row],[last_purchase_amount]]</f>
        <v>9300.2999999999993</v>
      </c>
    </row>
    <row r="107" spans="1:15" x14ac:dyDescent="0.25">
      <c r="A107">
        <v>919</v>
      </c>
      <c r="B107">
        <v>28</v>
      </c>
      <c r="C107" t="s">
        <v>14</v>
      </c>
      <c r="D107" t="s">
        <v>28</v>
      </c>
      <c r="E107">
        <v>57107</v>
      </c>
      <c r="F107" t="s">
        <v>16</v>
      </c>
      <c r="G107">
        <v>82</v>
      </c>
      <c r="H107" t="s">
        <v>17</v>
      </c>
      <c r="I107">
        <v>5</v>
      </c>
      <c r="J107" t="s">
        <v>35</v>
      </c>
      <c r="K107">
        <v>2</v>
      </c>
      <c r="L107" t="s">
        <v>31</v>
      </c>
      <c r="M107" t="s">
        <v>32</v>
      </c>
      <c r="N107">
        <v>271.17</v>
      </c>
      <c r="O107">
        <f>customer_segmentation_data[[#This Row],[purchase_frequency]]*customer_segmentation_data[[#This Row],[last_purchase_amount]]</f>
        <v>542.34</v>
      </c>
    </row>
    <row r="108" spans="1:15" x14ac:dyDescent="0.25">
      <c r="A108">
        <v>959</v>
      </c>
      <c r="B108">
        <v>38</v>
      </c>
      <c r="C108" t="s">
        <v>14</v>
      </c>
      <c r="D108" t="s">
        <v>15</v>
      </c>
      <c r="E108">
        <v>99054</v>
      </c>
      <c r="F108" t="s">
        <v>16</v>
      </c>
      <c r="G108">
        <v>59</v>
      </c>
      <c r="H108" t="s">
        <v>21</v>
      </c>
      <c r="I108">
        <v>6</v>
      </c>
      <c r="J108" t="s">
        <v>35</v>
      </c>
      <c r="K108">
        <v>4</v>
      </c>
      <c r="L108" t="s">
        <v>31</v>
      </c>
      <c r="M108" t="s">
        <v>20</v>
      </c>
      <c r="N108">
        <v>174.22</v>
      </c>
      <c r="O108">
        <f>customer_segmentation_data[[#This Row],[purchase_frequency]]*customer_segmentation_data[[#This Row],[last_purchase_amount]]</f>
        <v>696.88</v>
      </c>
    </row>
    <row r="109" spans="1:15" x14ac:dyDescent="0.25">
      <c r="A109">
        <v>967</v>
      </c>
      <c r="B109">
        <v>46</v>
      </c>
      <c r="C109" t="s">
        <v>14</v>
      </c>
      <c r="D109" t="s">
        <v>15</v>
      </c>
      <c r="E109">
        <v>67361</v>
      </c>
      <c r="F109" t="s">
        <v>16</v>
      </c>
      <c r="G109">
        <v>80</v>
      </c>
      <c r="H109" t="s">
        <v>17</v>
      </c>
      <c r="I109">
        <v>6</v>
      </c>
      <c r="J109" t="s">
        <v>35</v>
      </c>
      <c r="K109">
        <v>25</v>
      </c>
      <c r="L109" t="s">
        <v>19</v>
      </c>
      <c r="M109" t="s">
        <v>23</v>
      </c>
      <c r="N109">
        <v>350.08</v>
      </c>
      <c r="O109">
        <f>customer_segmentation_data[[#This Row],[purchase_frequency]]*customer_segmentation_data[[#This Row],[last_purchase_amount]]</f>
        <v>8752</v>
      </c>
    </row>
    <row r="110" spans="1:15" x14ac:dyDescent="0.25">
      <c r="A110">
        <v>974</v>
      </c>
      <c r="B110">
        <v>48</v>
      </c>
      <c r="C110" t="s">
        <v>14</v>
      </c>
      <c r="D110" t="s">
        <v>28</v>
      </c>
      <c r="E110">
        <v>75118</v>
      </c>
      <c r="F110" t="s">
        <v>16</v>
      </c>
      <c r="G110">
        <v>84</v>
      </c>
      <c r="H110" t="s">
        <v>17</v>
      </c>
      <c r="I110">
        <v>6</v>
      </c>
      <c r="J110" t="s">
        <v>35</v>
      </c>
      <c r="K110">
        <v>41</v>
      </c>
      <c r="L110" t="s">
        <v>22</v>
      </c>
      <c r="M110" t="s">
        <v>33</v>
      </c>
      <c r="N110">
        <v>711.37</v>
      </c>
      <c r="O110">
        <f>customer_segmentation_data[[#This Row],[purchase_frequency]]*customer_segmentation_data[[#This Row],[last_purchase_amount]]</f>
        <v>29166.170000000002</v>
      </c>
    </row>
    <row r="111" spans="1:15" x14ac:dyDescent="0.25">
      <c r="A111">
        <v>975</v>
      </c>
      <c r="B111">
        <v>49</v>
      </c>
      <c r="C111" t="s">
        <v>14</v>
      </c>
      <c r="D111" t="s">
        <v>15</v>
      </c>
      <c r="E111">
        <v>79546</v>
      </c>
      <c r="F111" t="s">
        <v>16</v>
      </c>
      <c r="G111">
        <v>26</v>
      </c>
      <c r="H111" t="s">
        <v>26</v>
      </c>
      <c r="I111">
        <v>5</v>
      </c>
      <c r="J111" t="s">
        <v>35</v>
      </c>
      <c r="K111">
        <v>12</v>
      </c>
      <c r="L111" t="s">
        <v>19</v>
      </c>
      <c r="M111" t="s">
        <v>32</v>
      </c>
      <c r="N111">
        <v>935.73</v>
      </c>
      <c r="O111">
        <f>customer_segmentation_data[[#This Row],[purchase_frequency]]*customer_segmentation_data[[#This Row],[last_purchase_amount]]</f>
        <v>11228.76</v>
      </c>
    </row>
    <row r="112" spans="1:15" x14ac:dyDescent="0.25">
      <c r="A112">
        <v>985</v>
      </c>
      <c r="B112">
        <v>35</v>
      </c>
      <c r="C112" t="s">
        <v>14</v>
      </c>
      <c r="D112" t="s">
        <v>28</v>
      </c>
      <c r="E112">
        <v>82057</v>
      </c>
      <c r="F112" t="s">
        <v>16</v>
      </c>
      <c r="G112">
        <v>66</v>
      </c>
      <c r="H112" t="s">
        <v>21</v>
      </c>
      <c r="I112">
        <v>4</v>
      </c>
      <c r="J112" t="s">
        <v>35</v>
      </c>
      <c r="K112">
        <v>9</v>
      </c>
      <c r="L112" t="s">
        <v>31</v>
      </c>
      <c r="M112" t="s">
        <v>23</v>
      </c>
      <c r="N112">
        <v>683.93</v>
      </c>
      <c r="O112">
        <f>customer_segmentation_data[[#This Row],[purchase_frequency]]*customer_segmentation_data[[#This Row],[last_purchase_amount]]</f>
        <v>6155.37</v>
      </c>
    </row>
    <row r="113" spans="1:15" x14ac:dyDescent="0.25">
      <c r="A113">
        <v>991</v>
      </c>
      <c r="B113">
        <v>21</v>
      </c>
      <c r="C113" t="s">
        <v>14</v>
      </c>
      <c r="D113" t="s">
        <v>28</v>
      </c>
      <c r="E113">
        <v>80264</v>
      </c>
      <c r="F113" t="s">
        <v>16</v>
      </c>
      <c r="G113">
        <v>41</v>
      </c>
      <c r="H113" t="s">
        <v>21</v>
      </c>
      <c r="I113">
        <v>4</v>
      </c>
      <c r="J113" t="s">
        <v>35</v>
      </c>
      <c r="K113">
        <v>26</v>
      </c>
      <c r="L113" t="s">
        <v>19</v>
      </c>
      <c r="M113" t="s">
        <v>23</v>
      </c>
      <c r="N113">
        <v>458.93</v>
      </c>
      <c r="O113">
        <f>customer_segmentation_data[[#This Row],[purchase_frequency]]*customer_segmentation_data[[#This Row],[last_purchase_amount]]</f>
        <v>11932.18</v>
      </c>
    </row>
    <row r="114" spans="1:15" x14ac:dyDescent="0.25">
      <c r="A114">
        <v>994</v>
      </c>
      <c r="B114">
        <v>29</v>
      </c>
      <c r="C114" t="s">
        <v>14</v>
      </c>
      <c r="D114" t="s">
        <v>15</v>
      </c>
      <c r="E114">
        <v>64799</v>
      </c>
      <c r="F114" t="s">
        <v>16</v>
      </c>
      <c r="G114">
        <v>42</v>
      </c>
      <c r="H114" t="s">
        <v>21</v>
      </c>
      <c r="I114">
        <v>5</v>
      </c>
      <c r="J114" t="s">
        <v>35</v>
      </c>
      <c r="K114">
        <v>19</v>
      </c>
      <c r="L114" t="s">
        <v>19</v>
      </c>
      <c r="M114" t="s">
        <v>33</v>
      </c>
      <c r="N114">
        <v>967.26</v>
      </c>
      <c r="O114">
        <f>customer_segmentation_data[[#This Row],[purchase_frequency]]*customer_segmentation_data[[#This Row],[last_purchase_amount]]</f>
        <v>18377.939999999999</v>
      </c>
    </row>
    <row r="115" spans="1:15" x14ac:dyDescent="0.25">
      <c r="A115">
        <v>1</v>
      </c>
      <c r="B115">
        <v>38</v>
      </c>
      <c r="C115" t="s">
        <v>14</v>
      </c>
      <c r="D115" t="s">
        <v>15</v>
      </c>
      <c r="E115">
        <v>99342</v>
      </c>
      <c r="F115" t="s">
        <v>16</v>
      </c>
      <c r="G115">
        <v>90</v>
      </c>
      <c r="H115" t="s">
        <v>17</v>
      </c>
      <c r="I115">
        <v>3</v>
      </c>
      <c r="J115" t="s">
        <v>18</v>
      </c>
      <c r="K115">
        <v>24</v>
      </c>
      <c r="L115" t="s">
        <v>19</v>
      </c>
      <c r="M115" t="s">
        <v>20</v>
      </c>
      <c r="N115">
        <v>113.53</v>
      </c>
      <c r="O115">
        <f>customer_segmentation_data[[#This Row],[purchase_frequency]]*customer_segmentation_data[[#This Row],[last_purchase_amount]]</f>
        <v>2724.7200000000003</v>
      </c>
    </row>
    <row r="116" spans="1:15" x14ac:dyDescent="0.25">
      <c r="A116">
        <v>2</v>
      </c>
      <c r="B116">
        <v>21</v>
      </c>
      <c r="C116" t="s">
        <v>14</v>
      </c>
      <c r="D116" t="s">
        <v>15</v>
      </c>
      <c r="E116">
        <v>78852</v>
      </c>
      <c r="F116" t="s">
        <v>16</v>
      </c>
      <c r="G116">
        <v>60</v>
      </c>
      <c r="H116" t="s">
        <v>21</v>
      </c>
      <c r="I116">
        <v>2</v>
      </c>
      <c r="J116" t="s">
        <v>18</v>
      </c>
      <c r="K116">
        <v>42</v>
      </c>
      <c r="L116" t="s">
        <v>22</v>
      </c>
      <c r="M116" t="s">
        <v>23</v>
      </c>
      <c r="N116">
        <v>41.93</v>
      </c>
      <c r="O116">
        <f>customer_segmentation_data[[#This Row],[purchase_frequency]]*customer_segmentation_data[[#This Row],[last_purchase_amount]]</f>
        <v>1761.06</v>
      </c>
    </row>
    <row r="117" spans="1:15" x14ac:dyDescent="0.25">
      <c r="A117">
        <v>6</v>
      </c>
      <c r="B117">
        <v>31</v>
      </c>
      <c r="C117" t="s">
        <v>14</v>
      </c>
      <c r="D117" t="s">
        <v>28</v>
      </c>
      <c r="E117">
        <v>57305</v>
      </c>
      <c r="F117" t="s">
        <v>16</v>
      </c>
      <c r="G117">
        <v>24</v>
      </c>
      <c r="H117" t="s">
        <v>26</v>
      </c>
      <c r="I117">
        <v>3</v>
      </c>
      <c r="J117" t="s">
        <v>18</v>
      </c>
      <c r="K117">
        <v>30</v>
      </c>
      <c r="L117" t="s">
        <v>19</v>
      </c>
      <c r="M117" t="s">
        <v>32</v>
      </c>
      <c r="N117">
        <v>86.85</v>
      </c>
      <c r="O117">
        <f>customer_segmentation_data[[#This Row],[purchase_frequency]]*customer_segmentation_data[[#This Row],[last_purchase_amount]]</f>
        <v>2605.5</v>
      </c>
    </row>
    <row r="118" spans="1:15" x14ac:dyDescent="0.25">
      <c r="A118">
        <v>13</v>
      </c>
      <c r="B118">
        <v>29</v>
      </c>
      <c r="C118" t="s">
        <v>14</v>
      </c>
      <c r="D118" t="s">
        <v>15</v>
      </c>
      <c r="E118">
        <v>87461</v>
      </c>
      <c r="F118" t="s">
        <v>16</v>
      </c>
      <c r="G118">
        <v>81</v>
      </c>
      <c r="H118" t="s">
        <v>17</v>
      </c>
      <c r="I118">
        <v>3</v>
      </c>
      <c r="J118" t="s">
        <v>18</v>
      </c>
      <c r="K118">
        <v>27</v>
      </c>
      <c r="L118" t="s">
        <v>19</v>
      </c>
      <c r="M118" t="s">
        <v>32</v>
      </c>
      <c r="N118">
        <v>101.07</v>
      </c>
      <c r="O118">
        <f>customer_segmentation_data[[#This Row],[purchase_frequency]]*customer_segmentation_data[[#This Row],[last_purchase_amount]]</f>
        <v>2728.89</v>
      </c>
    </row>
    <row r="119" spans="1:15" x14ac:dyDescent="0.25">
      <c r="A119">
        <v>20</v>
      </c>
      <c r="B119">
        <v>31</v>
      </c>
      <c r="C119" t="s">
        <v>14</v>
      </c>
      <c r="D119" t="s">
        <v>36</v>
      </c>
      <c r="E119">
        <v>97103</v>
      </c>
      <c r="F119" t="s">
        <v>16</v>
      </c>
      <c r="G119">
        <v>70</v>
      </c>
      <c r="H119" t="s">
        <v>21</v>
      </c>
      <c r="I119">
        <v>3</v>
      </c>
      <c r="J119" t="s">
        <v>18</v>
      </c>
      <c r="K119">
        <v>17</v>
      </c>
      <c r="L119" t="s">
        <v>19</v>
      </c>
      <c r="M119" t="s">
        <v>20</v>
      </c>
      <c r="N119">
        <v>61.3</v>
      </c>
      <c r="O119">
        <f>customer_segmentation_data[[#This Row],[purchase_frequency]]*customer_segmentation_data[[#This Row],[last_purchase_amount]]</f>
        <v>1042.0999999999999</v>
      </c>
    </row>
    <row r="120" spans="1:15" x14ac:dyDescent="0.25">
      <c r="A120">
        <v>23</v>
      </c>
      <c r="B120">
        <v>36</v>
      </c>
      <c r="C120" t="s">
        <v>14</v>
      </c>
      <c r="D120" t="s">
        <v>28</v>
      </c>
      <c r="E120">
        <v>85473</v>
      </c>
      <c r="F120" t="s">
        <v>16</v>
      </c>
      <c r="G120">
        <v>68</v>
      </c>
      <c r="H120" t="s">
        <v>21</v>
      </c>
      <c r="I120">
        <v>1</v>
      </c>
      <c r="J120" t="s">
        <v>18</v>
      </c>
      <c r="K120">
        <v>16</v>
      </c>
      <c r="L120" t="s">
        <v>19</v>
      </c>
      <c r="M120" t="s">
        <v>23</v>
      </c>
      <c r="N120">
        <v>806.55</v>
      </c>
      <c r="O120">
        <f>customer_segmentation_data[[#This Row],[purchase_frequency]]*customer_segmentation_data[[#This Row],[last_purchase_amount]]</f>
        <v>12904.8</v>
      </c>
    </row>
    <row r="121" spans="1:15" x14ac:dyDescent="0.25">
      <c r="A121">
        <v>36</v>
      </c>
      <c r="B121">
        <v>30</v>
      </c>
      <c r="C121" t="s">
        <v>14</v>
      </c>
      <c r="D121" t="s">
        <v>15</v>
      </c>
      <c r="E121">
        <v>73464</v>
      </c>
      <c r="F121" t="s">
        <v>16</v>
      </c>
      <c r="G121">
        <v>37</v>
      </c>
      <c r="H121" t="s">
        <v>26</v>
      </c>
      <c r="I121">
        <v>1</v>
      </c>
      <c r="J121" t="s">
        <v>18</v>
      </c>
      <c r="K121">
        <v>6</v>
      </c>
      <c r="L121" t="s">
        <v>31</v>
      </c>
      <c r="M121" t="s">
        <v>27</v>
      </c>
      <c r="N121">
        <v>532.51</v>
      </c>
      <c r="O121">
        <f>customer_segmentation_data[[#This Row],[purchase_frequency]]*customer_segmentation_data[[#This Row],[last_purchase_amount]]</f>
        <v>3195.06</v>
      </c>
    </row>
    <row r="122" spans="1:15" x14ac:dyDescent="0.25">
      <c r="A122">
        <v>41</v>
      </c>
      <c r="B122">
        <v>23</v>
      </c>
      <c r="C122" t="s">
        <v>14</v>
      </c>
      <c r="D122" t="s">
        <v>36</v>
      </c>
      <c r="E122">
        <v>70723</v>
      </c>
      <c r="F122" t="s">
        <v>16</v>
      </c>
      <c r="G122">
        <v>31</v>
      </c>
      <c r="H122" t="s">
        <v>26</v>
      </c>
      <c r="I122">
        <v>1</v>
      </c>
      <c r="J122" t="s">
        <v>18</v>
      </c>
      <c r="K122">
        <v>48</v>
      </c>
      <c r="L122" t="s">
        <v>22</v>
      </c>
      <c r="M122" t="s">
        <v>32</v>
      </c>
      <c r="N122">
        <v>713.33</v>
      </c>
      <c r="O122">
        <f>customer_segmentation_data[[#This Row],[purchase_frequency]]*customer_segmentation_data[[#This Row],[last_purchase_amount]]</f>
        <v>34239.840000000004</v>
      </c>
    </row>
    <row r="123" spans="1:15" x14ac:dyDescent="0.25">
      <c r="A123">
        <v>64</v>
      </c>
      <c r="B123">
        <v>50</v>
      </c>
      <c r="C123" t="s">
        <v>14</v>
      </c>
      <c r="D123" t="s">
        <v>15</v>
      </c>
      <c r="E123">
        <v>85111</v>
      </c>
      <c r="F123" t="s">
        <v>16</v>
      </c>
      <c r="G123">
        <v>31</v>
      </c>
      <c r="H123" t="s">
        <v>26</v>
      </c>
      <c r="I123">
        <v>1</v>
      </c>
      <c r="J123" t="s">
        <v>18</v>
      </c>
      <c r="K123">
        <v>19</v>
      </c>
      <c r="L123" t="s">
        <v>19</v>
      </c>
      <c r="M123" t="s">
        <v>33</v>
      </c>
      <c r="N123">
        <v>319.05</v>
      </c>
      <c r="O123">
        <f>customer_segmentation_data[[#This Row],[purchase_frequency]]*customer_segmentation_data[[#This Row],[last_purchase_amount]]</f>
        <v>6061.95</v>
      </c>
    </row>
    <row r="124" spans="1:15" x14ac:dyDescent="0.25">
      <c r="A124">
        <v>65</v>
      </c>
      <c r="B124">
        <v>27</v>
      </c>
      <c r="C124" t="s">
        <v>14</v>
      </c>
      <c r="D124" t="s">
        <v>28</v>
      </c>
      <c r="E124">
        <v>90557</v>
      </c>
      <c r="F124" t="s">
        <v>16</v>
      </c>
      <c r="G124">
        <v>36</v>
      </c>
      <c r="H124" t="s">
        <v>26</v>
      </c>
      <c r="I124">
        <v>2</v>
      </c>
      <c r="J124" t="s">
        <v>18</v>
      </c>
      <c r="K124">
        <v>2</v>
      </c>
      <c r="L124" t="s">
        <v>31</v>
      </c>
      <c r="M124" t="s">
        <v>23</v>
      </c>
      <c r="N124">
        <v>494.55</v>
      </c>
      <c r="O124">
        <f>customer_segmentation_data[[#This Row],[purchase_frequency]]*customer_segmentation_data[[#This Row],[last_purchase_amount]]</f>
        <v>989.1</v>
      </c>
    </row>
    <row r="125" spans="1:15" x14ac:dyDescent="0.25">
      <c r="A125">
        <v>71</v>
      </c>
      <c r="B125">
        <v>23</v>
      </c>
      <c r="C125" t="s">
        <v>14</v>
      </c>
      <c r="D125" t="s">
        <v>15</v>
      </c>
      <c r="E125">
        <v>66376</v>
      </c>
      <c r="F125" t="s">
        <v>16</v>
      </c>
      <c r="G125">
        <v>60</v>
      </c>
      <c r="H125" t="s">
        <v>21</v>
      </c>
      <c r="I125">
        <v>1</v>
      </c>
      <c r="J125" t="s">
        <v>18</v>
      </c>
      <c r="K125">
        <v>18</v>
      </c>
      <c r="L125" t="s">
        <v>19</v>
      </c>
      <c r="M125" t="s">
        <v>33</v>
      </c>
      <c r="N125">
        <v>77.73</v>
      </c>
      <c r="O125">
        <f>customer_segmentation_data[[#This Row],[purchase_frequency]]*customer_segmentation_data[[#This Row],[last_purchase_amount]]</f>
        <v>1399.14</v>
      </c>
    </row>
    <row r="126" spans="1:15" x14ac:dyDescent="0.25">
      <c r="A126">
        <v>79</v>
      </c>
      <c r="B126">
        <v>30</v>
      </c>
      <c r="C126" t="s">
        <v>14</v>
      </c>
      <c r="D126" t="s">
        <v>28</v>
      </c>
      <c r="E126">
        <v>95501</v>
      </c>
      <c r="F126" t="s">
        <v>16</v>
      </c>
      <c r="G126">
        <v>27</v>
      </c>
      <c r="H126" t="s">
        <v>26</v>
      </c>
      <c r="I126">
        <v>3</v>
      </c>
      <c r="J126" t="s">
        <v>18</v>
      </c>
      <c r="K126">
        <v>14</v>
      </c>
      <c r="L126" t="s">
        <v>19</v>
      </c>
      <c r="M126" t="s">
        <v>20</v>
      </c>
      <c r="N126">
        <v>476.25</v>
      </c>
      <c r="O126">
        <f>customer_segmentation_data[[#This Row],[purchase_frequency]]*customer_segmentation_data[[#This Row],[last_purchase_amount]]</f>
        <v>6667.5</v>
      </c>
    </row>
    <row r="127" spans="1:15" x14ac:dyDescent="0.25">
      <c r="A127">
        <v>91</v>
      </c>
      <c r="B127">
        <v>32</v>
      </c>
      <c r="C127" t="s">
        <v>14</v>
      </c>
      <c r="D127" t="s">
        <v>28</v>
      </c>
      <c r="E127">
        <v>92089</v>
      </c>
      <c r="F127" t="s">
        <v>16</v>
      </c>
      <c r="G127">
        <v>16</v>
      </c>
      <c r="H127" t="s">
        <v>26</v>
      </c>
      <c r="I127">
        <v>1</v>
      </c>
      <c r="J127" t="s">
        <v>18</v>
      </c>
      <c r="K127">
        <v>47</v>
      </c>
      <c r="L127" t="s">
        <v>22</v>
      </c>
      <c r="M127" t="s">
        <v>32</v>
      </c>
      <c r="N127">
        <v>209.86</v>
      </c>
      <c r="O127">
        <f>customer_segmentation_data[[#This Row],[purchase_frequency]]*customer_segmentation_data[[#This Row],[last_purchase_amount]]</f>
        <v>9863.42</v>
      </c>
    </row>
    <row r="128" spans="1:15" x14ac:dyDescent="0.25">
      <c r="A128">
        <v>100</v>
      </c>
      <c r="B128">
        <v>26</v>
      </c>
      <c r="C128" t="s">
        <v>14</v>
      </c>
      <c r="D128" t="s">
        <v>15</v>
      </c>
      <c r="E128">
        <v>59496</v>
      </c>
      <c r="F128" t="s">
        <v>16</v>
      </c>
      <c r="G128">
        <v>58</v>
      </c>
      <c r="H128" t="s">
        <v>21</v>
      </c>
      <c r="I128">
        <v>2</v>
      </c>
      <c r="J128" t="s">
        <v>18</v>
      </c>
      <c r="K128">
        <v>50</v>
      </c>
      <c r="L128" t="s">
        <v>22</v>
      </c>
      <c r="M128" t="s">
        <v>27</v>
      </c>
      <c r="N128">
        <v>23.33</v>
      </c>
      <c r="O128">
        <f>customer_segmentation_data[[#This Row],[purchase_frequency]]*customer_segmentation_data[[#This Row],[last_purchase_amount]]</f>
        <v>1166.5</v>
      </c>
    </row>
    <row r="129" spans="1:15" x14ac:dyDescent="0.25">
      <c r="A129">
        <v>144</v>
      </c>
      <c r="B129">
        <v>41</v>
      </c>
      <c r="C129" t="s">
        <v>14</v>
      </c>
      <c r="D129" t="s">
        <v>15</v>
      </c>
      <c r="E129">
        <v>82613</v>
      </c>
      <c r="F129" t="s">
        <v>16</v>
      </c>
      <c r="G129">
        <v>49</v>
      </c>
      <c r="H129" t="s">
        <v>21</v>
      </c>
      <c r="I129">
        <v>3</v>
      </c>
      <c r="J129" t="s">
        <v>18</v>
      </c>
      <c r="K129">
        <v>10</v>
      </c>
      <c r="L129" t="s">
        <v>31</v>
      </c>
      <c r="M129" t="s">
        <v>32</v>
      </c>
      <c r="N129">
        <v>421.24</v>
      </c>
      <c r="O129">
        <f>customer_segmentation_data[[#This Row],[purchase_frequency]]*customer_segmentation_data[[#This Row],[last_purchase_amount]]</f>
        <v>4212.3999999999996</v>
      </c>
    </row>
    <row r="130" spans="1:15" x14ac:dyDescent="0.25">
      <c r="A130">
        <v>149</v>
      </c>
      <c r="B130">
        <v>34</v>
      </c>
      <c r="C130" t="s">
        <v>14</v>
      </c>
      <c r="D130" t="s">
        <v>28</v>
      </c>
      <c r="E130">
        <v>79949</v>
      </c>
      <c r="F130" t="s">
        <v>16</v>
      </c>
      <c r="G130">
        <v>89</v>
      </c>
      <c r="H130" t="s">
        <v>17</v>
      </c>
      <c r="I130">
        <v>3</v>
      </c>
      <c r="J130" t="s">
        <v>18</v>
      </c>
      <c r="K130">
        <v>19</v>
      </c>
      <c r="L130" t="s">
        <v>19</v>
      </c>
      <c r="M130" t="s">
        <v>20</v>
      </c>
      <c r="N130">
        <v>273.33999999999997</v>
      </c>
      <c r="O130">
        <f>customer_segmentation_data[[#This Row],[purchase_frequency]]*customer_segmentation_data[[#This Row],[last_purchase_amount]]</f>
        <v>5193.4599999999991</v>
      </c>
    </row>
    <row r="131" spans="1:15" x14ac:dyDescent="0.25">
      <c r="A131">
        <v>152</v>
      </c>
      <c r="B131">
        <v>45</v>
      </c>
      <c r="C131" t="s">
        <v>14</v>
      </c>
      <c r="D131" t="s">
        <v>15</v>
      </c>
      <c r="E131">
        <v>79721</v>
      </c>
      <c r="F131" t="s">
        <v>16</v>
      </c>
      <c r="G131">
        <v>20</v>
      </c>
      <c r="H131" t="s">
        <v>26</v>
      </c>
      <c r="I131">
        <v>1</v>
      </c>
      <c r="J131" t="s">
        <v>18</v>
      </c>
      <c r="K131">
        <v>1</v>
      </c>
      <c r="L131" t="s">
        <v>31</v>
      </c>
      <c r="M131" t="s">
        <v>32</v>
      </c>
      <c r="N131">
        <v>215.41</v>
      </c>
      <c r="O131">
        <f>customer_segmentation_data[[#This Row],[purchase_frequency]]*customer_segmentation_data[[#This Row],[last_purchase_amount]]</f>
        <v>215.41</v>
      </c>
    </row>
    <row r="132" spans="1:15" x14ac:dyDescent="0.25">
      <c r="A132">
        <v>175</v>
      </c>
      <c r="B132">
        <v>33</v>
      </c>
      <c r="C132" t="s">
        <v>14</v>
      </c>
      <c r="D132" t="s">
        <v>15</v>
      </c>
      <c r="E132">
        <v>81766</v>
      </c>
      <c r="F132" t="s">
        <v>16</v>
      </c>
      <c r="G132">
        <v>86</v>
      </c>
      <c r="H132" t="s">
        <v>17</v>
      </c>
      <c r="I132">
        <v>1</v>
      </c>
      <c r="J132" t="s">
        <v>18</v>
      </c>
      <c r="K132">
        <v>16</v>
      </c>
      <c r="L132" t="s">
        <v>19</v>
      </c>
      <c r="M132" t="s">
        <v>23</v>
      </c>
      <c r="N132">
        <v>160.11000000000001</v>
      </c>
      <c r="O132">
        <f>customer_segmentation_data[[#This Row],[purchase_frequency]]*customer_segmentation_data[[#This Row],[last_purchase_amount]]</f>
        <v>2561.7600000000002</v>
      </c>
    </row>
    <row r="133" spans="1:15" x14ac:dyDescent="0.25">
      <c r="A133">
        <v>176</v>
      </c>
      <c r="B133">
        <v>34</v>
      </c>
      <c r="C133" t="s">
        <v>14</v>
      </c>
      <c r="D133" t="s">
        <v>36</v>
      </c>
      <c r="E133">
        <v>79572</v>
      </c>
      <c r="F133" t="s">
        <v>16</v>
      </c>
      <c r="G133">
        <v>62</v>
      </c>
      <c r="H133" t="s">
        <v>21</v>
      </c>
      <c r="I133">
        <v>2</v>
      </c>
      <c r="J133" t="s">
        <v>18</v>
      </c>
      <c r="K133">
        <v>24</v>
      </c>
      <c r="L133" t="s">
        <v>19</v>
      </c>
      <c r="M133" t="s">
        <v>23</v>
      </c>
      <c r="N133">
        <v>843.15</v>
      </c>
      <c r="O133">
        <f>customer_segmentation_data[[#This Row],[purchase_frequency]]*customer_segmentation_data[[#This Row],[last_purchase_amount]]</f>
        <v>20235.599999999999</v>
      </c>
    </row>
    <row r="134" spans="1:15" x14ac:dyDescent="0.25">
      <c r="A134">
        <v>181</v>
      </c>
      <c r="B134">
        <v>49</v>
      </c>
      <c r="C134" t="s">
        <v>14</v>
      </c>
      <c r="D134" t="s">
        <v>36</v>
      </c>
      <c r="E134">
        <v>76202</v>
      </c>
      <c r="F134" t="s">
        <v>16</v>
      </c>
      <c r="G134">
        <v>83</v>
      </c>
      <c r="H134" t="s">
        <v>17</v>
      </c>
      <c r="I134">
        <v>3</v>
      </c>
      <c r="J134" t="s">
        <v>18</v>
      </c>
      <c r="K134">
        <v>6</v>
      </c>
      <c r="L134" t="s">
        <v>31</v>
      </c>
      <c r="M134" t="s">
        <v>20</v>
      </c>
      <c r="N134">
        <v>208.79</v>
      </c>
      <c r="O134">
        <f>customer_segmentation_data[[#This Row],[purchase_frequency]]*customer_segmentation_data[[#This Row],[last_purchase_amount]]</f>
        <v>1252.74</v>
      </c>
    </row>
    <row r="135" spans="1:15" x14ac:dyDescent="0.25">
      <c r="A135">
        <v>190</v>
      </c>
      <c r="B135">
        <v>41</v>
      </c>
      <c r="C135" t="s">
        <v>14</v>
      </c>
      <c r="D135" t="s">
        <v>28</v>
      </c>
      <c r="E135">
        <v>59408</v>
      </c>
      <c r="F135" t="s">
        <v>16</v>
      </c>
      <c r="G135">
        <v>68</v>
      </c>
      <c r="H135" t="s">
        <v>21</v>
      </c>
      <c r="I135">
        <v>1</v>
      </c>
      <c r="J135" t="s">
        <v>18</v>
      </c>
      <c r="K135">
        <v>16</v>
      </c>
      <c r="L135" t="s">
        <v>19</v>
      </c>
      <c r="M135" t="s">
        <v>33</v>
      </c>
      <c r="N135">
        <v>504.16</v>
      </c>
      <c r="O135">
        <f>customer_segmentation_data[[#This Row],[purchase_frequency]]*customer_segmentation_data[[#This Row],[last_purchase_amount]]</f>
        <v>8066.56</v>
      </c>
    </row>
    <row r="136" spans="1:15" x14ac:dyDescent="0.25">
      <c r="A136">
        <v>206</v>
      </c>
      <c r="B136">
        <v>34</v>
      </c>
      <c r="C136" t="s">
        <v>14</v>
      </c>
      <c r="D136" t="s">
        <v>36</v>
      </c>
      <c r="E136">
        <v>97962</v>
      </c>
      <c r="F136" t="s">
        <v>16</v>
      </c>
      <c r="G136">
        <v>18</v>
      </c>
      <c r="H136" t="s">
        <v>26</v>
      </c>
      <c r="I136">
        <v>3</v>
      </c>
      <c r="J136" t="s">
        <v>18</v>
      </c>
      <c r="K136">
        <v>19</v>
      </c>
      <c r="L136" t="s">
        <v>19</v>
      </c>
      <c r="M136" t="s">
        <v>33</v>
      </c>
      <c r="N136">
        <v>947.73</v>
      </c>
      <c r="O136">
        <f>customer_segmentation_data[[#This Row],[purchase_frequency]]*customer_segmentation_data[[#This Row],[last_purchase_amount]]</f>
        <v>18006.87</v>
      </c>
    </row>
    <row r="137" spans="1:15" x14ac:dyDescent="0.25">
      <c r="A137">
        <v>214</v>
      </c>
      <c r="B137">
        <v>33</v>
      </c>
      <c r="C137" t="s">
        <v>14</v>
      </c>
      <c r="D137" t="s">
        <v>36</v>
      </c>
      <c r="E137">
        <v>84883</v>
      </c>
      <c r="F137" t="s">
        <v>16</v>
      </c>
      <c r="G137">
        <v>43</v>
      </c>
      <c r="H137" t="s">
        <v>21</v>
      </c>
      <c r="I137">
        <v>2</v>
      </c>
      <c r="J137" t="s">
        <v>18</v>
      </c>
      <c r="K137">
        <v>49</v>
      </c>
      <c r="L137" t="s">
        <v>22</v>
      </c>
      <c r="M137" t="s">
        <v>32</v>
      </c>
      <c r="N137">
        <v>956.03</v>
      </c>
      <c r="O137">
        <f>customer_segmentation_data[[#This Row],[purchase_frequency]]*customer_segmentation_data[[#This Row],[last_purchase_amount]]</f>
        <v>46845.47</v>
      </c>
    </row>
    <row r="138" spans="1:15" x14ac:dyDescent="0.25">
      <c r="A138">
        <v>217</v>
      </c>
      <c r="B138">
        <v>46</v>
      </c>
      <c r="C138" t="s">
        <v>14</v>
      </c>
      <c r="D138" t="s">
        <v>15</v>
      </c>
      <c r="E138">
        <v>82034</v>
      </c>
      <c r="F138" t="s">
        <v>16</v>
      </c>
      <c r="G138">
        <v>19</v>
      </c>
      <c r="H138" t="s">
        <v>26</v>
      </c>
      <c r="I138">
        <v>2</v>
      </c>
      <c r="J138" t="s">
        <v>18</v>
      </c>
      <c r="K138">
        <v>45</v>
      </c>
      <c r="L138" t="s">
        <v>22</v>
      </c>
      <c r="M138" t="s">
        <v>23</v>
      </c>
      <c r="N138">
        <v>635.92999999999995</v>
      </c>
      <c r="O138">
        <f>customer_segmentation_data[[#This Row],[purchase_frequency]]*customer_segmentation_data[[#This Row],[last_purchase_amount]]</f>
        <v>28616.85</v>
      </c>
    </row>
    <row r="139" spans="1:15" x14ac:dyDescent="0.25">
      <c r="A139">
        <v>258</v>
      </c>
      <c r="B139">
        <v>37</v>
      </c>
      <c r="C139" t="s">
        <v>14</v>
      </c>
      <c r="D139" t="s">
        <v>28</v>
      </c>
      <c r="E139">
        <v>86856</v>
      </c>
      <c r="F139" t="s">
        <v>16</v>
      </c>
      <c r="G139">
        <v>74</v>
      </c>
      <c r="H139" t="s">
        <v>17</v>
      </c>
      <c r="I139">
        <v>3</v>
      </c>
      <c r="J139" t="s">
        <v>18</v>
      </c>
      <c r="K139">
        <v>10</v>
      </c>
      <c r="L139" t="s">
        <v>31</v>
      </c>
      <c r="M139" t="s">
        <v>33</v>
      </c>
      <c r="N139">
        <v>624.29</v>
      </c>
      <c r="O139">
        <f>customer_segmentation_data[[#This Row],[purchase_frequency]]*customer_segmentation_data[[#This Row],[last_purchase_amount]]</f>
        <v>6242.9</v>
      </c>
    </row>
    <row r="140" spans="1:15" x14ac:dyDescent="0.25">
      <c r="A140">
        <v>279</v>
      </c>
      <c r="B140">
        <v>47</v>
      </c>
      <c r="C140" t="s">
        <v>14</v>
      </c>
      <c r="D140" t="s">
        <v>28</v>
      </c>
      <c r="E140">
        <v>95656</v>
      </c>
      <c r="F140" t="s">
        <v>16</v>
      </c>
      <c r="G140">
        <v>63</v>
      </c>
      <c r="H140" t="s">
        <v>21</v>
      </c>
      <c r="I140">
        <v>2</v>
      </c>
      <c r="J140" t="s">
        <v>18</v>
      </c>
      <c r="K140">
        <v>30</v>
      </c>
      <c r="L140" t="s">
        <v>19</v>
      </c>
      <c r="M140" t="s">
        <v>33</v>
      </c>
      <c r="N140">
        <v>634.19000000000005</v>
      </c>
      <c r="O140">
        <f>customer_segmentation_data[[#This Row],[purchase_frequency]]*customer_segmentation_data[[#This Row],[last_purchase_amount]]</f>
        <v>19025.7</v>
      </c>
    </row>
    <row r="141" spans="1:15" x14ac:dyDescent="0.25">
      <c r="A141">
        <v>284</v>
      </c>
      <c r="B141">
        <v>43</v>
      </c>
      <c r="C141" t="s">
        <v>14</v>
      </c>
      <c r="D141" t="s">
        <v>36</v>
      </c>
      <c r="E141">
        <v>77006</v>
      </c>
      <c r="F141" t="s">
        <v>16</v>
      </c>
      <c r="G141">
        <v>27</v>
      </c>
      <c r="H141" t="s">
        <v>26</v>
      </c>
      <c r="I141">
        <v>3</v>
      </c>
      <c r="J141" t="s">
        <v>18</v>
      </c>
      <c r="K141">
        <v>36</v>
      </c>
      <c r="L141" t="s">
        <v>22</v>
      </c>
      <c r="M141" t="s">
        <v>33</v>
      </c>
      <c r="N141">
        <v>223.98</v>
      </c>
      <c r="O141">
        <f>customer_segmentation_data[[#This Row],[purchase_frequency]]*customer_segmentation_data[[#This Row],[last_purchase_amount]]</f>
        <v>8063.28</v>
      </c>
    </row>
    <row r="142" spans="1:15" x14ac:dyDescent="0.25">
      <c r="A142">
        <v>290</v>
      </c>
      <c r="B142">
        <v>43</v>
      </c>
      <c r="C142" t="s">
        <v>14</v>
      </c>
      <c r="D142" t="s">
        <v>36</v>
      </c>
      <c r="E142">
        <v>64136</v>
      </c>
      <c r="F142" t="s">
        <v>16</v>
      </c>
      <c r="G142">
        <v>61</v>
      </c>
      <c r="H142" t="s">
        <v>21</v>
      </c>
      <c r="I142">
        <v>1</v>
      </c>
      <c r="J142" t="s">
        <v>18</v>
      </c>
      <c r="K142">
        <v>19</v>
      </c>
      <c r="L142" t="s">
        <v>19</v>
      </c>
      <c r="M142" t="s">
        <v>33</v>
      </c>
      <c r="N142">
        <v>680.92</v>
      </c>
      <c r="O142">
        <f>customer_segmentation_data[[#This Row],[purchase_frequency]]*customer_segmentation_data[[#This Row],[last_purchase_amount]]</f>
        <v>12937.48</v>
      </c>
    </row>
    <row r="143" spans="1:15" x14ac:dyDescent="0.25">
      <c r="A143">
        <v>293</v>
      </c>
      <c r="B143">
        <v>45</v>
      </c>
      <c r="C143" t="s">
        <v>14</v>
      </c>
      <c r="D143" t="s">
        <v>28</v>
      </c>
      <c r="E143">
        <v>54819</v>
      </c>
      <c r="F143" t="s">
        <v>16</v>
      </c>
      <c r="G143">
        <v>72</v>
      </c>
      <c r="H143" t="s">
        <v>17</v>
      </c>
      <c r="I143">
        <v>3</v>
      </c>
      <c r="J143" t="s">
        <v>18</v>
      </c>
      <c r="K143">
        <v>47</v>
      </c>
      <c r="L143" t="s">
        <v>22</v>
      </c>
      <c r="M143" t="s">
        <v>23</v>
      </c>
      <c r="N143">
        <v>553.44000000000005</v>
      </c>
      <c r="O143">
        <f>customer_segmentation_data[[#This Row],[purchase_frequency]]*customer_segmentation_data[[#This Row],[last_purchase_amount]]</f>
        <v>26011.680000000004</v>
      </c>
    </row>
    <row r="144" spans="1:15" x14ac:dyDescent="0.25">
      <c r="A144">
        <v>294</v>
      </c>
      <c r="B144">
        <v>47</v>
      </c>
      <c r="C144" t="s">
        <v>14</v>
      </c>
      <c r="D144" t="s">
        <v>28</v>
      </c>
      <c r="E144">
        <v>89077</v>
      </c>
      <c r="F144" t="s">
        <v>16</v>
      </c>
      <c r="G144">
        <v>43</v>
      </c>
      <c r="H144" t="s">
        <v>21</v>
      </c>
      <c r="I144">
        <v>1</v>
      </c>
      <c r="J144" t="s">
        <v>18</v>
      </c>
      <c r="K144">
        <v>35</v>
      </c>
      <c r="L144" t="s">
        <v>22</v>
      </c>
      <c r="M144" t="s">
        <v>27</v>
      </c>
      <c r="N144">
        <v>547.85</v>
      </c>
      <c r="O144">
        <f>customer_segmentation_data[[#This Row],[purchase_frequency]]*customer_segmentation_data[[#This Row],[last_purchase_amount]]</f>
        <v>19174.75</v>
      </c>
    </row>
    <row r="145" spans="1:15" x14ac:dyDescent="0.25">
      <c r="A145">
        <v>321</v>
      </c>
      <c r="B145">
        <v>43</v>
      </c>
      <c r="C145" t="s">
        <v>14</v>
      </c>
      <c r="D145" t="s">
        <v>15</v>
      </c>
      <c r="E145">
        <v>78858</v>
      </c>
      <c r="F145" t="s">
        <v>16</v>
      </c>
      <c r="G145">
        <v>4</v>
      </c>
      <c r="H145" t="s">
        <v>26</v>
      </c>
      <c r="I145">
        <v>3</v>
      </c>
      <c r="J145" t="s">
        <v>18</v>
      </c>
      <c r="K145">
        <v>38</v>
      </c>
      <c r="L145" t="s">
        <v>22</v>
      </c>
      <c r="M145" t="s">
        <v>23</v>
      </c>
      <c r="N145">
        <v>261.19</v>
      </c>
      <c r="O145">
        <f>customer_segmentation_data[[#This Row],[purchase_frequency]]*customer_segmentation_data[[#This Row],[last_purchase_amount]]</f>
        <v>9925.2199999999993</v>
      </c>
    </row>
    <row r="146" spans="1:15" x14ac:dyDescent="0.25">
      <c r="A146">
        <v>325</v>
      </c>
      <c r="B146">
        <v>41</v>
      </c>
      <c r="C146" t="s">
        <v>14</v>
      </c>
      <c r="D146" t="s">
        <v>28</v>
      </c>
      <c r="E146">
        <v>71410</v>
      </c>
      <c r="F146" t="s">
        <v>16</v>
      </c>
      <c r="G146">
        <v>69</v>
      </c>
      <c r="H146" t="s">
        <v>21</v>
      </c>
      <c r="I146">
        <v>1</v>
      </c>
      <c r="J146" t="s">
        <v>18</v>
      </c>
      <c r="K146">
        <v>32</v>
      </c>
      <c r="L146" t="s">
        <v>22</v>
      </c>
      <c r="M146" t="s">
        <v>32</v>
      </c>
      <c r="N146">
        <v>456.67</v>
      </c>
      <c r="O146">
        <f>customer_segmentation_data[[#This Row],[purchase_frequency]]*customer_segmentation_data[[#This Row],[last_purchase_amount]]</f>
        <v>14613.44</v>
      </c>
    </row>
    <row r="147" spans="1:15" x14ac:dyDescent="0.25">
      <c r="A147">
        <v>332</v>
      </c>
      <c r="B147">
        <v>38</v>
      </c>
      <c r="C147" t="s">
        <v>14</v>
      </c>
      <c r="D147" t="s">
        <v>28</v>
      </c>
      <c r="E147">
        <v>50518</v>
      </c>
      <c r="F147" t="s">
        <v>16</v>
      </c>
      <c r="G147">
        <v>70</v>
      </c>
      <c r="H147" t="s">
        <v>21</v>
      </c>
      <c r="I147">
        <v>1</v>
      </c>
      <c r="J147" t="s">
        <v>18</v>
      </c>
      <c r="K147">
        <v>38</v>
      </c>
      <c r="L147" t="s">
        <v>22</v>
      </c>
      <c r="M147" t="s">
        <v>23</v>
      </c>
      <c r="N147">
        <v>816.09</v>
      </c>
      <c r="O147">
        <f>customer_segmentation_data[[#This Row],[purchase_frequency]]*customer_segmentation_data[[#This Row],[last_purchase_amount]]</f>
        <v>31011.420000000002</v>
      </c>
    </row>
    <row r="148" spans="1:15" x14ac:dyDescent="0.25">
      <c r="A148">
        <v>359</v>
      </c>
      <c r="B148">
        <v>50</v>
      </c>
      <c r="C148" t="s">
        <v>14</v>
      </c>
      <c r="D148" t="s">
        <v>36</v>
      </c>
      <c r="E148">
        <v>85888</v>
      </c>
      <c r="F148" t="s">
        <v>16</v>
      </c>
      <c r="G148">
        <v>19</v>
      </c>
      <c r="H148" t="s">
        <v>26</v>
      </c>
      <c r="I148">
        <v>2</v>
      </c>
      <c r="J148" t="s">
        <v>18</v>
      </c>
      <c r="K148">
        <v>25</v>
      </c>
      <c r="L148" t="s">
        <v>19</v>
      </c>
      <c r="M148" t="s">
        <v>20</v>
      </c>
      <c r="N148">
        <v>910.52</v>
      </c>
      <c r="O148">
        <f>customer_segmentation_data[[#This Row],[purchase_frequency]]*customer_segmentation_data[[#This Row],[last_purchase_amount]]</f>
        <v>22763</v>
      </c>
    </row>
    <row r="149" spans="1:15" x14ac:dyDescent="0.25">
      <c r="A149">
        <v>373</v>
      </c>
      <c r="B149">
        <v>30</v>
      </c>
      <c r="C149" t="s">
        <v>14</v>
      </c>
      <c r="D149" t="s">
        <v>28</v>
      </c>
      <c r="E149">
        <v>80320</v>
      </c>
      <c r="F149" t="s">
        <v>16</v>
      </c>
      <c r="G149">
        <v>91</v>
      </c>
      <c r="H149" t="s">
        <v>17</v>
      </c>
      <c r="I149">
        <v>1</v>
      </c>
      <c r="J149" t="s">
        <v>18</v>
      </c>
      <c r="K149">
        <v>31</v>
      </c>
      <c r="L149" t="s">
        <v>22</v>
      </c>
      <c r="M149" t="s">
        <v>33</v>
      </c>
      <c r="N149">
        <v>930.97</v>
      </c>
      <c r="O149">
        <f>customer_segmentation_data[[#This Row],[purchase_frequency]]*customer_segmentation_data[[#This Row],[last_purchase_amount]]</f>
        <v>28860.07</v>
      </c>
    </row>
    <row r="150" spans="1:15" x14ac:dyDescent="0.25">
      <c r="A150">
        <v>390</v>
      </c>
      <c r="B150">
        <v>37</v>
      </c>
      <c r="C150" t="s">
        <v>14</v>
      </c>
      <c r="D150" t="s">
        <v>36</v>
      </c>
      <c r="E150">
        <v>65343</v>
      </c>
      <c r="F150" t="s">
        <v>16</v>
      </c>
      <c r="G150">
        <v>89</v>
      </c>
      <c r="H150" t="s">
        <v>17</v>
      </c>
      <c r="I150">
        <v>3</v>
      </c>
      <c r="J150" t="s">
        <v>18</v>
      </c>
      <c r="K150">
        <v>2</v>
      </c>
      <c r="L150" t="s">
        <v>31</v>
      </c>
      <c r="M150" t="s">
        <v>33</v>
      </c>
      <c r="N150">
        <v>668.23</v>
      </c>
      <c r="O150">
        <f>customer_segmentation_data[[#This Row],[purchase_frequency]]*customer_segmentation_data[[#This Row],[last_purchase_amount]]</f>
        <v>1336.46</v>
      </c>
    </row>
    <row r="151" spans="1:15" x14ac:dyDescent="0.25">
      <c r="A151">
        <v>392</v>
      </c>
      <c r="B151">
        <v>28</v>
      </c>
      <c r="C151" t="s">
        <v>14</v>
      </c>
      <c r="D151" t="s">
        <v>36</v>
      </c>
      <c r="E151">
        <v>59278</v>
      </c>
      <c r="F151" t="s">
        <v>16</v>
      </c>
      <c r="G151">
        <v>60</v>
      </c>
      <c r="H151" t="s">
        <v>21</v>
      </c>
      <c r="I151">
        <v>2</v>
      </c>
      <c r="J151" t="s">
        <v>18</v>
      </c>
      <c r="K151">
        <v>8</v>
      </c>
      <c r="L151" t="s">
        <v>31</v>
      </c>
      <c r="M151" t="s">
        <v>32</v>
      </c>
      <c r="N151">
        <v>362.41</v>
      </c>
      <c r="O151">
        <f>customer_segmentation_data[[#This Row],[purchase_frequency]]*customer_segmentation_data[[#This Row],[last_purchase_amount]]</f>
        <v>2899.28</v>
      </c>
    </row>
    <row r="152" spans="1:15" x14ac:dyDescent="0.25">
      <c r="A152">
        <v>401</v>
      </c>
      <c r="B152">
        <v>32</v>
      </c>
      <c r="C152" t="s">
        <v>14</v>
      </c>
      <c r="D152" t="s">
        <v>28</v>
      </c>
      <c r="E152">
        <v>86268</v>
      </c>
      <c r="F152" t="s">
        <v>16</v>
      </c>
      <c r="G152">
        <v>96</v>
      </c>
      <c r="H152" t="s">
        <v>17</v>
      </c>
      <c r="I152">
        <v>3</v>
      </c>
      <c r="J152" t="s">
        <v>18</v>
      </c>
      <c r="K152">
        <v>21</v>
      </c>
      <c r="L152" t="s">
        <v>19</v>
      </c>
      <c r="M152" t="s">
        <v>33</v>
      </c>
      <c r="N152">
        <v>643.36</v>
      </c>
      <c r="O152">
        <f>customer_segmentation_data[[#This Row],[purchase_frequency]]*customer_segmentation_data[[#This Row],[last_purchase_amount]]</f>
        <v>13510.56</v>
      </c>
    </row>
    <row r="153" spans="1:15" x14ac:dyDescent="0.25">
      <c r="A153">
        <v>411</v>
      </c>
      <c r="B153">
        <v>43</v>
      </c>
      <c r="C153" t="s">
        <v>14</v>
      </c>
      <c r="D153" t="s">
        <v>15</v>
      </c>
      <c r="E153">
        <v>89856</v>
      </c>
      <c r="F153" t="s">
        <v>16</v>
      </c>
      <c r="G153">
        <v>96</v>
      </c>
      <c r="H153" t="s">
        <v>17</v>
      </c>
      <c r="I153">
        <v>3</v>
      </c>
      <c r="J153" t="s">
        <v>18</v>
      </c>
      <c r="K153">
        <v>2</v>
      </c>
      <c r="L153" t="s">
        <v>31</v>
      </c>
      <c r="M153" t="s">
        <v>27</v>
      </c>
      <c r="N153">
        <v>114.47</v>
      </c>
      <c r="O153">
        <f>customer_segmentation_data[[#This Row],[purchase_frequency]]*customer_segmentation_data[[#This Row],[last_purchase_amount]]</f>
        <v>228.94</v>
      </c>
    </row>
    <row r="154" spans="1:15" x14ac:dyDescent="0.25">
      <c r="A154">
        <v>425</v>
      </c>
      <c r="B154">
        <v>41</v>
      </c>
      <c r="C154" t="s">
        <v>14</v>
      </c>
      <c r="D154" t="s">
        <v>36</v>
      </c>
      <c r="E154">
        <v>67039</v>
      </c>
      <c r="F154" t="s">
        <v>16</v>
      </c>
      <c r="G154">
        <v>100</v>
      </c>
      <c r="H154" t="s">
        <v>17</v>
      </c>
      <c r="I154">
        <v>1</v>
      </c>
      <c r="J154" t="s">
        <v>18</v>
      </c>
      <c r="K154">
        <v>36</v>
      </c>
      <c r="L154" t="s">
        <v>22</v>
      </c>
      <c r="M154" t="s">
        <v>33</v>
      </c>
      <c r="N154">
        <v>178.68</v>
      </c>
      <c r="O154">
        <f>customer_segmentation_data[[#This Row],[purchase_frequency]]*customer_segmentation_data[[#This Row],[last_purchase_amount]]</f>
        <v>6432.4800000000005</v>
      </c>
    </row>
    <row r="155" spans="1:15" x14ac:dyDescent="0.25">
      <c r="A155">
        <v>435</v>
      </c>
      <c r="B155">
        <v>32</v>
      </c>
      <c r="C155" t="s">
        <v>14</v>
      </c>
      <c r="D155" t="s">
        <v>15</v>
      </c>
      <c r="E155">
        <v>69782</v>
      </c>
      <c r="F155" t="s">
        <v>16</v>
      </c>
      <c r="G155">
        <v>76</v>
      </c>
      <c r="H155" t="s">
        <v>17</v>
      </c>
      <c r="I155">
        <v>1</v>
      </c>
      <c r="J155" t="s">
        <v>18</v>
      </c>
      <c r="K155">
        <v>9</v>
      </c>
      <c r="L155" t="s">
        <v>31</v>
      </c>
      <c r="M155" t="s">
        <v>32</v>
      </c>
      <c r="N155">
        <v>803.28</v>
      </c>
      <c r="O155">
        <f>customer_segmentation_data[[#This Row],[purchase_frequency]]*customer_segmentation_data[[#This Row],[last_purchase_amount]]</f>
        <v>7229.5199999999995</v>
      </c>
    </row>
    <row r="156" spans="1:15" x14ac:dyDescent="0.25">
      <c r="A156">
        <v>438</v>
      </c>
      <c r="B156">
        <v>47</v>
      </c>
      <c r="C156" t="s">
        <v>14</v>
      </c>
      <c r="D156" t="s">
        <v>15</v>
      </c>
      <c r="E156">
        <v>95033</v>
      </c>
      <c r="F156" t="s">
        <v>16</v>
      </c>
      <c r="G156">
        <v>25</v>
      </c>
      <c r="H156" t="s">
        <v>26</v>
      </c>
      <c r="I156">
        <v>3</v>
      </c>
      <c r="J156" t="s">
        <v>18</v>
      </c>
      <c r="K156">
        <v>35</v>
      </c>
      <c r="L156" t="s">
        <v>22</v>
      </c>
      <c r="M156" t="s">
        <v>33</v>
      </c>
      <c r="N156">
        <v>273.38</v>
      </c>
      <c r="O156">
        <f>customer_segmentation_data[[#This Row],[purchase_frequency]]*customer_segmentation_data[[#This Row],[last_purchase_amount]]</f>
        <v>9568.2999999999993</v>
      </c>
    </row>
    <row r="157" spans="1:15" x14ac:dyDescent="0.25">
      <c r="A157">
        <v>442</v>
      </c>
      <c r="B157">
        <v>26</v>
      </c>
      <c r="C157" t="s">
        <v>14</v>
      </c>
      <c r="D157" t="s">
        <v>15</v>
      </c>
      <c r="E157">
        <v>84460</v>
      </c>
      <c r="F157" t="s">
        <v>16</v>
      </c>
      <c r="G157">
        <v>45</v>
      </c>
      <c r="H157" t="s">
        <v>21</v>
      </c>
      <c r="I157">
        <v>1</v>
      </c>
      <c r="J157" t="s">
        <v>18</v>
      </c>
      <c r="K157">
        <v>33</v>
      </c>
      <c r="L157" t="s">
        <v>22</v>
      </c>
      <c r="M157" t="s">
        <v>27</v>
      </c>
      <c r="N157">
        <v>219.67</v>
      </c>
      <c r="O157">
        <f>customer_segmentation_data[[#This Row],[purchase_frequency]]*customer_segmentation_data[[#This Row],[last_purchase_amount]]</f>
        <v>7249.11</v>
      </c>
    </row>
    <row r="158" spans="1:15" x14ac:dyDescent="0.25">
      <c r="A158">
        <v>450</v>
      </c>
      <c r="B158">
        <v>48</v>
      </c>
      <c r="C158" t="s">
        <v>14</v>
      </c>
      <c r="D158" t="s">
        <v>36</v>
      </c>
      <c r="E158">
        <v>60382</v>
      </c>
      <c r="F158" t="s">
        <v>16</v>
      </c>
      <c r="G158">
        <v>13</v>
      </c>
      <c r="H158" t="s">
        <v>26</v>
      </c>
      <c r="I158">
        <v>3</v>
      </c>
      <c r="J158" t="s">
        <v>18</v>
      </c>
      <c r="K158">
        <v>27</v>
      </c>
      <c r="L158" t="s">
        <v>19</v>
      </c>
      <c r="M158" t="s">
        <v>33</v>
      </c>
      <c r="N158">
        <v>694.59</v>
      </c>
      <c r="O158">
        <f>customer_segmentation_data[[#This Row],[purchase_frequency]]*customer_segmentation_data[[#This Row],[last_purchase_amount]]</f>
        <v>18753.93</v>
      </c>
    </row>
    <row r="159" spans="1:15" x14ac:dyDescent="0.25">
      <c r="A159">
        <v>467</v>
      </c>
      <c r="B159">
        <v>25</v>
      </c>
      <c r="C159" t="s">
        <v>14</v>
      </c>
      <c r="D159" t="s">
        <v>36</v>
      </c>
      <c r="E159">
        <v>99668</v>
      </c>
      <c r="F159" t="s">
        <v>16</v>
      </c>
      <c r="G159">
        <v>1</v>
      </c>
      <c r="H159" t="s">
        <v>26</v>
      </c>
      <c r="I159">
        <v>1</v>
      </c>
      <c r="J159" t="s">
        <v>18</v>
      </c>
      <c r="K159">
        <v>50</v>
      </c>
      <c r="L159" t="s">
        <v>22</v>
      </c>
      <c r="M159" t="s">
        <v>20</v>
      </c>
      <c r="N159">
        <v>937.86</v>
      </c>
      <c r="O159">
        <f>customer_segmentation_data[[#This Row],[purchase_frequency]]*customer_segmentation_data[[#This Row],[last_purchase_amount]]</f>
        <v>46893</v>
      </c>
    </row>
    <row r="160" spans="1:15" x14ac:dyDescent="0.25">
      <c r="A160">
        <v>489</v>
      </c>
      <c r="B160">
        <v>26</v>
      </c>
      <c r="C160" t="s">
        <v>14</v>
      </c>
      <c r="D160" t="s">
        <v>15</v>
      </c>
      <c r="E160">
        <v>96845</v>
      </c>
      <c r="F160" t="s">
        <v>16</v>
      </c>
      <c r="G160">
        <v>19</v>
      </c>
      <c r="H160" t="s">
        <v>26</v>
      </c>
      <c r="I160">
        <v>1</v>
      </c>
      <c r="J160" t="s">
        <v>18</v>
      </c>
      <c r="K160">
        <v>5</v>
      </c>
      <c r="L160" t="s">
        <v>31</v>
      </c>
      <c r="M160" t="s">
        <v>32</v>
      </c>
      <c r="N160">
        <v>154.88999999999999</v>
      </c>
      <c r="O160">
        <f>customer_segmentation_data[[#This Row],[purchase_frequency]]*customer_segmentation_data[[#This Row],[last_purchase_amount]]</f>
        <v>774.44999999999993</v>
      </c>
    </row>
    <row r="161" spans="1:15" x14ac:dyDescent="0.25">
      <c r="A161">
        <v>496</v>
      </c>
      <c r="B161">
        <v>33</v>
      </c>
      <c r="C161" t="s">
        <v>14</v>
      </c>
      <c r="D161" t="s">
        <v>15</v>
      </c>
      <c r="E161">
        <v>65486</v>
      </c>
      <c r="F161" t="s">
        <v>16</v>
      </c>
      <c r="G161">
        <v>76</v>
      </c>
      <c r="H161" t="s">
        <v>17</v>
      </c>
      <c r="I161">
        <v>2</v>
      </c>
      <c r="J161" t="s">
        <v>18</v>
      </c>
      <c r="K161">
        <v>11</v>
      </c>
      <c r="L161" t="s">
        <v>19</v>
      </c>
      <c r="M161" t="s">
        <v>23</v>
      </c>
      <c r="N161">
        <v>302.05</v>
      </c>
      <c r="O161">
        <f>customer_segmentation_data[[#This Row],[purchase_frequency]]*customer_segmentation_data[[#This Row],[last_purchase_amount]]</f>
        <v>3322.55</v>
      </c>
    </row>
    <row r="162" spans="1:15" x14ac:dyDescent="0.25">
      <c r="A162">
        <v>522</v>
      </c>
      <c r="B162">
        <v>29</v>
      </c>
      <c r="C162" t="s">
        <v>14</v>
      </c>
      <c r="D162" t="s">
        <v>15</v>
      </c>
      <c r="E162">
        <v>51471</v>
      </c>
      <c r="F162" t="s">
        <v>16</v>
      </c>
      <c r="G162">
        <v>96</v>
      </c>
      <c r="H162" t="s">
        <v>17</v>
      </c>
      <c r="I162">
        <v>3</v>
      </c>
      <c r="J162" t="s">
        <v>18</v>
      </c>
      <c r="K162">
        <v>13</v>
      </c>
      <c r="L162" t="s">
        <v>19</v>
      </c>
      <c r="M162" t="s">
        <v>32</v>
      </c>
      <c r="N162">
        <v>668.21</v>
      </c>
      <c r="O162">
        <f>customer_segmentation_data[[#This Row],[purchase_frequency]]*customer_segmentation_data[[#This Row],[last_purchase_amount]]</f>
        <v>8686.73</v>
      </c>
    </row>
    <row r="163" spans="1:15" x14ac:dyDescent="0.25">
      <c r="A163">
        <v>525</v>
      </c>
      <c r="B163">
        <v>33</v>
      </c>
      <c r="C163" t="s">
        <v>14</v>
      </c>
      <c r="D163" t="s">
        <v>15</v>
      </c>
      <c r="E163">
        <v>90232</v>
      </c>
      <c r="F163" t="s">
        <v>16</v>
      </c>
      <c r="G163">
        <v>19</v>
      </c>
      <c r="H163" t="s">
        <v>26</v>
      </c>
      <c r="I163">
        <v>2</v>
      </c>
      <c r="J163" t="s">
        <v>18</v>
      </c>
      <c r="K163">
        <v>8</v>
      </c>
      <c r="L163" t="s">
        <v>31</v>
      </c>
      <c r="M163" t="s">
        <v>27</v>
      </c>
      <c r="N163">
        <v>255.08</v>
      </c>
      <c r="O163">
        <f>customer_segmentation_data[[#This Row],[purchase_frequency]]*customer_segmentation_data[[#This Row],[last_purchase_amount]]</f>
        <v>2040.64</v>
      </c>
    </row>
    <row r="164" spans="1:15" x14ac:dyDescent="0.25">
      <c r="A164">
        <v>556</v>
      </c>
      <c r="B164">
        <v>25</v>
      </c>
      <c r="C164" t="s">
        <v>14</v>
      </c>
      <c r="D164" t="s">
        <v>15</v>
      </c>
      <c r="E164">
        <v>52403</v>
      </c>
      <c r="F164" t="s">
        <v>16</v>
      </c>
      <c r="G164">
        <v>53</v>
      </c>
      <c r="H164" t="s">
        <v>21</v>
      </c>
      <c r="I164">
        <v>1</v>
      </c>
      <c r="J164" t="s">
        <v>18</v>
      </c>
      <c r="K164">
        <v>14</v>
      </c>
      <c r="L164" t="s">
        <v>19</v>
      </c>
      <c r="M164" t="s">
        <v>20</v>
      </c>
      <c r="N164">
        <v>73.34</v>
      </c>
      <c r="O164">
        <f>customer_segmentation_data[[#This Row],[purchase_frequency]]*customer_segmentation_data[[#This Row],[last_purchase_amount]]</f>
        <v>1026.76</v>
      </c>
    </row>
    <row r="165" spans="1:15" x14ac:dyDescent="0.25">
      <c r="A165">
        <v>575</v>
      </c>
      <c r="B165">
        <v>49</v>
      </c>
      <c r="C165" t="s">
        <v>14</v>
      </c>
      <c r="D165" t="s">
        <v>36</v>
      </c>
      <c r="E165">
        <v>55027</v>
      </c>
      <c r="F165" t="s">
        <v>16</v>
      </c>
      <c r="G165">
        <v>62</v>
      </c>
      <c r="H165" t="s">
        <v>21</v>
      </c>
      <c r="I165">
        <v>2</v>
      </c>
      <c r="J165" t="s">
        <v>18</v>
      </c>
      <c r="K165">
        <v>1</v>
      </c>
      <c r="L165" t="s">
        <v>31</v>
      </c>
      <c r="M165" t="s">
        <v>27</v>
      </c>
      <c r="N165">
        <v>962.9</v>
      </c>
      <c r="O165">
        <f>customer_segmentation_data[[#This Row],[purchase_frequency]]*customer_segmentation_data[[#This Row],[last_purchase_amount]]</f>
        <v>962.9</v>
      </c>
    </row>
    <row r="166" spans="1:15" x14ac:dyDescent="0.25">
      <c r="A166">
        <v>608</v>
      </c>
      <c r="B166">
        <v>41</v>
      </c>
      <c r="C166" t="s">
        <v>14</v>
      </c>
      <c r="D166" t="s">
        <v>28</v>
      </c>
      <c r="E166">
        <v>67215</v>
      </c>
      <c r="F166" t="s">
        <v>16</v>
      </c>
      <c r="G166">
        <v>34</v>
      </c>
      <c r="H166" t="s">
        <v>26</v>
      </c>
      <c r="I166">
        <v>3</v>
      </c>
      <c r="J166" t="s">
        <v>18</v>
      </c>
      <c r="K166">
        <v>30</v>
      </c>
      <c r="L166" t="s">
        <v>19</v>
      </c>
      <c r="M166" t="s">
        <v>32</v>
      </c>
      <c r="N166">
        <v>460.25</v>
      </c>
      <c r="O166">
        <f>customer_segmentation_data[[#This Row],[purchase_frequency]]*customer_segmentation_data[[#This Row],[last_purchase_amount]]</f>
        <v>13807.5</v>
      </c>
    </row>
    <row r="167" spans="1:15" x14ac:dyDescent="0.25">
      <c r="A167">
        <v>627</v>
      </c>
      <c r="B167">
        <v>27</v>
      </c>
      <c r="C167" t="s">
        <v>14</v>
      </c>
      <c r="D167" t="s">
        <v>15</v>
      </c>
      <c r="E167">
        <v>96762</v>
      </c>
      <c r="F167" t="s">
        <v>16</v>
      </c>
      <c r="G167">
        <v>22</v>
      </c>
      <c r="H167" t="s">
        <v>26</v>
      </c>
      <c r="I167">
        <v>3</v>
      </c>
      <c r="J167" t="s">
        <v>18</v>
      </c>
      <c r="K167">
        <v>10</v>
      </c>
      <c r="L167" t="s">
        <v>31</v>
      </c>
      <c r="M167" t="s">
        <v>33</v>
      </c>
      <c r="N167">
        <v>551.42999999999995</v>
      </c>
      <c r="O167">
        <f>customer_segmentation_data[[#This Row],[purchase_frequency]]*customer_segmentation_data[[#This Row],[last_purchase_amount]]</f>
        <v>5514.2999999999993</v>
      </c>
    </row>
    <row r="168" spans="1:15" x14ac:dyDescent="0.25">
      <c r="A168">
        <v>636</v>
      </c>
      <c r="B168">
        <v>24</v>
      </c>
      <c r="C168" t="s">
        <v>14</v>
      </c>
      <c r="D168" t="s">
        <v>15</v>
      </c>
      <c r="E168">
        <v>93266</v>
      </c>
      <c r="F168" t="s">
        <v>16</v>
      </c>
      <c r="G168">
        <v>20</v>
      </c>
      <c r="H168" t="s">
        <v>26</v>
      </c>
      <c r="I168">
        <v>1</v>
      </c>
      <c r="J168" t="s">
        <v>18</v>
      </c>
      <c r="K168">
        <v>4</v>
      </c>
      <c r="L168" t="s">
        <v>31</v>
      </c>
      <c r="M168" t="s">
        <v>27</v>
      </c>
      <c r="N168">
        <v>636.29</v>
      </c>
      <c r="O168">
        <f>customer_segmentation_data[[#This Row],[purchase_frequency]]*customer_segmentation_data[[#This Row],[last_purchase_amount]]</f>
        <v>2545.16</v>
      </c>
    </row>
    <row r="169" spans="1:15" x14ac:dyDescent="0.25">
      <c r="A169">
        <v>638</v>
      </c>
      <c r="B169">
        <v>34</v>
      </c>
      <c r="C169" t="s">
        <v>14</v>
      </c>
      <c r="D169" t="s">
        <v>15</v>
      </c>
      <c r="E169">
        <v>60489</v>
      </c>
      <c r="F169" t="s">
        <v>16</v>
      </c>
      <c r="G169">
        <v>95</v>
      </c>
      <c r="H169" t="s">
        <v>17</v>
      </c>
      <c r="I169">
        <v>3</v>
      </c>
      <c r="J169" t="s">
        <v>18</v>
      </c>
      <c r="K169">
        <v>38</v>
      </c>
      <c r="L169" t="s">
        <v>22</v>
      </c>
      <c r="M169" t="s">
        <v>32</v>
      </c>
      <c r="N169">
        <v>304.86</v>
      </c>
      <c r="O169">
        <f>customer_segmentation_data[[#This Row],[purchase_frequency]]*customer_segmentation_data[[#This Row],[last_purchase_amount]]</f>
        <v>11584.68</v>
      </c>
    </row>
    <row r="170" spans="1:15" x14ac:dyDescent="0.25">
      <c r="A170">
        <v>648</v>
      </c>
      <c r="B170">
        <v>43</v>
      </c>
      <c r="C170" t="s">
        <v>14</v>
      </c>
      <c r="D170" t="s">
        <v>15</v>
      </c>
      <c r="E170">
        <v>67979</v>
      </c>
      <c r="F170" t="s">
        <v>16</v>
      </c>
      <c r="G170">
        <v>49</v>
      </c>
      <c r="H170" t="s">
        <v>21</v>
      </c>
      <c r="I170">
        <v>2</v>
      </c>
      <c r="J170" t="s">
        <v>18</v>
      </c>
      <c r="K170">
        <v>6</v>
      </c>
      <c r="L170" t="s">
        <v>31</v>
      </c>
      <c r="M170" t="s">
        <v>20</v>
      </c>
      <c r="N170">
        <v>420.03</v>
      </c>
      <c r="O170">
        <f>customer_segmentation_data[[#This Row],[purchase_frequency]]*customer_segmentation_data[[#This Row],[last_purchase_amount]]</f>
        <v>2520.1799999999998</v>
      </c>
    </row>
    <row r="171" spans="1:15" x14ac:dyDescent="0.25">
      <c r="A171">
        <v>654</v>
      </c>
      <c r="B171">
        <v>48</v>
      </c>
      <c r="C171" t="s">
        <v>14</v>
      </c>
      <c r="D171" t="s">
        <v>36</v>
      </c>
      <c r="E171">
        <v>82356</v>
      </c>
      <c r="F171" t="s">
        <v>16</v>
      </c>
      <c r="G171">
        <v>97</v>
      </c>
      <c r="H171" t="s">
        <v>17</v>
      </c>
      <c r="I171">
        <v>1</v>
      </c>
      <c r="J171" t="s">
        <v>18</v>
      </c>
      <c r="K171">
        <v>35</v>
      </c>
      <c r="L171" t="s">
        <v>22</v>
      </c>
      <c r="M171" t="s">
        <v>23</v>
      </c>
      <c r="N171">
        <v>204.55</v>
      </c>
      <c r="O171">
        <f>customer_segmentation_data[[#This Row],[purchase_frequency]]*customer_segmentation_data[[#This Row],[last_purchase_amount]]</f>
        <v>7159.25</v>
      </c>
    </row>
    <row r="172" spans="1:15" x14ac:dyDescent="0.25">
      <c r="A172">
        <v>663</v>
      </c>
      <c r="B172">
        <v>30</v>
      </c>
      <c r="C172" t="s">
        <v>14</v>
      </c>
      <c r="D172" t="s">
        <v>15</v>
      </c>
      <c r="E172">
        <v>76658</v>
      </c>
      <c r="F172" t="s">
        <v>16</v>
      </c>
      <c r="G172">
        <v>70</v>
      </c>
      <c r="H172" t="s">
        <v>21</v>
      </c>
      <c r="I172">
        <v>3</v>
      </c>
      <c r="J172" t="s">
        <v>18</v>
      </c>
      <c r="K172">
        <v>32</v>
      </c>
      <c r="L172" t="s">
        <v>22</v>
      </c>
      <c r="M172" t="s">
        <v>20</v>
      </c>
      <c r="N172">
        <v>760.27</v>
      </c>
      <c r="O172">
        <f>customer_segmentation_data[[#This Row],[purchase_frequency]]*customer_segmentation_data[[#This Row],[last_purchase_amount]]</f>
        <v>24328.639999999999</v>
      </c>
    </row>
    <row r="173" spans="1:15" x14ac:dyDescent="0.25">
      <c r="A173">
        <v>671</v>
      </c>
      <c r="B173">
        <v>34</v>
      </c>
      <c r="C173" t="s">
        <v>14</v>
      </c>
      <c r="D173" t="s">
        <v>36</v>
      </c>
      <c r="E173">
        <v>54274</v>
      </c>
      <c r="F173" t="s">
        <v>16</v>
      </c>
      <c r="G173">
        <v>27</v>
      </c>
      <c r="H173" t="s">
        <v>26</v>
      </c>
      <c r="I173">
        <v>2</v>
      </c>
      <c r="J173" t="s">
        <v>18</v>
      </c>
      <c r="K173">
        <v>17</v>
      </c>
      <c r="L173" t="s">
        <v>19</v>
      </c>
      <c r="M173" t="s">
        <v>32</v>
      </c>
      <c r="N173">
        <v>954.46</v>
      </c>
      <c r="O173">
        <f>customer_segmentation_data[[#This Row],[purchase_frequency]]*customer_segmentation_data[[#This Row],[last_purchase_amount]]</f>
        <v>16225.82</v>
      </c>
    </row>
    <row r="174" spans="1:15" x14ac:dyDescent="0.25">
      <c r="A174">
        <v>703</v>
      </c>
      <c r="B174">
        <v>26</v>
      </c>
      <c r="C174" t="s">
        <v>14</v>
      </c>
      <c r="D174" t="s">
        <v>15</v>
      </c>
      <c r="E174">
        <v>56466</v>
      </c>
      <c r="F174" t="s">
        <v>16</v>
      </c>
      <c r="G174">
        <v>61</v>
      </c>
      <c r="H174" t="s">
        <v>21</v>
      </c>
      <c r="I174">
        <v>3</v>
      </c>
      <c r="J174" t="s">
        <v>18</v>
      </c>
      <c r="K174">
        <v>12</v>
      </c>
      <c r="L174" t="s">
        <v>19</v>
      </c>
      <c r="M174" t="s">
        <v>32</v>
      </c>
      <c r="N174">
        <v>358.22</v>
      </c>
      <c r="O174">
        <f>customer_segmentation_data[[#This Row],[purchase_frequency]]*customer_segmentation_data[[#This Row],[last_purchase_amount]]</f>
        <v>4298.6400000000003</v>
      </c>
    </row>
    <row r="175" spans="1:15" x14ac:dyDescent="0.25">
      <c r="A175">
        <v>732</v>
      </c>
      <c r="B175">
        <v>29</v>
      </c>
      <c r="C175" t="s">
        <v>14</v>
      </c>
      <c r="D175" t="s">
        <v>28</v>
      </c>
      <c r="E175">
        <v>66264</v>
      </c>
      <c r="F175" t="s">
        <v>16</v>
      </c>
      <c r="G175">
        <v>85</v>
      </c>
      <c r="H175" t="s">
        <v>17</v>
      </c>
      <c r="I175">
        <v>2</v>
      </c>
      <c r="J175" t="s">
        <v>18</v>
      </c>
      <c r="K175">
        <v>8</v>
      </c>
      <c r="L175" t="s">
        <v>31</v>
      </c>
      <c r="M175" t="s">
        <v>33</v>
      </c>
      <c r="N175">
        <v>743.3</v>
      </c>
      <c r="O175">
        <f>customer_segmentation_data[[#This Row],[purchase_frequency]]*customer_segmentation_data[[#This Row],[last_purchase_amount]]</f>
        <v>5946.4</v>
      </c>
    </row>
    <row r="176" spans="1:15" x14ac:dyDescent="0.25">
      <c r="A176">
        <v>741</v>
      </c>
      <c r="B176">
        <v>50</v>
      </c>
      <c r="C176" t="s">
        <v>14</v>
      </c>
      <c r="D176" t="s">
        <v>15</v>
      </c>
      <c r="E176">
        <v>50944</v>
      </c>
      <c r="F176" t="s">
        <v>16</v>
      </c>
      <c r="G176">
        <v>24</v>
      </c>
      <c r="H176" t="s">
        <v>26</v>
      </c>
      <c r="I176">
        <v>3</v>
      </c>
      <c r="J176" t="s">
        <v>18</v>
      </c>
      <c r="K176">
        <v>36</v>
      </c>
      <c r="L176" t="s">
        <v>22</v>
      </c>
      <c r="M176" t="s">
        <v>33</v>
      </c>
      <c r="N176">
        <v>121.22</v>
      </c>
      <c r="O176">
        <f>customer_segmentation_data[[#This Row],[purchase_frequency]]*customer_segmentation_data[[#This Row],[last_purchase_amount]]</f>
        <v>4363.92</v>
      </c>
    </row>
    <row r="177" spans="1:15" x14ac:dyDescent="0.25">
      <c r="A177">
        <v>749</v>
      </c>
      <c r="B177">
        <v>22</v>
      </c>
      <c r="C177" t="s">
        <v>14</v>
      </c>
      <c r="D177" t="s">
        <v>36</v>
      </c>
      <c r="E177">
        <v>73023</v>
      </c>
      <c r="F177" t="s">
        <v>16</v>
      </c>
      <c r="G177">
        <v>30</v>
      </c>
      <c r="H177" t="s">
        <v>26</v>
      </c>
      <c r="I177">
        <v>1</v>
      </c>
      <c r="J177" t="s">
        <v>18</v>
      </c>
      <c r="K177">
        <v>19</v>
      </c>
      <c r="L177" t="s">
        <v>19</v>
      </c>
      <c r="M177" t="s">
        <v>32</v>
      </c>
      <c r="N177">
        <v>661.7</v>
      </c>
      <c r="O177">
        <f>customer_segmentation_data[[#This Row],[purchase_frequency]]*customer_segmentation_data[[#This Row],[last_purchase_amount]]</f>
        <v>12572.300000000001</v>
      </c>
    </row>
    <row r="178" spans="1:15" x14ac:dyDescent="0.25">
      <c r="A178">
        <v>752</v>
      </c>
      <c r="B178">
        <v>31</v>
      </c>
      <c r="C178" t="s">
        <v>14</v>
      </c>
      <c r="D178" t="s">
        <v>36</v>
      </c>
      <c r="E178">
        <v>85928</v>
      </c>
      <c r="F178" t="s">
        <v>16</v>
      </c>
      <c r="G178">
        <v>10</v>
      </c>
      <c r="H178" t="s">
        <v>26</v>
      </c>
      <c r="I178">
        <v>2</v>
      </c>
      <c r="J178" t="s">
        <v>18</v>
      </c>
      <c r="K178">
        <v>40</v>
      </c>
      <c r="L178" t="s">
        <v>22</v>
      </c>
      <c r="M178" t="s">
        <v>32</v>
      </c>
      <c r="N178">
        <v>34.1</v>
      </c>
      <c r="O178">
        <f>customer_segmentation_data[[#This Row],[purchase_frequency]]*customer_segmentation_data[[#This Row],[last_purchase_amount]]</f>
        <v>1364</v>
      </c>
    </row>
    <row r="179" spans="1:15" x14ac:dyDescent="0.25">
      <c r="A179">
        <v>766</v>
      </c>
      <c r="B179">
        <v>41</v>
      </c>
      <c r="C179" t="s">
        <v>14</v>
      </c>
      <c r="D179" t="s">
        <v>28</v>
      </c>
      <c r="E179">
        <v>74198</v>
      </c>
      <c r="F179" t="s">
        <v>16</v>
      </c>
      <c r="G179">
        <v>84</v>
      </c>
      <c r="H179" t="s">
        <v>17</v>
      </c>
      <c r="I179">
        <v>1</v>
      </c>
      <c r="J179" t="s">
        <v>18</v>
      </c>
      <c r="K179">
        <v>50</v>
      </c>
      <c r="L179" t="s">
        <v>22</v>
      </c>
      <c r="M179" t="s">
        <v>27</v>
      </c>
      <c r="N179">
        <v>60.51</v>
      </c>
      <c r="O179">
        <f>customer_segmentation_data[[#This Row],[purchase_frequency]]*customer_segmentation_data[[#This Row],[last_purchase_amount]]</f>
        <v>3025.5</v>
      </c>
    </row>
    <row r="180" spans="1:15" x14ac:dyDescent="0.25">
      <c r="A180">
        <v>768</v>
      </c>
      <c r="B180">
        <v>33</v>
      </c>
      <c r="C180" t="s">
        <v>14</v>
      </c>
      <c r="D180" t="s">
        <v>28</v>
      </c>
      <c r="E180">
        <v>92798</v>
      </c>
      <c r="F180" t="s">
        <v>16</v>
      </c>
      <c r="G180">
        <v>80</v>
      </c>
      <c r="H180" t="s">
        <v>17</v>
      </c>
      <c r="I180">
        <v>3</v>
      </c>
      <c r="J180" t="s">
        <v>18</v>
      </c>
      <c r="K180">
        <v>44</v>
      </c>
      <c r="L180" t="s">
        <v>22</v>
      </c>
      <c r="M180" t="s">
        <v>20</v>
      </c>
      <c r="N180">
        <v>367.85</v>
      </c>
      <c r="O180">
        <f>customer_segmentation_data[[#This Row],[purchase_frequency]]*customer_segmentation_data[[#This Row],[last_purchase_amount]]</f>
        <v>16185.400000000001</v>
      </c>
    </row>
    <row r="181" spans="1:15" x14ac:dyDescent="0.25">
      <c r="A181">
        <v>797</v>
      </c>
      <c r="B181">
        <v>47</v>
      </c>
      <c r="C181" t="s">
        <v>14</v>
      </c>
      <c r="D181" t="s">
        <v>36</v>
      </c>
      <c r="E181">
        <v>86651</v>
      </c>
      <c r="F181" t="s">
        <v>16</v>
      </c>
      <c r="G181">
        <v>54</v>
      </c>
      <c r="H181" t="s">
        <v>21</v>
      </c>
      <c r="I181">
        <v>3</v>
      </c>
      <c r="J181" t="s">
        <v>18</v>
      </c>
      <c r="K181">
        <v>49</v>
      </c>
      <c r="L181" t="s">
        <v>22</v>
      </c>
      <c r="M181" t="s">
        <v>32</v>
      </c>
      <c r="N181">
        <v>678.41</v>
      </c>
      <c r="O181">
        <f>customer_segmentation_data[[#This Row],[purchase_frequency]]*customer_segmentation_data[[#This Row],[last_purchase_amount]]</f>
        <v>33242.089999999997</v>
      </c>
    </row>
    <row r="182" spans="1:15" x14ac:dyDescent="0.25">
      <c r="A182">
        <v>807</v>
      </c>
      <c r="B182">
        <v>24</v>
      </c>
      <c r="C182" t="s">
        <v>14</v>
      </c>
      <c r="D182" t="s">
        <v>36</v>
      </c>
      <c r="E182">
        <v>68172</v>
      </c>
      <c r="F182" t="s">
        <v>16</v>
      </c>
      <c r="G182">
        <v>6</v>
      </c>
      <c r="H182" t="s">
        <v>26</v>
      </c>
      <c r="I182">
        <v>1</v>
      </c>
      <c r="J182" t="s">
        <v>18</v>
      </c>
      <c r="K182">
        <v>28</v>
      </c>
      <c r="L182" t="s">
        <v>19</v>
      </c>
      <c r="M182" t="s">
        <v>27</v>
      </c>
      <c r="N182">
        <v>445.3</v>
      </c>
      <c r="O182">
        <f>customer_segmentation_data[[#This Row],[purchase_frequency]]*customer_segmentation_data[[#This Row],[last_purchase_amount]]</f>
        <v>12468.4</v>
      </c>
    </row>
    <row r="183" spans="1:15" x14ac:dyDescent="0.25">
      <c r="A183">
        <v>831</v>
      </c>
      <c r="B183">
        <v>43</v>
      </c>
      <c r="C183" t="s">
        <v>14</v>
      </c>
      <c r="D183" t="s">
        <v>15</v>
      </c>
      <c r="E183">
        <v>76811</v>
      </c>
      <c r="F183" t="s">
        <v>16</v>
      </c>
      <c r="G183">
        <v>26</v>
      </c>
      <c r="H183" t="s">
        <v>26</v>
      </c>
      <c r="I183">
        <v>1</v>
      </c>
      <c r="J183" t="s">
        <v>18</v>
      </c>
      <c r="K183">
        <v>33</v>
      </c>
      <c r="L183" t="s">
        <v>22</v>
      </c>
      <c r="M183" t="s">
        <v>32</v>
      </c>
      <c r="N183">
        <v>836.5</v>
      </c>
      <c r="O183">
        <f>customer_segmentation_data[[#This Row],[purchase_frequency]]*customer_segmentation_data[[#This Row],[last_purchase_amount]]</f>
        <v>27604.5</v>
      </c>
    </row>
    <row r="184" spans="1:15" x14ac:dyDescent="0.25">
      <c r="A184">
        <v>835</v>
      </c>
      <c r="B184">
        <v>41</v>
      </c>
      <c r="C184" t="s">
        <v>14</v>
      </c>
      <c r="D184" t="s">
        <v>15</v>
      </c>
      <c r="E184">
        <v>68147</v>
      </c>
      <c r="F184" t="s">
        <v>16</v>
      </c>
      <c r="G184">
        <v>75</v>
      </c>
      <c r="H184" t="s">
        <v>17</v>
      </c>
      <c r="I184">
        <v>2</v>
      </c>
      <c r="J184" t="s">
        <v>18</v>
      </c>
      <c r="K184">
        <v>33</v>
      </c>
      <c r="L184" t="s">
        <v>22</v>
      </c>
      <c r="M184" t="s">
        <v>20</v>
      </c>
      <c r="N184">
        <v>553.35</v>
      </c>
      <c r="O184">
        <f>customer_segmentation_data[[#This Row],[purchase_frequency]]*customer_segmentation_data[[#This Row],[last_purchase_amount]]</f>
        <v>18260.55</v>
      </c>
    </row>
    <row r="185" spans="1:15" x14ac:dyDescent="0.25">
      <c r="A185">
        <v>939</v>
      </c>
      <c r="B185">
        <v>37</v>
      </c>
      <c r="C185" t="s">
        <v>14</v>
      </c>
      <c r="D185" t="s">
        <v>36</v>
      </c>
      <c r="E185">
        <v>70213</v>
      </c>
      <c r="F185" t="s">
        <v>16</v>
      </c>
      <c r="G185">
        <v>84</v>
      </c>
      <c r="H185" t="s">
        <v>17</v>
      </c>
      <c r="I185">
        <v>3</v>
      </c>
      <c r="J185" t="s">
        <v>18</v>
      </c>
      <c r="K185">
        <v>37</v>
      </c>
      <c r="L185" t="s">
        <v>22</v>
      </c>
      <c r="M185" t="s">
        <v>32</v>
      </c>
      <c r="N185">
        <v>785.53</v>
      </c>
      <c r="O185">
        <f>customer_segmentation_data[[#This Row],[purchase_frequency]]*customer_segmentation_data[[#This Row],[last_purchase_amount]]</f>
        <v>29064.61</v>
      </c>
    </row>
    <row r="186" spans="1:15" x14ac:dyDescent="0.25">
      <c r="A186">
        <v>961</v>
      </c>
      <c r="B186">
        <v>23</v>
      </c>
      <c r="C186" t="s">
        <v>14</v>
      </c>
      <c r="D186" t="s">
        <v>15</v>
      </c>
      <c r="E186">
        <v>60808</v>
      </c>
      <c r="F186" t="s">
        <v>16</v>
      </c>
      <c r="G186">
        <v>96</v>
      </c>
      <c r="H186" t="s">
        <v>17</v>
      </c>
      <c r="I186">
        <v>2</v>
      </c>
      <c r="J186" t="s">
        <v>18</v>
      </c>
      <c r="K186">
        <v>12</v>
      </c>
      <c r="L186" t="s">
        <v>19</v>
      </c>
      <c r="M186" t="s">
        <v>32</v>
      </c>
      <c r="N186">
        <v>231.03</v>
      </c>
      <c r="O186">
        <f>customer_segmentation_data[[#This Row],[purchase_frequency]]*customer_segmentation_data[[#This Row],[last_purchase_amount]]</f>
        <v>2772.36</v>
      </c>
    </row>
    <row r="187" spans="1:15" x14ac:dyDescent="0.25">
      <c r="A187">
        <v>968</v>
      </c>
      <c r="B187">
        <v>23</v>
      </c>
      <c r="C187" t="s">
        <v>14</v>
      </c>
      <c r="D187" t="s">
        <v>15</v>
      </c>
      <c r="E187">
        <v>74773</v>
      </c>
      <c r="F187" t="s">
        <v>16</v>
      </c>
      <c r="G187">
        <v>16</v>
      </c>
      <c r="H187" t="s">
        <v>26</v>
      </c>
      <c r="I187">
        <v>2</v>
      </c>
      <c r="J187" t="s">
        <v>18</v>
      </c>
      <c r="K187">
        <v>42</v>
      </c>
      <c r="L187" t="s">
        <v>22</v>
      </c>
      <c r="M187" t="s">
        <v>20</v>
      </c>
      <c r="N187">
        <v>626.04999999999995</v>
      </c>
      <c r="O187">
        <f>customer_segmentation_data[[#This Row],[purchase_frequency]]*customer_segmentation_data[[#This Row],[last_purchase_amount]]</f>
        <v>26294.1</v>
      </c>
    </row>
    <row r="188" spans="1:15" x14ac:dyDescent="0.25">
      <c r="A188">
        <v>1000</v>
      </c>
      <c r="B188">
        <v>36</v>
      </c>
      <c r="C188" t="s">
        <v>14</v>
      </c>
      <c r="D188" t="s">
        <v>15</v>
      </c>
      <c r="E188">
        <v>90420</v>
      </c>
      <c r="F188" t="s">
        <v>16</v>
      </c>
      <c r="G188">
        <v>7</v>
      </c>
      <c r="H188" t="s">
        <v>26</v>
      </c>
      <c r="I188">
        <v>2</v>
      </c>
      <c r="J188" t="s">
        <v>18</v>
      </c>
      <c r="K188">
        <v>31</v>
      </c>
      <c r="L188" t="s">
        <v>22</v>
      </c>
      <c r="M188" t="s">
        <v>20</v>
      </c>
      <c r="N188">
        <v>669.26</v>
      </c>
      <c r="O188">
        <f>customer_segmentation_data[[#This Row],[purchase_frequency]]*customer_segmentation_data[[#This Row],[last_purchase_amount]]</f>
        <v>20747.060000000001</v>
      </c>
    </row>
    <row r="189" spans="1:15" x14ac:dyDescent="0.25">
      <c r="A189">
        <v>31</v>
      </c>
      <c r="B189">
        <v>36</v>
      </c>
      <c r="C189" t="s">
        <v>14</v>
      </c>
      <c r="D189" t="s">
        <v>28</v>
      </c>
      <c r="E189">
        <v>76756</v>
      </c>
      <c r="F189" t="s">
        <v>16</v>
      </c>
      <c r="G189">
        <v>16</v>
      </c>
      <c r="H189" t="s">
        <v>26</v>
      </c>
      <c r="I189">
        <v>8</v>
      </c>
      <c r="J189" t="s">
        <v>30</v>
      </c>
      <c r="K189">
        <v>27</v>
      </c>
      <c r="L189" t="s">
        <v>19</v>
      </c>
      <c r="M189" t="s">
        <v>27</v>
      </c>
      <c r="N189">
        <v>970.06</v>
      </c>
      <c r="O189">
        <f>customer_segmentation_data[[#This Row],[purchase_frequency]]*customer_segmentation_data[[#This Row],[last_purchase_amount]]</f>
        <v>26191.62</v>
      </c>
    </row>
    <row r="190" spans="1:15" x14ac:dyDescent="0.25">
      <c r="A190">
        <v>48</v>
      </c>
      <c r="B190">
        <v>48</v>
      </c>
      <c r="C190" t="s">
        <v>14</v>
      </c>
      <c r="D190" t="s">
        <v>36</v>
      </c>
      <c r="E190">
        <v>76317</v>
      </c>
      <c r="F190" t="s">
        <v>16</v>
      </c>
      <c r="G190">
        <v>94</v>
      </c>
      <c r="H190" t="s">
        <v>17</v>
      </c>
      <c r="I190">
        <v>9</v>
      </c>
      <c r="J190" t="s">
        <v>30</v>
      </c>
      <c r="K190">
        <v>3</v>
      </c>
      <c r="L190" t="s">
        <v>31</v>
      </c>
      <c r="M190" t="s">
        <v>33</v>
      </c>
      <c r="N190">
        <v>189.28</v>
      </c>
      <c r="O190">
        <f>customer_segmentation_data[[#This Row],[purchase_frequency]]*customer_segmentation_data[[#This Row],[last_purchase_amount]]</f>
        <v>567.84</v>
      </c>
    </row>
    <row r="191" spans="1:15" x14ac:dyDescent="0.25">
      <c r="A191">
        <v>62</v>
      </c>
      <c r="B191">
        <v>30</v>
      </c>
      <c r="C191" t="s">
        <v>14</v>
      </c>
      <c r="D191" t="s">
        <v>28</v>
      </c>
      <c r="E191">
        <v>89149</v>
      </c>
      <c r="F191" t="s">
        <v>16</v>
      </c>
      <c r="G191">
        <v>87</v>
      </c>
      <c r="H191" t="s">
        <v>17</v>
      </c>
      <c r="I191">
        <v>10</v>
      </c>
      <c r="J191" t="s">
        <v>30</v>
      </c>
      <c r="K191">
        <v>36</v>
      </c>
      <c r="L191" t="s">
        <v>22</v>
      </c>
      <c r="M191" t="s">
        <v>27</v>
      </c>
      <c r="N191">
        <v>174.41</v>
      </c>
      <c r="O191">
        <f>customer_segmentation_data[[#This Row],[purchase_frequency]]*customer_segmentation_data[[#This Row],[last_purchase_amount]]</f>
        <v>6278.76</v>
      </c>
    </row>
    <row r="192" spans="1:15" x14ac:dyDescent="0.25">
      <c r="A192">
        <v>63</v>
      </c>
      <c r="B192">
        <v>49</v>
      </c>
      <c r="C192" t="s">
        <v>14</v>
      </c>
      <c r="D192" t="s">
        <v>15</v>
      </c>
      <c r="E192">
        <v>79992</v>
      </c>
      <c r="F192" t="s">
        <v>16</v>
      </c>
      <c r="G192">
        <v>49</v>
      </c>
      <c r="H192" t="s">
        <v>21</v>
      </c>
      <c r="I192">
        <v>8</v>
      </c>
      <c r="J192" t="s">
        <v>30</v>
      </c>
      <c r="K192">
        <v>6</v>
      </c>
      <c r="L192" t="s">
        <v>31</v>
      </c>
      <c r="M192" t="s">
        <v>23</v>
      </c>
      <c r="N192">
        <v>636.65</v>
      </c>
      <c r="O192">
        <f>customer_segmentation_data[[#This Row],[purchase_frequency]]*customer_segmentation_data[[#This Row],[last_purchase_amount]]</f>
        <v>3819.8999999999996</v>
      </c>
    </row>
    <row r="193" spans="1:15" x14ac:dyDescent="0.25">
      <c r="A193">
        <v>68</v>
      </c>
      <c r="B193">
        <v>43</v>
      </c>
      <c r="C193" t="s">
        <v>14</v>
      </c>
      <c r="D193" t="s">
        <v>15</v>
      </c>
      <c r="E193">
        <v>87807</v>
      </c>
      <c r="F193" t="s">
        <v>16</v>
      </c>
      <c r="G193">
        <v>52</v>
      </c>
      <c r="H193" t="s">
        <v>21</v>
      </c>
      <c r="I193">
        <v>9</v>
      </c>
      <c r="J193" t="s">
        <v>30</v>
      </c>
      <c r="K193">
        <v>41</v>
      </c>
      <c r="L193" t="s">
        <v>22</v>
      </c>
      <c r="M193" t="s">
        <v>27</v>
      </c>
      <c r="N193">
        <v>95.08</v>
      </c>
      <c r="O193">
        <f>customer_segmentation_data[[#This Row],[purchase_frequency]]*customer_segmentation_data[[#This Row],[last_purchase_amount]]</f>
        <v>3898.2799999999997</v>
      </c>
    </row>
    <row r="194" spans="1:15" x14ac:dyDescent="0.25">
      <c r="A194">
        <v>83</v>
      </c>
      <c r="B194">
        <v>36</v>
      </c>
      <c r="C194" t="s">
        <v>14</v>
      </c>
      <c r="D194" t="s">
        <v>15</v>
      </c>
      <c r="E194">
        <v>99427</v>
      </c>
      <c r="F194" t="s">
        <v>16</v>
      </c>
      <c r="G194">
        <v>94</v>
      </c>
      <c r="H194" t="s">
        <v>17</v>
      </c>
      <c r="I194">
        <v>8</v>
      </c>
      <c r="J194" t="s">
        <v>30</v>
      </c>
      <c r="K194">
        <v>15</v>
      </c>
      <c r="L194" t="s">
        <v>19</v>
      </c>
      <c r="M194" t="s">
        <v>23</v>
      </c>
      <c r="N194">
        <v>265.04000000000002</v>
      </c>
      <c r="O194">
        <f>customer_segmentation_data[[#This Row],[purchase_frequency]]*customer_segmentation_data[[#This Row],[last_purchase_amount]]</f>
        <v>3975.6000000000004</v>
      </c>
    </row>
    <row r="195" spans="1:15" x14ac:dyDescent="0.25">
      <c r="A195">
        <v>95</v>
      </c>
      <c r="B195">
        <v>30</v>
      </c>
      <c r="C195" t="s">
        <v>14</v>
      </c>
      <c r="D195" t="s">
        <v>28</v>
      </c>
      <c r="E195">
        <v>75926</v>
      </c>
      <c r="F195" t="s">
        <v>16</v>
      </c>
      <c r="G195">
        <v>97</v>
      </c>
      <c r="H195" t="s">
        <v>17</v>
      </c>
      <c r="I195">
        <v>10</v>
      </c>
      <c r="J195" t="s">
        <v>30</v>
      </c>
      <c r="K195">
        <v>19</v>
      </c>
      <c r="L195" t="s">
        <v>19</v>
      </c>
      <c r="M195" t="s">
        <v>23</v>
      </c>
      <c r="N195">
        <v>670.87</v>
      </c>
      <c r="O195">
        <f>customer_segmentation_data[[#This Row],[purchase_frequency]]*customer_segmentation_data[[#This Row],[last_purchase_amount]]</f>
        <v>12746.53</v>
      </c>
    </row>
    <row r="196" spans="1:15" x14ac:dyDescent="0.25">
      <c r="A196">
        <v>123</v>
      </c>
      <c r="B196">
        <v>26</v>
      </c>
      <c r="C196" t="s">
        <v>14</v>
      </c>
      <c r="D196" t="s">
        <v>28</v>
      </c>
      <c r="E196">
        <v>55515</v>
      </c>
      <c r="F196" t="s">
        <v>16</v>
      </c>
      <c r="G196">
        <v>29</v>
      </c>
      <c r="H196" t="s">
        <v>26</v>
      </c>
      <c r="I196">
        <v>9</v>
      </c>
      <c r="J196" t="s">
        <v>30</v>
      </c>
      <c r="K196">
        <v>37</v>
      </c>
      <c r="L196" t="s">
        <v>22</v>
      </c>
      <c r="M196" t="s">
        <v>23</v>
      </c>
      <c r="N196">
        <v>50.57</v>
      </c>
      <c r="O196">
        <f>customer_segmentation_data[[#This Row],[purchase_frequency]]*customer_segmentation_data[[#This Row],[last_purchase_amount]]</f>
        <v>1871.09</v>
      </c>
    </row>
    <row r="197" spans="1:15" x14ac:dyDescent="0.25">
      <c r="A197">
        <v>124</v>
      </c>
      <c r="B197">
        <v>30</v>
      </c>
      <c r="C197" t="s">
        <v>14</v>
      </c>
      <c r="D197" t="s">
        <v>36</v>
      </c>
      <c r="E197">
        <v>51454</v>
      </c>
      <c r="F197" t="s">
        <v>16</v>
      </c>
      <c r="G197">
        <v>94</v>
      </c>
      <c r="H197" t="s">
        <v>17</v>
      </c>
      <c r="I197">
        <v>8</v>
      </c>
      <c r="J197" t="s">
        <v>30</v>
      </c>
      <c r="K197">
        <v>17</v>
      </c>
      <c r="L197" t="s">
        <v>19</v>
      </c>
      <c r="M197" t="s">
        <v>32</v>
      </c>
      <c r="N197">
        <v>553.35</v>
      </c>
      <c r="O197">
        <f>customer_segmentation_data[[#This Row],[purchase_frequency]]*customer_segmentation_data[[#This Row],[last_purchase_amount]]</f>
        <v>9406.9500000000007</v>
      </c>
    </row>
    <row r="198" spans="1:15" x14ac:dyDescent="0.25">
      <c r="A198">
        <v>126</v>
      </c>
      <c r="B198">
        <v>26</v>
      </c>
      <c r="C198" t="s">
        <v>14</v>
      </c>
      <c r="D198" t="s">
        <v>15</v>
      </c>
      <c r="E198">
        <v>69795</v>
      </c>
      <c r="F198" t="s">
        <v>16</v>
      </c>
      <c r="G198">
        <v>60</v>
      </c>
      <c r="H198" t="s">
        <v>21</v>
      </c>
      <c r="I198">
        <v>9</v>
      </c>
      <c r="J198" t="s">
        <v>30</v>
      </c>
      <c r="K198">
        <v>29</v>
      </c>
      <c r="L198" t="s">
        <v>19</v>
      </c>
      <c r="M198" t="s">
        <v>33</v>
      </c>
      <c r="N198">
        <v>389.37</v>
      </c>
      <c r="O198">
        <f>customer_segmentation_data[[#This Row],[purchase_frequency]]*customer_segmentation_data[[#This Row],[last_purchase_amount]]</f>
        <v>11291.73</v>
      </c>
    </row>
    <row r="199" spans="1:15" x14ac:dyDescent="0.25">
      <c r="A199">
        <v>128</v>
      </c>
      <c r="B199">
        <v>40</v>
      </c>
      <c r="C199" t="s">
        <v>14</v>
      </c>
      <c r="D199" t="s">
        <v>28</v>
      </c>
      <c r="E199">
        <v>81037</v>
      </c>
      <c r="F199" t="s">
        <v>16</v>
      </c>
      <c r="G199">
        <v>70</v>
      </c>
      <c r="H199" t="s">
        <v>21</v>
      </c>
      <c r="I199">
        <v>10</v>
      </c>
      <c r="J199" t="s">
        <v>30</v>
      </c>
      <c r="K199">
        <v>45</v>
      </c>
      <c r="L199" t="s">
        <v>22</v>
      </c>
      <c r="M199" t="s">
        <v>33</v>
      </c>
      <c r="N199">
        <v>370.75</v>
      </c>
      <c r="O199">
        <f>customer_segmentation_data[[#This Row],[purchase_frequency]]*customer_segmentation_data[[#This Row],[last_purchase_amount]]</f>
        <v>16683.75</v>
      </c>
    </row>
    <row r="200" spans="1:15" x14ac:dyDescent="0.25">
      <c r="A200">
        <v>133</v>
      </c>
      <c r="B200">
        <v>25</v>
      </c>
      <c r="C200" t="s">
        <v>14</v>
      </c>
      <c r="D200" t="s">
        <v>28</v>
      </c>
      <c r="E200">
        <v>94016</v>
      </c>
      <c r="F200" t="s">
        <v>16</v>
      </c>
      <c r="G200">
        <v>85</v>
      </c>
      <c r="H200" t="s">
        <v>17</v>
      </c>
      <c r="I200">
        <v>8</v>
      </c>
      <c r="J200" t="s">
        <v>30</v>
      </c>
      <c r="K200">
        <v>49</v>
      </c>
      <c r="L200" t="s">
        <v>22</v>
      </c>
      <c r="M200" t="s">
        <v>20</v>
      </c>
      <c r="N200">
        <v>764.28</v>
      </c>
      <c r="O200">
        <f>customer_segmentation_data[[#This Row],[purchase_frequency]]*customer_segmentation_data[[#This Row],[last_purchase_amount]]</f>
        <v>37449.72</v>
      </c>
    </row>
    <row r="201" spans="1:15" x14ac:dyDescent="0.25">
      <c r="A201">
        <v>141</v>
      </c>
      <c r="B201">
        <v>23</v>
      </c>
      <c r="C201" t="s">
        <v>14</v>
      </c>
      <c r="D201" t="s">
        <v>28</v>
      </c>
      <c r="E201">
        <v>67237</v>
      </c>
      <c r="F201" t="s">
        <v>16</v>
      </c>
      <c r="G201">
        <v>85</v>
      </c>
      <c r="H201" t="s">
        <v>17</v>
      </c>
      <c r="I201">
        <v>9</v>
      </c>
      <c r="J201" t="s">
        <v>30</v>
      </c>
      <c r="K201">
        <v>40</v>
      </c>
      <c r="L201" t="s">
        <v>22</v>
      </c>
      <c r="M201" t="s">
        <v>33</v>
      </c>
      <c r="N201">
        <v>673.02</v>
      </c>
      <c r="O201">
        <f>customer_segmentation_data[[#This Row],[purchase_frequency]]*customer_segmentation_data[[#This Row],[last_purchase_amount]]</f>
        <v>26920.799999999999</v>
      </c>
    </row>
    <row r="202" spans="1:15" x14ac:dyDescent="0.25">
      <c r="A202">
        <v>168</v>
      </c>
      <c r="B202">
        <v>36</v>
      </c>
      <c r="C202" t="s">
        <v>14</v>
      </c>
      <c r="D202" t="s">
        <v>28</v>
      </c>
      <c r="E202">
        <v>87275</v>
      </c>
      <c r="F202" t="s">
        <v>16</v>
      </c>
      <c r="G202">
        <v>82</v>
      </c>
      <c r="H202" t="s">
        <v>17</v>
      </c>
      <c r="I202">
        <v>9</v>
      </c>
      <c r="J202" t="s">
        <v>30</v>
      </c>
      <c r="K202">
        <v>2</v>
      </c>
      <c r="L202" t="s">
        <v>31</v>
      </c>
      <c r="M202" t="s">
        <v>27</v>
      </c>
      <c r="N202">
        <v>14.52</v>
      </c>
      <c r="O202">
        <f>customer_segmentation_data[[#This Row],[purchase_frequency]]*customer_segmentation_data[[#This Row],[last_purchase_amount]]</f>
        <v>29.04</v>
      </c>
    </row>
    <row r="203" spans="1:15" x14ac:dyDescent="0.25">
      <c r="A203">
        <v>184</v>
      </c>
      <c r="B203">
        <v>27</v>
      </c>
      <c r="C203" t="s">
        <v>14</v>
      </c>
      <c r="D203" t="s">
        <v>36</v>
      </c>
      <c r="E203">
        <v>63313</v>
      </c>
      <c r="F203" t="s">
        <v>16</v>
      </c>
      <c r="G203">
        <v>8</v>
      </c>
      <c r="H203" t="s">
        <v>26</v>
      </c>
      <c r="I203">
        <v>10</v>
      </c>
      <c r="J203" t="s">
        <v>30</v>
      </c>
      <c r="K203">
        <v>42</v>
      </c>
      <c r="L203" t="s">
        <v>22</v>
      </c>
      <c r="M203" t="s">
        <v>20</v>
      </c>
      <c r="N203">
        <v>35.01</v>
      </c>
      <c r="O203">
        <f>customer_segmentation_data[[#This Row],[purchase_frequency]]*customer_segmentation_data[[#This Row],[last_purchase_amount]]</f>
        <v>1470.4199999999998</v>
      </c>
    </row>
    <row r="204" spans="1:15" x14ac:dyDescent="0.25">
      <c r="A204">
        <v>197</v>
      </c>
      <c r="B204">
        <v>34</v>
      </c>
      <c r="C204" t="s">
        <v>14</v>
      </c>
      <c r="D204" t="s">
        <v>15</v>
      </c>
      <c r="E204">
        <v>56125</v>
      </c>
      <c r="F204" t="s">
        <v>16</v>
      </c>
      <c r="G204">
        <v>66</v>
      </c>
      <c r="H204" t="s">
        <v>21</v>
      </c>
      <c r="I204">
        <v>10</v>
      </c>
      <c r="J204" t="s">
        <v>30</v>
      </c>
      <c r="K204">
        <v>26</v>
      </c>
      <c r="L204" t="s">
        <v>19</v>
      </c>
      <c r="M204" t="s">
        <v>32</v>
      </c>
      <c r="N204">
        <v>610.66</v>
      </c>
      <c r="O204">
        <f>customer_segmentation_data[[#This Row],[purchase_frequency]]*customer_segmentation_data[[#This Row],[last_purchase_amount]]</f>
        <v>15877.16</v>
      </c>
    </row>
    <row r="205" spans="1:15" x14ac:dyDescent="0.25">
      <c r="A205">
        <v>199</v>
      </c>
      <c r="B205">
        <v>45</v>
      </c>
      <c r="C205" t="s">
        <v>14</v>
      </c>
      <c r="D205" t="s">
        <v>15</v>
      </c>
      <c r="E205">
        <v>82014</v>
      </c>
      <c r="F205" t="s">
        <v>16</v>
      </c>
      <c r="G205">
        <v>30</v>
      </c>
      <c r="H205" t="s">
        <v>26</v>
      </c>
      <c r="I205">
        <v>10</v>
      </c>
      <c r="J205" t="s">
        <v>30</v>
      </c>
      <c r="K205">
        <v>15</v>
      </c>
      <c r="L205" t="s">
        <v>19</v>
      </c>
      <c r="M205" t="s">
        <v>20</v>
      </c>
      <c r="N205">
        <v>81.91</v>
      </c>
      <c r="O205">
        <f>customer_segmentation_data[[#This Row],[purchase_frequency]]*customer_segmentation_data[[#This Row],[last_purchase_amount]]</f>
        <v>1228.6499999999999</v>
      </c>
    </row>
    <row r="206" spans="1:15" x14ac:dyDescent="0.25">
      <c r="A206">
        <v>210</v>
      </c>
      <c r="B206">
        <v>47</v>
      </c>
      <c r="C206" t="s">
        <v>14</v>
      </c>
      <c r="D206" t="s">
        <v>28</v>
      </c>
      <c r="E206">
        <v>93783</v>
      </c>
      <c r="F206" t="s">
        <v>16</v>
      </c>
      <c r="G206">
        <v>24</v>
      </c>
      <c r="H206" t="s">
        <v>26</v>
      </c>
      <c r="I206">
        <v>10</v>
      </c>
      <c r="J206" t="s">
        <v>30</v>
      </c>
      <c r="K206">
        <v>3</v>
      </c>
      <c r="L206" t="s">
        <v>31</v>
      </c>
      <c r="M206" t="s">
        <v>33</v>
      </c>
      <c r="N206">
        <v>406.56</v>
      </c>
      <c r="O206">
        <f>customer_segmentation_data[[#This Row],[purchase_frequency]]*customer_segmentation_data[[#This Row],[last_purchase_amount]]</f>
        <v>1219.68</v>
      </c>
    </row>
    <row r="207" spans="1:15" x14ac:dyDescent="0.25">
      <c r="A207">
        <v>236</v>
      </c>
      <c r="B207">
        <v>42</v>
      </c>
      <c r="C207" t="s">
        <v>14</v>
      </c>
      <c r="D207" t="s">
        <v>28</v>
      </c>
      <c r="E207">
        <v>66495</v>
      </c>
      <c r="F207" t="s">
        <v>16</v>
      </c>
      <c r="G207">
        <v>79</v>
      </c>
      <c r="H207" t="s">
        <v>17</v>
      </c>
      <c r="I207">
        <v>9</v>
      </c>
      <c r="J207" t="s">
        <v>30</v>
      </c>
      <c r="K207">
        <v>31</v>
      </c>
      <c r="L207" t="s">
        <v>22</v>
      </c>
      <c r="M207" t="s">
        <v>23</v>
      </c>
      <c r="N207">
        <v>537.66</v>
      </c>
      <c r="O207">
        <f>customer_segmentation_data[[#This Row],[purchase_frequency]]*customer_segmentation_data[[#This Row],[last_purchase_amount]]</f>
        <v>16667.46</v>
      </c>
    </row>
    <row r="208" spans="1:15" x14ac:dyDescent="0.25">
      <c r="A208">
        <v>251</v>
      </c>
      <c r="B208">
        <v>43</v>
      </c>
      <c r="C208" t="s">
        <v>14</v>
      </c>
      <c r="D208" t="s">
        <v>36</v>
      </c>
      <c r="E208">
        <v>89688</v>
      </c>
      <c r="F208" t="s">
        <v>16</v>
      </c>
      <c r="G208">
        <v>27</v>
      </c>
      <c r="H208" t="s">
        <v>26</v>
      </c>
      <c r="I208">
        <v>10</v>
      </c>
      <c r="J208" t="s">
        <v>30</v>
      </c>
      <c r="K208">
        <v>30</v>
      </c>
      <c r="L208" t="s">
        <v>19</v>
      </c>
      <c r="M208" t="s">
        <v>33</v>
      </c>
      <c r="N208">
        <v>223.64</v>
      </c>
      <c r="O208">
        <f>customer_segmentation_data[[#This Row],[purchase_frequency]]*customer_segmentation_data[[#This Row],[last_purchase_amount]]</f>
        <v>6709.2</v>
      </c>
    </row>
    <row r="209" spans="1:15" x14ac:dyDescent="0.25">
      <c r="A209">
        <v>273</v>
      </c>
      <c r="B209">
        <v>47</v>
      </c>
      <c r="C209" t="s">
        <v>14</v>
      </c>
      <c r="D209" t="s">
        <v>28</v>
      </c>
      <c r="E209">
        <v>84117</v>
      </c>
      <c r="F209" t="s">
        <v>16</v>
      </c>
      <c r="G209">
        <v>74</v>
      </c>
      <c r="H209" t="s">
        <v>17</v>
      </c>
      <c r="I209">
        <v>9</v>
      </c>
      <c r="J209" t="s">
        <v>30</v>
      </c>
      <c r="K209">
        <v>17</v>
      </c>
      <c r="L209" t="s">
        <v>19</v>
      </c>
      <c r="M209" t="s">
        <v>32</v>
      </c>
      <c r="N209">
        <v>886.08</v>
      </c>
      <c r="O209">
        <f>customer_segmentation_data[[#This Row],[purchase_frequency]]*customer_segmentation_data[[#This Row],[last_purchase_amount]]</f>
        <v>15063.36</v>
      </c>
    </row>
    <row r="210" spans="1:15" x14ac:dyDescent="0.25">
      <c r="A210">
        <v>282</v>
      </c>
      <c r="B210">
        <v>34</v>
      </c>
      <c r="C210" t="s">
        <v>14</v>
      </c>
      <c r="D210" t="s">
        <v>36</v>
      </c>
      <c r="E210">
        <v>68250</v>
      </c>
      <c r="F210" t="s">
        <v>16</v>
      </c>
      <c r="G210">
        <v>9</v>
      </c>
      <c r="H210" t="s">
        <v>26</v>
      </c>
      <c r="I210">
        <v>10</v>
      </c>
      <c r="J210" t="s">
        <v>30</v>
      </c>
      <c r="K210">
        <v>26</v>
      </c>
      <c r="L210" t="s">
        <v>19</v>
      </c>
      <c r="M210" t="s">
        <v>27</v>
      </c>
      <c r="N210">
        <v>835.06</v>
      </c>
      <c r="O210">
        <f>customer_segmentation_data[[#This Row],[purchase_frequency]]*customer_segmentation_data[[#This Row],[last_purchase_amount]]</f>
        <v>21711.559999999998</v>
      </c>
    </row>
    <row r="211" spans="1:15" x14ac:dyDescent="0.25">
      <c r="A211">
        <v>304</v>
      </c>
      <c r="B211">
        <v>50</v>
      </c>
      <c r="C211" t="s">
        <v>14</v>
      </c>
      <c r="D211" t="s">
        <v>15</v>
      </c>
      <c r="E211">
        <v>78296</v>
      </c>
      <c r="F211" t="s">
        <v>16</v>
      </c>
      <c r="G211">
        <v>93</v>
      </c>
      <c r="H211" t="s">
        <v>17</v>
      </c>
      <c r="I211">
        <v>9</v>
      </c>
      <c r="J211" t="s">
        <v>30</v>
      </c>
      <c r="K211">
        <v>47</v>
      </c>
      <c r="L211" t="s">
        <v>22</v>
      </c>
      <c r="M211" t="s">
        <v>33</v>
      </c>
      <c r="N211">
        <v>559.16</v>
      </c>
      <c r="O211">
        <f>customer_segmentation_data[[#This Row],[purchase_frequency]]*customer_segmentation_data[[#This Row],[last_purchase_amount]]</f>
        <v>26280.519999999997</v>
      </c>
    </row>
    <row r="212" spans="1:15" x14ac:dyDescent="0.25">
      <c r="A212">
        <v>328</v>
      </c>
      <c r="B212">
        <v>41</v>
      </c>
      <c r="C212" t="s">
        <v>14</v>
      </c>
      <c r="D212" t="s">
        <v>15</v>
      </c>
      <c r="E212">
        <v>64634</v>
      </c>
      <c r="F212" t="s">
        <v>16</v>
      </c>
      <c r="G212">
        <v>55</v>
      </c>
      <c r="H212" t="s">
        <v>21</v>
      </c>
      <c r="I212">
        <v>9</v>
      </c>
      <c r="J212" t="s">
        <v>30</v>
      </c>
      <c r="K212">
        <v>44</v>
      </c>
      <c r="L212" t="s">
        <v>22</v>
      </c>
      <c r="M212" t="s">
        <v>20</v>
      </c>
      <c r="N212">
        <v>488.07</v>
      </c>
      <c r="O212">
        <f>customer_segmentation_data[[#This Row],[purchase_frequency]]*customer_segmentation_data[[#This Row],[last_purchase_amount]]</f>
        <v>21475.079999999998</v>
      </c>
    </row>
    <row r="213" spans="1:15" x14ac:dyDescent="0.25">
      <c r="A213">
        <v>331</v>
      </c>
      <c r="B213">
        <v>30</v>
      </c>
      <c r="C213" t="s">
        <v>14</v>
      </c>
      <c r="D213" t="s">
        <v>36</v>
      </c>
      <c r="E213">
        <v>90651</v>
      </c>
      <c r="F213" t="s">
        <v>16</v>
      </c>
      <c r="G213">
        <v>88</v>
      </c>
      <c r="H213" t="s">
        <v>17</v>
      </c>
      <c r="I213">
        <v>9</v>
      </c>
      <c r="J213" t="s">
        <v>30</v>
      </c>
      <c r="K213">
        <v>37</v>
      </c>
      <c r="L213" t="s">
        <v>22</v>
      </c>
      <c r="M213" t="s">
        <v>20</v>
      </c>
      <c r="N213">
        <v>555.41</v>
      </c>
      <c r="O213">
        <f>customer_segmentation_data[[#This Row],[purchase_frequency]]*customer_segmentation_data[[#This Row],[last_purchase_amount]]</f>
        <v>20550.169999999998</v>
      </c>
    </row>
    <row r="214" spans="1:15" x14ac:dyDescent="0.25">
      <c r="A214">
        <v>356</v>
      </c>
      <c r="B214">
        <v>32</v>
      </c>
      <c r="C214" t="s">
        <v>14</v>
      </c>
      <c r="D214" t="s">
        <v>28</v>
      </c>
      <c r="E214">
        <v>94627</v>
      </c>
      <c r="F214" t="s">
        <v>16</v>
      </c>
      <c r="G214">
        <v>88</v>
      </c>
      <c r="H214" t="s">
        <v>17</v>
      </c>
      <c r="I214">
        <v>9</v>
      </c>
      <c r="J214" t="s">
        <v>30</v>
      </c>
      <c r="K214">
        <v>30</v>
      </c>
      <c r="L214" t="s">
        <v>19</v>
      </c>
      <c r="M214" t="s">
        <v>27</v>
      </c>
      <c r="N214">
        <v>703.94</v>
      </c>
      <c r="O214">
        <f>customer_segmentation_data[[#This Row],[purchase_frequency]]*customer_segmentation_data[[#This Row],[last_purchase_amount]]</f>
        <v>21118.2</v>
      </c>
    </row>
    <row r="215" spans="1:15" x14ac:dyDescent="0.25">
      <c r="A215">
        <v>441</v>
      </c>
      <c r="B215">
        <v>46</v>
      </c>
      <c r="C215" t="s">
        <v>14</v>
      </c>
      <c r="D215" t="s">
        <v>36</v>
      </c>
      <c r="E215">
        <v>68970</v>
      </c>
      <c r="F215" t="s">
        <v>16</v>
      </c>
      <c r="G215">
        <v>50</v>
      </c>
      <c r="H215" t="s">
        <v>21</v>
      </c>
      <c r="I215">
        <v>9</v>
      </c>
      <c r="J215" t="s">
        <v>30</v>
      </c>
      <c r="K215">
        <v>46</v>
      </c>
      <c r="L215" t="s">
        <v>22</v>
      </c>
      <c r="M215" t="s">
        <v>27</v>
      </c>
      <c r="N215">
        <v>392.35</v>
      </c>
      <c r="O215">
        <f>customer_segmentation_data[[#This Row],[purchase_frequency]]*customer_segmentation_data[[#This Row],[last_purchase_amount]]</f>
        <v>18048.100000000002</v>
      </c>
    </row>
    <row r="216" spans="1:15" x14ac:dyDescent="0.25">
      <c r="A216">
        <v>447</v>
      </c>
      <c r="B216">
        <v>27</v>
      </c>
      <c r="C216" t="s">
        <v>14</v>
      </c>
      <c r="D216" t="s">
        <v>28</v>
      </c>
      <c r="E216">
        <v>68689</v>
      </c>
      <c r="F216" t="s">
        <v>16</v>
      </c>
      <c r="G216">
        <v>83</v>
      </c>
      <c r="H216" t="s">
        <v>17</v>
      </c>
      <c r="I216">
        <v>8</v>
      </c>
      <c r="J216" t="s">
        <v>30</v>
      </c>
      <c r="K216">
        <v>33</v>
      </c>
      <c r="L216" t="s">
        <v>22</v>
      </c>
      <c r="M216" t="s">
        <v>20</v>
      </c>
      <c r="N216">
        <v>782.58</v>
      </c>
      <c r="O216">
        <f>customer_segmentation_data[[#This Row],[purchase_frequency]]*customer_segmentation_data[[#This Row],[last_purchase_amount]]</f>
        <v>25825.140000000003</v>
      </c>
    </row>
    <row r="217" spans="1:15" x14ac:dyDescent="0.25">
      <c r="A217">
        <v>452</v>
      </c>
      <c r="B217">
        <v>45</v>
      </c>
      <c r="C217" t="s">
        <v>14</v>
      </c>
      <c r="D217" t="s">
        <v>15</v>
      </c>
      <c r="E217">
        <v>93800</v>
      </c>
      <c r="F217" t="s">
        <v>16</v>
      </c>
      <c r="G217">
        <v>33</v>
      </c>
      <c r="H217" t="s">
        <v>26</v>
      </c>
      <c r="I217">
        <v>10</v>
      </c>
      <c r="J217" t="s">
        <v>30</v>
      </c>
      <c r="K217">
        <v>32</v>
      </c>
      <c r="L217" t="s">
        <v>22</v>
      </c>
      <c r="M217" t="s">
        <v>23</v>
      </c>
      <c r="N217">
        <v>391.45</v>
      </c>
      <c r="O217">
        <f>customer_segmentation_data[[#This Row],[purchase_frequency]]*customer_segmentation_data[[#This Row],[last_purchase_amount]]</f>
        <v>12526.4</v>
      </c>
    </row>
    <row r="218" spans="1:15" x14ac:dyDescent="0.25">
      <c r="A218">
        <v>492</v>
      </c>
      <c r="B218">
        <v>39</v>
      </c>
      <c r="C218" t="s">
        <v>14</v>
      </c>
      <c r="D218" t="s">
        <v>36</v>
      </c>
      <c r="E218">
        <v>84725</v>
      </c>
      <c r="F218" t="s">
        <v>16</v>
      </c>
      <c r="G218">
        <v>100</v>
      </c>
      <c r="H218" t="s">
        <v>17</v>
      </c>
      <c r="I218">
        <v>8</v>
      </c>
      <c r="J218" t="s">
        <v>30</v>
      </c>
      <c r="K218">
        <v>49</v>
      </c>
      <c r="L218" t="s">
        <v>22</v>
      </c>
      <c r="M218" t="s">
        <v>23</v>
      </c>
      <c r="N218">
        <v>906.07</v>
      </c>
      <c r="O218">
        <f>customer_segmentation_data[[#This Row],[purchase_frequency]]*customer_segmentation_data[[#This Row],[last_purchase_amount]]</f>
        <v>44397.43</v>
      </c>
    </row>
    <row r="219" spans="1:15" x14ac:dyDescent="0.25">
      <c r="A219">
        <v>505</v>
      </c>
      <c r="B219">
        <v>22</v>
      </c>
      <c r="C219" t="s">
        <v>14</v>
      </c>
      <c r="D219" t="s">
        <v>36</v>
      </c>
      <c r="E219">
        <v>53863</v>
      </c>
      <c r="F219" t="s">
        <v>16</v>
      </c>
      <c r="G219">
        <v>96</v>
      </c>
      <c r="H219" t="s">
        <v>17</v>
      </c>
      <c r="I219">
        <v>10</v>
      </c>
      <c r="J219" t="s">
        <v>30</v>
      </c>
      <c r="K219">
        <v>41</v>
      </c>
      <c r="L219" t="s">
        <v>22</v>
      </c>
      <c r="M219" t="s">
        <v>33</v>
      </c>
      <c r="N219">
        <v>491.64</v>
      </c>
      <c r="O219">
        <f>customer_segmentation_data[[#This Row],[purchase_frequency]]*customer_segmentation_data[[#This Row],[last_purchase_amount]]</f>
        <v>20157.239999999998</v>
      </c>
    </row>
    <row r="220" spans="1:15" x14ac:dyDescent="0.25">
      <c r="A220">
        <v>508</v>
      </c>
      <c r="B220">
        <v>48</v>
      </c>
      <c r="C220" t="s">
        <v>14</v>
      </c>
      <c r="D220" t="s">
        <v>28</v>
      </c>
      <c r="E220">
        <v>72108</v>
      </c>
      <c r="F220" t="s">
        <v>16</v>
      </c>
      <c r="G220">
        <v>85</v>
      </c>
      <c r="H220" t="s">
        <v>17</v>
      </c>
      <c r="I220">
        <v>8</v>
      </c>
      <c r="J220" t="s">
        <v>30</v>
      </c>
      <c r="K220">
        <v>13</v>
      </c>
      <c r="L220" t="s">
        <v>19</v>
      </c>
      <c r="M220" t="s">
        <v>23</v>
      </c>
      <c r="N220">
        <v>486.58</v>
      </c>
      <c r="O220">
        <f>customer_segmentation_data[[#This Row],[purchase_frequency]]*customer_segmentation_data[[#This Row],[last_purchase_amount]]</f>
        <v>6325.54</v>
      </c>
    </row>
    <row r="221" spans="1:15" x14ac:dyDescent="0.25">
      <c r="A221">
        <v>515</v>
      </c>
      <c r="B221">
        <v>28</v>
      </c>
      <c r="C221" t="s">
        <v>14</v>
      </c>
      <c r="D221" t="s">
        <v>36</v>
      </c>
      <c r="E221">
        <v>66961</v>
      </c>
      <c r="F221" t="s">
        <v>16</v>
      </c>
      <c r="G221">
        <v>8</v>
      </c>
      <c r="H221" t="s">
        <v>26</v>
      </c>
      <c r="I221">
        <v>10</v>
      </c>
      <c r="J221" t="s">
        <v>30</v>
      </c>
      <c r="K221">
        <v>22</v>
      </c>
      <c r="L221" t="s">
        <v>19</v>
      </c>
      <c r="M221" t="s">
        <v>20</v>
      </c>
      <c r="N221">
        <v>179.82</v>
      </c>
      <c r="O221">
        <f>customer_segmentation_data[[#This Row],[purchase_frequency]]*customer_segmentation_data[[#This Row],[last_purchase_amount]]</f>
        <v>3956.04</v>
      </c>
    </row>
    <row r="222" spans="1:15" x14ac:dyDescent="0.25">
      <c r="A222">
        <v>537</v>
      </c>
      <c r="B222">
        <v>48</v>
      </c>
      <c r="C222" t="s">
        <v>14</v>
      </c>
      <c r="D222" t="s">
        <v>15</v>
      </c>
      <c r="E222">
        <v>57932</v>
      </c>
      <c r="F222" t="s">
        <v>16</v>
      </c>
      <c r="G222">
        <v>70</v>
      </c>
      <c r="H222" t="s">
        <v>21</v>
      </c>
      <c r="I222">
        <v>9</v>
      </c>
      <c r="J222" t="s">
        <v>30</v>
      </c>
      <c r="K222">
        <v>44</v>
      </c>
      <c r="L222" t="s">
        <v>22</v>
      </c>
      <c r="M222" t="s">
        <v>32</v>
      </c>
      <c r="N222">
        <v>192.46</v>
      </c>
      <c r="O222">
        <f>customer_segmentation_data[[#This Row],[purchase_frequency]]*customer_segmentation_data[[#This Row],[last_purchase_amount]]</f>
        <v>8468.24</v>
      </c>
    </row>
    <row r="223" spans="1:15" x14ac:dyDescent="0.25">
      <c r="A223">
        <v>539</v>
      </c>
      <c r="B223">
        <v>27</v>
      </c>
      <c r="C223" t="s">
        <v>14</v>
      </c>
      <c r="D223" t="s">
        <v>36</v>
      </c>
      <c r="E223">
        <v>73823</v>
      </c>
      <c r="F223" t="s">
        <v>16</v>
      </c>
      <c r="G223">
        <v>11</v>
      </c>
      <c r="H223" t="s">
        <v>26</v>
      </c>
      <c r="I223">
        <v>8</v>
      </c>
      <c r="J223" t="s">
        <v>30</v>
      </c>
      <c r="K223">
        <v>23</v>
      </c>
      <c r="L223" t="s">
        <v>19</v>
      </c>
      <c r="M223" t="s">
        <v>33</v>
      </c>
      <c r="N223">
        <v>27.4</v>
      </c>
      <c r="O223">
        <f>customer_segmentation_data[[#This Row],[purchase_frequency]]*customer_segmentation_data[[#This Row],[last_purchase_amount]]</f>
        <v>630.19999999999993</v>
      </c>
    </row>
    <row r="224" spans="1:15" x14ac:dyDescent="0.25">
      <c r="A224">
        <v>579</v>
      </c>
      <c r="B224">
        <v>21</v>
      </c>
      <c r="C224" t="s">
        <v>14</v>
      </c>
      <c r="D224" t="s">
        <v>15</v>
      </c>
      <c r="E224">
        <v>71227</v>
      </c>
      <c r="F224" t="s">
        <v>16</v>
      </c>
      <c r="G224">
        <v>17</v>
      </c>
      <c r="H224" t="s">
        <v>26</v>
      </c>
      <c r="I224">
        <v>10</v>
      </c>
      <c r="J224" t="s">
        <v>30</v>
      </c>
      <c r="K224">
        <v>12</v>
      </c>
      <c r="L224" t="s">
        <v>19</v>
      </c>
      <c r="M224" t="s">
        <v>33</v>
      </c>
      <c r="N224">
        <v>101.48</v>
      </c>
      <c r="O224">
        <f>customer_segmentation_data[[#This Row],[purchase_frequency]]*customer_segmentation_data[[#This Row],[last_purchase_amount]]</f>
        <v>1217.76</v>
      </c>
    </row>
    <row r="225" spans="1:15" x14ac:dyDescent="0.25">
      <c r="A225">
        <v>594</v>
      </c>
      <c r="B225">
        <v>29</v>
      </c>
      <c r="C225" t="s">
        <v>14</v>
      </c>
      <c r="D225" t="s">
        <v>28</v>
      </c>
      <c r="E225">
        <v>98150</v>
      </c>
      <c r="F225" t="s">
        <v>16</v>
      </c>
      <c r="G225">
        <v>42</v>
      </c>
      <c r="H225" t="s">
        <v>21</v>
      </c>
      <c r="I225">
        <v>9</v>
      </c>
      <c r="J225" t="s">
        <v>30</v>
      </c>
      <c r="K225">
        <v>34</v>
      </c>
      <c r="L225" t="s">
        <v>22</v>
      </c>
      <c r="M225" t="s">
        <v>23</v>
      </c>
      <c r="N225">
        <v>324.11</v>
      </c>
      <c r="O225">
        <f>customer_segmentation_data[[#This Row],[purchase_frequency]]*customer_segmentation_data[[#This Row],[last_purchase_amount]]</f>
        <v>11019.74</v>
      </c>
    </row>
    <row r="226" spans="1:15" x14ac:dyDescent="0.25">
      <c r="A226">
        <v>617</v>
      </c>
      <c r="B226">
        <v>29</v>
      </c>
      <c r="C226" t="s">
        <v>14</v>
      </c>
      <c r="D226" t="s">
        <v>28</v>
      </c>
      <c r="E226">
        <v>83172</v>
      </c>
      <c r="F226" t="s">
        <v>16</v>
      </c>
      <c r="G226">
        <v>51</v>
      </c>
      <c r="H226" t="s">
        <v>21</v>
      </c>
      <c r="I226">
        <v>8</v>
      </c>
      <c r="J226" t="s">
        <v>30</v>
      </c>
      <c r="K226">
        <v>1</v>
      </c>
      <c r="L226" t="s">
        <v>31</v>
      </c>
      <c r="M226" t="s">
        <v>27</v>
      </c>
      <c r="N226">
        <v>906.75</v>
      </c>
      <c r="O226">
        <f>customer_segmentation_data[[#This Row],[purchase_frequency]]*customer_segmentation_data[[#This Row],[last_purchase_amount]]</f>
        <v>906.75</v>
      </c>
    </row>
    <row r="227" spans="1:15" x14ac:dyDescent="0.25">
      <c r="A227">
        <v>650</v>
      </c>
      <c r="B227">
        <v>47</v>
      </c>
      <c r="C227" t="s">
        <v>14</v>
      </c>
      <c r="D227" t="s">
        <v>28</v>
      </c>
      <c r="E227">
        <v>88268</v>
      </c>
      <c r="F227" t="s">
        <v>16</v>
      </c>
      <c r="G227">
        <v>32</v>
      </c>
      <c r="H227" t="s">
        <v>26</v>
      </c>
      <c r="I227">
        <v>8</v>
      </c>
      <c r="J227" t="s">
        <v>30</v>
      </c>
      <c r="K227">
        <v>27</v>
      </c>
      <c r="L227" t="s">
        <v>19</v>
      </c>
      <c r="M227" t="s">
        <v>20</v>
      </c>
      <c r="N227">
        <v>686.5</v>
      </c>
      <c r="O227">
        <f>customer_segmentation_data[[#This Row],[purchase_frequency]]*customer_segmentation_data[[#This Row],[last_purchase_amount]]</f>
        <v>18535.5</v>
      </c>
    </row>
    <row r="228" spans="1:15" x14ac:dyDescent="0.25">
      <c r="A228">
        <v>656</v>
      </c>
      <c r="B228">
        <v>33</v>
      </c>
      <c r="C228" t="s">
        <v>14</v>
      </c>
      <c r="D228" t="s">
        <v>28</v>
      </c>
      <c r="E228">
        <v>65142</v>
      </c>
      <c r="F228" t="s">
        <v>16</v>
      </c>
      <c r="G228">
        <v>45</v>
      </c>
      <c r="H228" t="s">
        <v>21</v>
      </c>
      <c r="I228">
        <v>10</v>
      </c>
      <c r="J228" t="s">
        <v>30</v>
      </c>
      <c r="K228">
        <v>42</v>
      </c>
      <c r="L228" t="s">
        <v>22</v>
      </c>
      <c r="M228" t="s">
        <v>27</v>
      </c>
      <c r="N228">
        <v>132.6</v>
      </c>
      <c r="O228">
        <f>customer_segmentation_data[[#This Row],[purchase_frequency]]*customer_segmentation_data[[#This Row],[last_purchase_amount]]</f>
        <v>5569.2</v>
      </c>
    </row>
    <row r="229" spans="1:15" x14ac:dyDescent="0.25">
      <c r="A229">
        <v>666</v>
      </c>
      <c r="B229">
        <v>31</v>
      </c>
      <c r="C229" t="s">
        <v>14</v>
      </c>
      <c r="D229" t="s">
        <v>28</v>
      </c>
      <c r="E229">
        <v>85972</v>
      </c>
      <c r="F229" t="s">
        <v>16</v>
      </c>
      <c r="G229">
        <v>62</v>
      </c>
      <c r="H229" t="s">
        <v>21</v>
      </c>
      <c r="I229">
        <v>9</v>
      </c>
      <c r="J229" t="s">
        <v>30</v>
      </c>
      <c r="K229">
        <v>25</v>
      </c>
      <c r="L229" t="s">
        <v>19</v>
      </c>
      <c r="M229" t="s">
        <v>23</v>
      </c>
      <c r="N229">
        <v>914.63</v>
      </c>
      <c r="O229">
        <f>customer_segmentation_data[[#This Row],[purchase_frequency]]*customer_segmentation_data[[#This Row],[last_purchase_amount]]</f>
        <v>22865.75</v>
      </c>
    </row>
    <row r="230" spans="1:15" x14ac:dyDescent="0.25">
      <c r="A230">
        <v>683</v>
      </c>
      <c r="B230">
        <v>27</v>
      </c>
      <c r="C230" t="s">
        <v>14</v>
      </c>
      <c r="D230" t="s">
        <v>15</v>
      </c>
      <c r="E230">
        <v>89855</v>
      </c>
      <c r="F230" t="s">
        <v>16</v>
      </c>
      <c r="G230">
        <v>54</v>
      </c>
      <c r="H230" t="s">
        <v>21</v>
      </c>
      <c r="I230">
        <v>10</v>
      </c>
      <c r="J230" t="s">
        <v>30</v>
      </c>
      <c r="K230">
        <v>37</v>
      </c>
      <c r="L230" t="s">
        <v>22</v>
      </c>
      <c r="M230" t="s">
        <v>32</v>
      </c>
      <c r="N230">
        <v>750.51</v>
      </c>
      <c r="O230">
        <f>customer_segmentation_data[[#This Row],[purchase_frequency]]*customer_segmentation_data[[#This Row],[last_purchase_amount]]</f>
        <v>27768.87</v>
      </c>
    </row>
    <row r="231" spans="1:15" x14ac:dyDescent="0.25">
      <c r="A231">
        <v>684</v>
      </c>
      <c r="B231">
        <v>42</v>
      </c>
      <c r="C231" t="s">
        <v>14</v>
      </c>
      <c r="D231" t="s">
        <v>36</v>
      </c>
      <c r="E231">
        <v>56378</v>
      </c>
      <c r="F231" t="s">
        <v>16</v>
      </c>
      <c r="G231">
        <v>8</v>
      </c>
      <c r="H231" t="s">
        <v>26</v>
      </c>
      <c r="I231">
        <v>9</v>
      </c>
      <c r="J231" t="s">
        <v>30</v>
      </c>
      <c r="K231">
        <v>18</v>
      </c>
      <c r="L231" t="s">
        <v>19</v>
      </c>
      <c r="M231" t="s">
        <v>27</v>
      </c>
      <c r="N231">
        <v>880.45</v>
      </c>
      <c r="O231">
        <f>customer_segmentation_data[[#This Row],[purchase_frequency]]*customer_segmentation_data[[#This Row],[last_purchase_amount]]</f>
        <v>15848.1</v>
      </c>
    </row>
    <row r="232" spans="1:15" x14ac:dyDescent="0.25">
      <c r="A232">
        <v>695</v>
      </c>
      <c r="B232">
        <v>45</v>
      </c>
      <c r="C232" t="s">
        <v>14</v>
      </c>
      <c r="D232" t="s">
        <v>36</v>
      </c>
      <c r="E232">
        <v>53474</v>
      </c>
      <c r="F232" t="s">
        <v>16</v>
      </c>
      <c r="G232">
        <v>79</v>
      </c>
      <c r="H232" t="s">
        <v>17</v>
      </c>
      <c r="I232">
        <v>8</v>
      </c>
      <c r="J232" t="s">
        <v>30</v>
      </c>
      <c r="K232">
        <v>21</v>
      </c>
      <c r="L232" t="s">
        <v>19</v>
      </c>
      <c r="M232" t="s">
        <v>33</v>
      </c>
      <c r="N232">
        <v>40.32</v>
      </c>
      <c r="O232">
        <f>customer_segmentation_data[[#This Row],[purchase_frequency]]*customer_segmentation_data[[#This Row],[last_purchase_amount]]</f>
        <v>846.72</v>
      </c>
    </row>
    <row r="233" spans="1:15" x14ac:dyDescent="0.25">
      <c r="A233">
        <v>715</v>
      </c>
      <c r="B233">
        <v>43</v>
      </c>
      <c r="C233" t="s">
        <v>14</v>
      </c>
      <c r="D233" t="s">
        <v>28</v>
      </c>
      <c r="E233">
        <v>67912</v>
      </c>
      <c r="F233" t="s">
        <v>16</v>
      </c>
      <c r="G233">
        <v>71</v>
      </c>
      <c r="H233" t="s">
        <v>17</v>
      </c>
      <c r="I233">
        <v>10</v>
      </c>
      <c r="J233" t="s">
        <v>30</v>
      </c>
      <c r="K233">
        <v>35</v>
      </c>
      <c r="L233" t="s">
        <v>22</v>
      </c>
      <c r="M233" t="s">
        <v>33</v>
      </c>
      <c r="N233">
        <v>698.03</v>
      </c>
      <c r="O233">
        <f>customer_segmentation_data[[#This Row],[purchase_frequency]]*customer_segmentation_data[[#This Row],[last_purchase_amount]]</f>
        <v>24431.05</v>
      </c>
    </row>
    <row r="234" spans="1:15" x14ac:dyDescent="0.25">
      <c r="A234">
        <v>716</v>
      </c>
      <c r="B234">
        <v>48</v>
      </c>
      <c r="C234" t="s">
        <v>14</v>
      </c>
      <c r="D234" t="s">
        <v>15</v>
      </c>
      <c r="E234">
        <v>74273</v>
      </c>
      <c r="F234" t="s">
        <v>16</v>
      </c>
      <c r="G234">
        <v>23</v>
      </c>
      <c r="H234" t="s">
        <v>26</v>
      </c>
      <c r="I234">
        <v>10</v>
      </c>
      <c r="J234" t="s">
        <v>30</v>
      </c>
      <c r="K234">
        <v>46</v>
      </c>
      <c r="L234" t="s">
        <v>22</v>
      </c>
      <c r="M234" t="s">
        <v>23</v>
      </c>
      <c r="N234">
        <v>626.27</v>
      </c>
      <c r="O234">
        <f>customer_segmentation_data[[#This Row],[purchase_frequency]]*customer_segmentation_data[[#This Row],[last_purchase_amount]]</f>
        <v>28808.42</v>
      </c>
    </row>
    <row r="235" spans="1:15" x14ac:dyDescent="0.25">
      <c r="A235">
        <v>729</v>
      </c>
      <c r="B235">
        <v>50</v>
      </c>
      <c r="C235" t="s">
        <v>14</v>
      </c>
      <c r="D235" t="s">
        <v>36</v>
      </c>
      <c r="E235">
        <v>86985</v>
      </c>
      <c r="F235" t="s">
        <v>16</v>
      </c>
      <c r="G235">
        <v>77</v>
      </c>
      <c r="H235" t="s">
        <v>17</v>
      </c>
      <c r="I235">
        <v>8</v>
      </c>
      <c r="J235" t="s">
        <v>30</v>
      </c>
      <c r="K235">
        <v>11</v>
      </c>
      <c r="L235" t="s">
        <v>19</v>
      </c>
      <c r="M235" t="s">
        <v>23</v>
      </c>
      <c r="N235">
        <v>964.1</v>
      </c>
      <c r="O235">
        <f>customer_segmentation_data[[#This Row],[purchase_frequency]]*customer_segmentation_data[[#This Row],[last_purchase_amount]]</f>
        <v>10605.1</v>
      </c>
    </row>
    <row r="236" spans="1:15" x14ac:dyDescent="0.25">
      <c r="A236">
        <v>733</v>
      </c>
      <c r="B236">
        <v>49</v>
      </c>
      <c r="C236" t="s">
        <v>14</v>
      </c>
      <c r="D236" t="s">
        <v>36</v>
      </c>
      <c r="E236">
        <v>56707</v>
      </c>
      <c r="F236" t="s">
        <v>16</v>
      </c>
      <c r="G236">
        <v>6</v>
      </c>
      <c r="H236" t="s">
        <v>26</v>
      </c>
      <c r="I236">
        <v>8</v>
      </c>
      <c r="J236" t="s">
        <v>30</v>
      </c>
      <c r="K236">
        <v>29</v>
      </c>
      <c r="L236" t="s">
        <v>19</v>
      </c>
      <c r="M236" t="s">
        <v>33</v>
      </c>
      <c r="N236">
        <v>604.53</v>
      </c>
      <c r="O236">
        <f>customer_segmentation_data[[#This Row],[purchase_frequency]]*customer_segmentation_data[[#This Row],[last_purchase_amount]]</f>
        <v>17531.37</v>
      </c>
    </row>
    <row r="237" spans="1:15" x14ac:dyDescent="0.25">
      <c r="A237">
        <v>745</v>
      </c>
      <c r="B237">
        <v>30</v>
      </c>
      <c r="C237" t="s">
        <v>14</v>
      </c>
      <c r="D237" t="s">
        <v>15</v>
      </c>
      <c r="E237">
        <v>64288</v>
      </c>
      <c r="F237" t="s">
        <v>16</v>
      </c>
      <c r="G237">
        <v>93</v>
      </c>
      <c r="H237" t="s">
        <v>17</v>
      </c>
      <c r="I237">
        <v>9</v>
      </c>
      <c r="J237" t="s">
        <v>30</v>
      </c>
      <c r="K237">
        <v>43</v>
      </c>
      <c r="L237" t="s">
        <v>22</v>
      </c>
      <c r="M237" t="s">
        <v>20</v>
      </c>
      <c r="N237">
        <v>825.85</v>
      </c>
      <c r="O237">
        <f>customer_segmentation_data[[#This Row],[purchase_frequency]]*customer_segmentation_data[[#This Row],[last_purchase_amount]]</f>
        <v>35511.550000000003</v>
      </c>
    </row>
    <row r="238" spans="1:15" x14ac:dyDescent="0.25">
      <c r="A238">
        <v>750</v>
      </c>
      <c r="B238">
        <v>41</v>
      </c>
      <c r="C238" t="s">
        <v>14</v>
      </c>
      <c r="D238" t="s">
        <v>28</v>
      </c>
      <c r="E238">
        <v>74985</v>
      </c>
      <c r="F238" t="s">
        <v>16</v>
      </c>
      <c r="G238">
        <v>68</v>
      </c>
      <c r="H238" t="s">
        <v>21</v>
      </c>
      <c r="I238">
        <v>8</v>
      </c>
      <c r="J238" t="s">
        <v>30</v>
      </c>
      <c r="K238">
        <v>21</v>
      </c>
      <c r="L238" t="s">
        <v>19</v>
      </c>
      <c r="M238" t="s">
        <v>33</v>
      </c>
      <c r="N238">
        <v>123.96</v>
      </c>
      <c r="O238">
        <f>customer_segmentation_data[[#This Row],[purchase_frequency]]*customer_segmentation_data[[#This Row],[last_purchase_amount]]</f>
        <v>2603.16</v>
      </c>
    </row>
    <row r="239" spans="1:15" x14ac:dyDescent="0.25">
      <c r="A239">
        <v>772</v>
      </c>
      <c r="B239">
        <v>26</v>
      </c>
      <c r="C239" t="s">
        <v>14</v>
      </c>
      <c r="D239" t="s">
        <v>15</v>
      </c>
      <c r="E239">
        <v>79842</v>
      </c>
      <c r="F239" t="s">
        <v>16</v>
      </c>
      <c r="G239">
        <v>78</v>
      </c>
      <c r="H239" t="s">
        <v>17</v>
      </c>
      <c r="I239">
        <v>9</v>
      </c>
      <c r="J239" t="s">
        <v>30</v>
      </c>
      <c r="K239">
        <v>5</v>
      </c>
      <c r="L239" t="s">
        <v>31</v>
      </c>
      <c r="M239" t="s">
        <v>27</v>
      </c>
      <c r="N239">
        <v>557.41</v>
      </c>
      <c r="O239">
        <f>customer_segmentation_data[[#This Row],[purchase_frequency]]*customer_segmentation_data[[#This Row],[last_purchase_amount]]</f>
        <v>2787.0499999999997</v>
      </c>
    </row>
    <row r="240" spans="1:15" x14ac:dyDescent="0.25">
      <c r="A240">
        <v>785</v>
      </c>
      <c r="B240">
        <v>45</v>
      </c>
      <c r="C240" t="s">
        <v>14</v>
      </c>
      <c r="D240" t="s">
        <v>15</v>
      </c>
      <c r="E240">
        <v>88366</v>
      </c>
      <c r="F240" t="s">
        <v>16</v>
      </c>
      <c r="G240">
        <v>22</v>
      </c>
      <c r="H240" t="s">
        <v>26</v>
      </c>
      <c r="I240">
        <v>10</v>
      </c>
      <c r="J240" t="s">
        <v>30</v>
      </c>
      <c r="K240">
        <v>24</v>
      </c>
      <c r="L240" t="s">
        <v>19</v>
      </c>
      <c r="M240" t="s">
        <v>33</v>
      </c>
      <c r="N240">
        <v>253.64</v>
      </c>
      <c r="O240">
        <f>customer_segmentation_data[[#This Row],[purchase_frequency]]*customer_segmentation_data[[#This Row],[last_purchase_amount]]</f>
        <v>6087.36</v>
      </c>
    </row>
    <row r="241" spans="1:15" x14ac:dyDescent="0.25">
      <c r="A241">
        <v>806</v>
      </c>
      <c r="B241">
        <v>49</v>
      </c>
      <c r="C241" t="s">
        <v>14</v>
      </c>
      <c r="D241" t="s">
        <v>36</v>
      </c>
      <c r="E241">
        <v>69864</v>
      </c>
      <c r="F241" t="s">
        <v>16</v>
      </c>
      <c r="G241">
        <v>92</v>
      </c>
      <c r="H241" t="s">
        <v>17</v>
      </c>
      <c r="I241">
        <v>10</v>
      </c>
      <c r="J241" t="s">
        <v>30</v>
      </c>
      <c r="K241">
        <v>25</v>
      </c>
      <c r="L241" t="s">
        <v>19</v>
      </c>
      <c r="M241" t="s">
        <v>20</v>
      </c>
      <c r="N241">
        <v>522.78</v>
      </c>
      <c r="O241">
        <f>customer_segmentation_data[[#This Row],[purchase_frequency]]*customer_segmentation_data[[#This Row],[last_purchase_amount]]</f>
        <v>13069.5</v>
      </c>
    </row>
    <row r="242" spans="1:15" x14ac:dyDescent="0.25">
      <c r="A242">
        <v>809</v>
      </c>
      <c r="B242">
        <v>46</v>
      </c>
      <c r="C242" t="s">
        <v>14</v>
      </c>
      <c r="D242" t="s">
        <v>28</v>
      </c>
      <c r="E242">
        <v>91845</v>
      </c>
      <c r="F242" t="s">
        <v>16</v>
      </c>
      <c r="G242">
        <v>35</v>
      </c>
      <c r="H242" t="s">
        <v>26</v>
      </c>
      <c r="I242">
        <v>8</v>
      </c>
      <c r="J242" t="s">
        <v>30</v>
      </c>
      <c r="K242">
        <v>49</v>
      </c>
      <c r="L242" t="s">
        <v>22</v>
      </c>
      <c r="M242" t="s">
        <v>33</v>
      </c>
      <c r="N242">
        <v>537.23</v>
      </c>
      <c r="O242">
        <f>customer_segmentation_data[[#This Row],[purchase_frequency]]*customer_segmentation_data[[#This Row],[last_purchase_amount]]</f>
        <v>26324.27</v>
      </c>
    </row>
    <row r="243" spans="1:15" x14ac:dyDescent="0.25">
      <c r="A243">
        <v>819</v>
      </c>
      <c r="B243">
        <v>46</v>
      </c>
      <c r="C243" t="s">
        <v>14</v>
      </c>
      <c r="D243" t="s">
        <v>28</v>
      </c>
      <c r="E243">
        <v>58692</v>
      </c>
      <c r="F243" t="s">
        <v>16</v>
      </c>
      <c r="G243">
        <v>2</v>
      </c>
      <c r="H243" t="s">
        <v>26</v>
      </c>
      <c r="I243">
        <v>9</v>
      </c>
      <c r="J243" t="s">
        <v>30</v>
      </c>
      <c r="K243">
        <v>22</v>
      </c>
      <c r="L243" t="s">
        <v>19</v>
      </c>
      <c r="M243" t="s">
        <v>32</v>
      </c>
      <c r="N243">
        <v>230.66</v>
      </c>
      <c r="O243">
        <f>customer_segmentation_data[[#This Row],[purchase_frequency]]*customer_segmentation_data[[#This Row],[last_purchase_amount]]</f>
        <v>5074.5199999999995</v>
      </c>
    </row>
    <row r="244" spans="1:15" x14ac:dyDescent="0.25">
      <c r="A244">
        <v>859</v>
      </c>
      <c r="B244">
        <v>22</v>
      </c>
      <c r="C244" t="s">
        <v>14</v>
      </c>
      <c r="D244" t="s">
        <v>36</v>
      </c>
      <c r="E244">
        <v>62752</v>
      </c>
      <c r="F244" t="s">
        <v>16</v>
      </c>
      <c r="G244">
        <v>2</v>
      </c>
      <c r="H244" t="s">
        <v>26</v>
      </c>
      <c r="I244">
        <v>10</v>
      </c>
      <c r="J244" t="s">
        <v>30</v>
      </c>
      <c r="K244">
        <v>22</v>
      </c>
      <c r="L244" t="s">
        <v>19</v>
      </c>
      <c r="M244" t="s">
        <v>33</v>
      </c>
      <c r="N244">
        <v>469.36</v>
      </c>
      <c r="O244">
        <f>customer_segmentation_data[[#This Row],[purchase_frequency]]*customer_segmentation_data[[#This Row],[last_purchase_amount]]</f>
        <v>10325.92</v>
      </c>
    </row>
    <row r="245" spans="1:15" x14ac:dyDescent="0.25">
      <c r="A245">
        <v>863</v>
      </c>
      <c r="B245">
        <v>42</v>
      </c>
      <c r="C245" t="s">
        <v>14</v>
      </c>
      <c r="D245" t="s">
        <v>28</v>
      </c>
      <c r="E245">
        <v>77292</v>
      </c>
      <c r="F245" t="s">
        <v>16</v>
      </c>
      <c r="G245">
        <v>73</v>
      </c>
      <c r="H245" t="s">
        <v>17</v>
      </c>
      <c r="I245">
        <v>10</v>
      </c>
      <c r="J245" t="s">
        <v>30</v>
      </c>
      <c r="K245">
        <v>43</v>
      </c>
      <c r="L245" t="s">
        <v>22</v>
      </c>
      <c r="M245" t="s">
        <v>20</v>
      </c>
      <c r="N245">
        <v>787.66</v>
      </c>
      <c r="O245">
        <f>customer_segmentation_data[[#This Row],[purchase_frequency]]*customer_segmentation_data[[#This Row],[last_purchase_amount]]</f>
        <v>33869.379999999997</v>
      </c>
    </row>
    <row r="246" spans="1:15" x14ac:dyDescent="0.25">
      <c r="A246">
        <v>864</v>
      </c>
      <c r="B246">
        <v>41</v>
      </c>
      <c r="C246" t="s">
        <v>14</v>
      </c>
      <c r="D246" t="s">
        <v>36</v>
      </c>
      <c r="E246">
        <v>92371</v>
      </c>
      <c r="F246" t="s">
        <v>16</v>
      </c>
      <c r="G246">
        <v>28</v>
      </c>
      <c r="H246" t="s">
        <v>26</v>
      </c>
      <c r="I246">
        <v>10</v>
      </c>
      <c r="J246" t="s">
        <v>30</v>
      </c>
      <c r="K246">
        <v>48</v>
      </c>
      <c r="L246" t="s">
        <v>22</v>
      </c>
      <c r="M246" t="s">
        <v>33</v>
      </c>
      <c r="N246">
        <v>594.96</v>
      </c>
      <c r="O246">
        <f>customer_segmentation_data[[#This Row],[purchase_frequency]]*customer_segmentation_data[[#This Row],[last_purchase_amount]]</f>
        <v>28558.080000000002</v>
      </c>
    </row>
    <row r="247" spans="1:15" x14ac:dyDescent="0.25">
      <c r="A247">
        <v>875</v>
      </c>
      <c r="B247">
        <v>25</v>
      </c>
      <c r="C247" t="s">
        <v>14</v>
      </c>
      <c r="D247" t="s">
        <v>15</v>
      </c>
      <c r="E247">
        <v>76606</v>
      </c>
      <c r="F247" t="s">
        <v>16</v>
      </c>
      <c r="G247">
        <v>99</v>
      </c>
      <c r="H247" t="s">
        <v>17</v>
      </c>
      <c r="I247">
        <v>10</v>
      </c>
      <c r="J247" t="s">
        <v>30</v>
      </c>
      <c r="K247">
        <v>32</v>
      </c>
      <c r="L247" t="s">
        <v>22</v>
      </c>
      <c r="M247" t="s">
        <v>32</v>
      </c>
      <c r="N247">
        <v>472.4</v>
      </c>
      <c r="O247">
        <f>customer_segmentation_data[[#This Row],[purchase_frequency]]*customer_segmentation_data[[#This Row],[last_purchase_amount]]</f>
        <v>15116.8</v>
      </c>
    </row>
    <row r="248" spans="1:15" x14ac:dyDescent="0.25">
      <c r="A248">
        <v>897</v>
      </c>
      <c r="B248">
        <v>32</v>
      </c>
      <c r="C248" t="s">
        <v>14</v>
      </c>
      <c r="D248" t="s">
        <v>36</v>
      </c>
      <c r="E248">
        <v>81701</v>
      </c>
      <c r="F248" t="s">
        <v>16</v>
      </c>
      <c r="G248">
        <v>96</v>
      </c>
      <c r="H248" t="s">
        <v>17</v>
      </c>
      <c r="I248">
        <v>9</v>
      </c>
      <c r="J248" t="s">
        <v>30</v>
      </c>
      <c r="K248">
        <v>49</v>
      </c>
      <c r="L248" t="s">
        <v>22</v>
      </c>
      <c r="M248" t="s">
        <v>33</v>
      </c>
      <c r="N248">
        <v>77.45</v>
      </c>
      <c r="O248">
        <f>customer_segmentation_data[[#This Row],[purchase_frequency]]*customer_segmentation_data[[#This Row],[last_purchase_amount]]</f>
        <v>3795.05</v>
      </c>
    </row>
    <row r="249" spans="1:15" x14ac:dyDescent="0.25">
      <c r="A249">
        <v>909</v>
      </c>
      <c r="B249">
        <v>27</v>
      </c>
      <c r="C249" t="s">
        <v>14</v>
      </c>
      <c r="D249" t="s">
        <v>15</v>
      </c>
      <c r="E249">
        <v>89618</v>
      </c>
      <c r="F249" t="s">
        <v>16</v>
      </c>
      <c r="G249">
        <v>49</v>
      </c>
      <c r="H249" t="s">
        <v>21</v>
      </c>
      <c r="I249">
        <v>8</v>
      </c>
      <c r="J249" t="s">
        <v>30</v>
      </c>
      <c r="K249">
        <v>12</v>
      </c>
      <c r="L249" t="s">
        <v>19</v>
      </c>
      <c r="M249" t="s">
        <v>20</v>
      </c>
      <c r="N249">
        <v>831.05</v>
      </c>
      <c r="O249">
        <f>customer_segmentation_data[[#This Row],[purchase_frequency]]*customer_segmentation_data[[#This Row],[last_purchase_amount]]</f>
        <v>9972.5999999999985</v>
      </c>
    </row>
    <row r="250" spans="1:15" x14ac:dyDescent="0.25">
      <c r="A250">
        <v>926</v>
      </c>
      <c r="B250">
        <v>39</v>
      </c>
      <c r="C250" t="s">
        <v>14</v>
      </c>
      <c r="D250" t="s">
        <v>15</v>
      </c>
      <c r="E250">
        <v>53091</v>
      </c>
      <c r="F250" t="s">
        <v>16</v>
      </c>
      <c r="G250">
        <v>41</v>
      </c>
      <c r="H250" t="s">
        <v>21</v>
      </c>
      <c r="I250">
        <v>9</v>
      </c>
      <c r="J250" t="s">
        <v>30</v>
      </c>
      <c r="K250">
        <v>3</v>
      </c>
      <c r="L250" t="s">
        <v>31</v>
      </c>
      <c r="M250" t="s">
        <v>20</v>
      </c>
      <c r="N250">
        <v>12.45</v>
      </c>
      <c r="O250">
        <f>customer_segmentation_data[[#This Row],[purchase_frequency]]*customer_segmentation_data[[#This Row],[last_purchase_amount]]</f>
        <v>37.349999999999994</v>
      </c>
    </row>
    <row r="251" spans="1:15" x14ac:dyDescent="0.25">
      <c r="A251">
        <v>955</v>
      </c>
      <c r="B251">
        <v>30</v>
      </c>
      <c r="C251" t="s">
        <v>14</v>
      </c>
      <c r="D251" t="s">
        <v>36</v>
      </c>
      <c r="E251">
        <v>50661</v>
      </c>
      <c r="F251" t="s">
        <v>16</v>
      </c>
      <c r="G251">
        <v>89</v>
      </c>
      <c r="H251" t="s">
        <v>17</v>
      </c>
      <c r="I251">
        <v>9</v>
      </c>
      <c r="J251" t="s">
        <v>30</v>
      </c>
      <c r="K251">
        <v>22</v>
      </c>
      <c r="L251" t="s">
        <v>19</v>
      </c>
      <c r="M251" t="s">
        <v>23</v>
      </c>
      <c r="N251">
        <v>630.37</v>
      </c>
      <c r="O251">
        <f>customer_segmentation_data[[#This Row],[purchase_frequency]]*customer_segmentation_data[[#This Row],[last_purchase_amount]]</f>
        <v>13868.14</v>
      </c>
    </row>
    <row r="252" spans="1:15" x14ac:dyDescent="0.25">
      <c r="A252">
        <v>965</v>
      </c>
      <c r="B252">
        <v>49</v>
      </c>
      <c r="C252" t="s">
        <v>14</v>
      </c>
      <c r="D252" t="s">
        <v>28</v>
      </c>
      <c r="E252">
        <v>94218</v>
      </c>
      <c r="F252" t="s">
        <v>16</v>
      </c>
      <c r="G252">
        <v>4</v>
      </c>
      <c r="H252" t="s">
        <v>26</v>
      </c>
      <c r="I252">
        <v>10</v>
      </c>
      <c r="J252" t="s">
        <v>30</v>
      </c>
      <c r="K252">
        <v>5</v>
      </c>
      <c r="L252" t="s">
        <v>31</v>
      </c>
      <c r="M252" t="s">
        <v>33</v>
      </c>
      <c r="N252">
        <v>287.36</v>
      </c>
      <c r="O252">
        <f>customer_segmentation_data[[#This Row],[purchase_frequency]]*customer_segmentation_data[[#This Row],[last_purchase_amount]]</f>
        <v>1436.8000000000002</v>
      </c>
    </row>
    <row r="253" spans="1:15" x14ac:dyDescent="0.25">
      <c r="A253">
        <v>976</v>
      </c>
      <c r="B253">
        <v>30</v>
      </c>
      <c r="C253" t="s">
        <v>14</v>
      </c>
      <c r="D253" t="s">
        <v>36</v>
      </c>
      <c r="E253">
        <v>54930</v>
      </c>
      <c r="F253" t="s">
        <v>16</v>
      </c>
      <c r="G253">
        <v>12</v>
      </c>
      <c r="H253" t="s">
        <v>26</v>
      </c>
      <c r="I253">
        <v>9</v>
      </c>
      <c r="J253" t="s">
        <v>30</v>
      </c>
      <c r="K253">
        <v>13</v>
      </c>
      <c r="L253" t="s">
        <v>19</v>
      </c>
      <c r="M253" t="s">
        <v>33</v>
      </c>
      <c r="N253">
        <v>724.88</v>
      </c>
      <c r="O253">
        <f>customer_segmentation_data[[#This Row],[purchase_frequency]]*customer_segmentation_data[[#This Row],[last_purchase_amount]]</f>
        <v>9423.44</v>
      </c>
    </row>
    <row r="254" spans="1:15" x14ac:dyDescent="0.25">
      <c r="A254">
        <v>978</v>
      </c>
      <c r="B254">
        <v>45</v>
      </c>
      <c r="C254" t="s">
        <v>14</v>
      </c>
      <c r="D254" t="s">
        <v>15</v>
      </c>
      <c r="E254">
        <v>91381</v>
      </c>
      <c r="F254" t="s">
        <v>16</v>
      </c>
      <c r="G254">
        <v>48</v>
      </c>
      <c r="H254" t="s">
        <v>21</v>
      </c>
      <c r="I254">
        <v>8</v>
      </c>
      <c r="J254" t="s">
        <v>30</v>
      </c>
      <c r="K254">
        <v>16</v>
      </c>
      <c r="L254" t="s">
        <v>19</v>
      </c>
      <c r="M254" t="s">
        <v>23</v>
      </c>
      <c r="N254">
        <v>253.13</v>
      </c>
      <c r="O254">
        <f>customer_segmentation_data[[#This Row],[purchase_frequency]]*customer_segmentation_data[[#This Row],[last_purchase_amount]]</f>
        <v>4050.08</v>
      </c>
    </row>
    <row r="255" spans="1:15" x14ac:dyDescent="0.25">
      <c r="A255">
        <v>987</v>
      </c>
      <c r="B255">
        <v>22</v>
      </c>
      <c r="C255" t="s">
        <v>14</v>
      </c>
      <c r="D255" t="s">
        <v>36</v>
      </c>
      <c r="E255">
        <v>80049</v>
      </c>
      <c r="F255" t="s">
        <v>16</v>
      </c>
      <c r="G255">
        <v>1</v>
      </c>
      <c r="H255" t="s">
        <v>26</v>
      </c>
      <c r="I255">
        <v>10</v>
      </c>
      <c r="J255" t="s">
        <v>30</v>
      </c>
      <c r="K255">
        <v>47</v>
      </c>
      <c r="L255" t="s">
        <v>22</v>
      </c>
      <c r="M255" t="s">
        <v>23</v>
      </c>
      <c r="N255">
        <v>16.97</v>
      </c>
      <c r="O255">
        <f>customer_segmentation_data[[#This Row],[purchase_frequency]]*customer_segmentation_data[[#This Row],[last_purchase_amount]]</f>
        <v>797.58999999999992</v>
      </c>
    </row>
    <row r="256" spans="1:15" x14ac:dyDescent="0.25">
      <c r="A256">
        <v>997</v>
      </c>
      <c r="B256">
        <v>23</v>
      </c>
      <c r="C256" t="s">
        <v>14</v>
      </c>
      <c r="D256" t="s">
        <v>28</v>
      </c>
      <c r="E256">
        <v>65337</v>
      </c>
      <c r="F256" t="s">
        <v>16</v>
      </c>
      <c r="G256">
        <v>76</v>
      </c>
      <c r="H256" t="s">
        <v>17</v>
      </c>
      <c r="I256">
        <v>10</v>
      </c>
      <c r="J256" t="s">
        <v>30</v>
      </c>
      <c r="K256">
        <v>23</v>
      </c>
      <c r="L256" t="s">
        <v>19</v>
      </c>
      <c r="M256" t="s">
        <v>20</v>
      </c>
      <c r="N256">
        <v>632.83000000000004</v>
      </c>
      <c r="O256">
        <f>customer_segmentation_data[[#This Row],[purchase_frequency]]*customer_segmentation_data[[#This Row],[last_purchase_amount]]</f>
        <v>14555.09</v>
      </c>
    </row>
    <row r="257" spans="1:15" x14ac:dyDescent="0.25">
      <c r="A257">
        <v>26</v>
      </c>
      <c r="B257">
        <v>33</v>
      </c>
      <c r="C257" t="s">
        <v>14</v>
      </c>
      <c r="D257" t="s">
        <v>28</v>
      </c>
      <c r="E257">
        <v>141757</v>
      </c>
      <c r="F257" t="s">
        <v>25</v>
      </c>
      <c r="G257">
        <v>60</v>
      </c>
      <c r="H257" t="s">
        <v>21</v>
      </c>
      <c r="I257">
        <v>10</v>
      </c>
      <c r="J257" t="s">
        <v>30</v>
      </c>
      <c r="K257">
        <v>39</v>
      </c>
      <c r="L257" t="s">
        <v>22</v>
      </c>
      <c r="M257" t="s">
        <v>20</v>
      </c>
      <c r="N257">
        <v>83.27</v>
      </c>
      <c r="O257">
        <f>customer_segmentation_data[[#This Row],[purchase_frequency]]*customer_segmentation_data[[#This Row],[last_purchase_amount]]</f>
        <v>3247.5299999999997</v>
      </c>
    </row>
    <row r="258" spans="1:15" x14ac:dyDescent="0.25">
      <c r="A258">
        <v>58</v>
      </c>
      <c r="B258">
        <v>49</v>
      </c>
      <c r="C258" t="s">
        <v>14</v>
      </c>
      <c r="D258" t="s">
        <v>15</v>
      </c>
      <c r="E258">
        <v>112198</v>
      </c>
      <c r="F258" t="s">
        <v>25</v>
      </c>
      <c r="G258">
        <v>48</v>
      </c>
      <c r="H258" t="s">
        <v>21</v>
      </c>
      <c r="I258">
        <v>5</v>
      </c>
      <c r="J258" t="s">
        <v>35</v>
      </c>
      <c r="K258">
        <v>24</v>
      </c>
      <c r="L258" t="s">
        <v>19</v>
      </c>
      <c r="M258" t="s">
        <v>23</v>
      </c>
      <c r="N258">
        <v>843.87</v>
      </c>
      <c r="O258">
        <f>customer_segmentation_data[[#This Row],[purchase_frequency]]*customer_segmentation_data[[#This Row],[last_purchase_amount]]</f>
        <v>20252.88</v>
      </c>
    </row>
    <row r="259" spans="1:15" x14ac:dyDescent="0.25">
      <c r="A259">
        <v>66</v>
      </c>
      <c r="B259">
        <v>32</v>
      </c>
      <c r="C259" t="s">
        <v>14</v>
      </c>
      <c r="D259" t="s">
        <v>36</v>
      </c>
      <c r="E259">
        <v>100270</v>
      </c>
      <c r="F259" t="s">
        <v>25</v>
      </c>
      <c r="G259">
        <v>69</v>
      </c>
      <c r="H259" t="s">
        <v>21</v>
      </c>
      <c r="I259">
        <v>3</v>
      </c>
      <c r="J259" t="s">
        <v>18</v>
      </c>
      <c r="K259">
        <v>29</v>
      </c>
      <c r="L259" t="s">
        <v>19</v>
      </c>
      <c r="M259" t="s">
        <v>32</v>
      </c>
      <c r="N259">
        <v>686.05</v>
      </c>
      <c r="O259">
        <f>customer_segmentation_data[[#This Row],[purchase_frequency]]*customer_segmentation_data[[#This Row],[last_purchase_amount]]</f>
        <v>19895.449999999997</v>
      </c>
    </row>
    <row r="260" spans="1:15" x14ac:dyDescent="0.25">
      <c r="A260">
        <v>74</v>
      </c>
      <c r="B260">
        <v>38</v>
      </c>
      <c r="C260" t="s">
        <v>14</v>
      </c>
      <c r="D260" t="s">
        <v>15</v>
      </c>
      <c r="E260">
        <v>102944</v>
      </c>
      <c r="F260" t="s">
        <v>25</v>
      </c>
      <c r="G260">
        <v>63</v>
      </c>
      <c r="H260" t="s">
        <v>21</v>
      </c>
      <c r="I260">
        <v>8</v>
      </c>
      <c r="J260" t="s">
        <v>30</v>
      </c>
      <c r="K260">
        <v>9</v>
      </c>
      <c r="L260" t="s">
        <v>31</v>
      </c>
      <c r="M260" t="s">
        <v>32</v>
      </c>
      <c r="N260">
        <v>92.69</v>
      </c>
      <c r="O260">
        <f>customer_segmentation_data[[#This Row],[purchase_frequency]]*customer_segmentation_data[[#This Row],[last_purchase_amount]]</f>
        <v>834.21</v>
      </c>
    </row>
    <row r="261" spans="1:15" x14ac:dyDescent="0.25">
      <c r="A261">
        <v>82</v>
      </c>
      <c r="B261">
        <v>36</v>
      </c>
      <c r="C261" t="s">
        <v>14</v>
      </c>
      <c r="D261" t="s">
        <v>15</v>
      </c>
      <c r="E261">
        <v>148542</v>
      </c>
      <c r="F261" t="s">
        <v>25</v>
      </c>
      <c r="G261">
        <v>60</v>
      </c>
      <c r="H261" t="s">
        <v>21</v>
      </c>
      <c r="I261">
        <v>1</v>
      </c>
      <c r="J261" t="s">
        <v>18</v>
      </c>
      <c r="K261">
        <v>17</v>
      </c>
      <c r="L261" t="s">
        <v>19</v>
      </c>
      <c r="M261" t="s">
        <v>20</v>
      </c>
      <c r="N261">
        <v>15.66</v>
      </c>
      <c r="O261">
        <f>customer_segmentation_data[[#This Row],[purchase_frequency]]*customer_segmentation_data[[#This Row],[last_purchase_amount]]</f>
        <v>266.22000000000003</v>
      </c>
    </row>
    <row r="262" spans="1:15" x14ac:dyDescent="0.25">
      <c r="A262">
        <v>92</v>
      </c>
      <c r="B262">
        <v>39</v>
      </c>
      <c r="C262" t="s">
        <v>14</v>
      </c>
      <c r="D262" t="s">
        <v>28</v>
      </c>
      <c r="E262">
        <v>104031</v>
      </c>
      <c r="F262" t="s">
        <v>25</v>
      </c>
      <c r="G262">
        <v>67</v>
      </c>
      <c r="H262" t="s">
        <v>21</v>
      </c>
      <c r="I262">
        <v>6</v>
      </c>
      <c r="J262" t="s">
        <v>35</v>
      </c>
      <c r="K262">
        <v>28</v>
      </c>
      <c r="L262" t="s">
        <v>19</v>
      </c>
      <c r="M262" t="s">
        <v>32</v>
      </c>
      <c r="N262">
        <v>930.36</v>
      </c>
      <c r="O262">
        <f>customer_segmentation_data[[#This Row],[purchase_frequency]]*customer_segmentation_data[[#This Row],[last_purchase_amount]]</f>
        <v>26050.080000000002</v>
      </c>
    </row>
    <row r="263" spans="1:15" x14ac:dyDescent="0.25">
      <c r="A263">
        <v>96</v>
      </c>
      <c r="B263">
        <v>23</v>
      </c>
      <c r="C263" t="s">
        <v>14</v>
      </c>
      <c r="D263" t="s">
        <v>36</v>
      </c>
      <c r="E263">
        <v>108480</v>
      </c>
      <c r="F263" t="s">
        <v>25</v>
      </c>
      <c r="G263">
        <v>46</v>
      </c>
      <c r="H263" t="s">
        <v>21</v>
      </c>
      <c r="I263">
        <v>10</v>
      </c>
      <c r="J263" t="s">
        <v>30</v>
      </c>
      <c r="K263">
        <v>21</v>
      </c>
      <c r="L263" t="s">
        <v>19</v>
      </c>
      <c r="M263" t="s">
        <v>27</v>
      </c>
      <c r="N263">
        <v>377.31</v>
      </c>
      <c r="O263">
        <f>customer_segmentation_data[[#This Row],[purchase_frequency]]*customer_segmentation_data[[#This Row],[last_purchase_amount]]</f>
        <v>7923.51</v>
      </c>
    </row>
    <row r="264" spans="1:15" x14ac:dyDescent="0.25">
      <c r="A264">
        <v>99</v>
      </c>
      <c r="B264">
        <v>21</v>
      </c>
      <c r="C264" t="s">
        <v>14</v>
      </c>
      <c r="D264" t="s">
        <v>28</v>
      </c>
      <c r="E264">
        <v>105024</v>
      </c>
      <c r="F264" t="s">
        <v>25</v>
      </c>
      <c r="G264">
        <v>45</v>
      </c>
      <c r="H264" t="s">
        <v>21</v>
      </c>
      <c r="I264">
        <v>3</v>
      </c>
      <c r="J264" t="s">
        <v>18</v>
      </c>
      <c r="K264">
        <v>32</v>
      </c>
      <c r="L264" t="s">
        <v>22</v>
      </c>
      <c r="M264" t="s">
        <v>23</v>
      </c>
      <c r="N264">
        <v>795.84</v>
      </c>
      <c r="O264">
        <f>customer_segmentation_data[[#This Row],[purchase_frequency]]*customer_segmentation_data[[#This Row],[last_purchase_amount]]</f>
        <v>25466.880000000001</v>
      </c>
    </row>
    <row r="265" spans="1:15" x14ac:dyDescent="0.25">
      <c r="A265">
        <v>121</v>
      </c>
      <c r="B265">
        <v>47</v>
      </c>
      <c r="C265" t="s">
        <v>14</v>
      </c>
      <c r="D265" t="s">
        <v>15</v>
      </c>
      <c r="E265">
        <v>112072</v>
      </c>
      <c r="F265" t="s">
        <v>25</v>
      </c>
      <c r="G265">
        <v>50</v>
      </c>
      <c r="H265" t="s">
        <v>21</v>
      </c>
      <c r="I265">
        <v>5</v>
      </c>
      <c r="J265" t="s">
        <v>35</v>
      </c>
      <c r="K265">
        <v>21</v>
      </c>
      <c r="L265" t="s">
        <v>19</v>
      </c>
      <c r="M265" t="s">
        <v>20</v>
      </c>
      <c r="N265">
        <v>884.19</v>
      </c>
      <c r="O265">
        <f>customer_segmentation_data[[#This Row],[purchase_frequency]]*customer_segmentation_data[[#This Row],[last_purchase_amount]]</f>
        <v>18567.990000000002</v>
      </c>
    </row>
    <row r="266" spans="1:15" x14ac:dyDescent="0.25">
      <c r="A266">
        <v>179</v>
      </c>
      <c r="B266">
        <v>45</v>
      </c>
      <c r="C266" t="s">
        <v>14</v>
      </c>
      <c r="D266" t="s">
        <v>15</v>
      </c>
      <c r="E266">
        <v>102050</v>
      </c>
      <c r="F266" t="s">
        <v>25</v>
      </c>
      <c r="G266">
        <v>57</v>
      </c>
      <c r="H266" t="s">
        <v>21</v>
      </c>
      <c r="I266">
        <v>8</v>
      </c>
      <c r="J266" t="s">
        <v>30</v>
      </c>
      <c r="K266">
        <v>39</v>
      </c>
      <c r="L266" t="s">
        <v>22</v>
      </c>
      <c r="M266" t="s">
        <v>20</v>
      </c>
      <c r="N266">
        <v>263.93</v>
      </c>
      <c r="O266">
        <f>customer_segmentation_data[[#This Row],[purchase_frequency]]*customer_segmentation_data[[#This Row],[last_purchase_amount]]</f>
        <v>10293.27</v>
      </c>
    </row>
    <row r="267" spans="1:15" x14ac:dyDescent="0.25">
      <c r="A267">
        <v>189</v>
      </c>
      <c r="B267">
        <v>45</v>
      </c>
      <c r="C267" t="s">
        <v>14</v>
      </c>
      <c r="D267" t="s">
        <v>36</v>
      </c>
      <c r="E267">
        <v>108335</v>
      </c>
      <c r="F267" t="s">
        <v>25</v>
      </c>
      <c r="G267">
        <v>62</v>
      </c>
      <c r="H267" t="s">
        <v>21</v>
      </c>
      <c r="I267">
        <v>1</v>
      </c>
      <c r="J267" t="s">
        <v>18</v>
      </c>
      <c r="K267">
        <v>35</v>
      </c>
      <c r="L267" t="s">
        <v>22</v>
      </c>
      <c r="M267" t="s">
        <v>33</v>
      </c>
      <c r="N267">
        <v>940.93</v>
      </c>
      <c r="O267">
        <f>customer_segmentation_data[[#This Row],[purchase_frequency]]*customer_segmentation_data[[#This Row],[last_purchase_amount]]</f>
        <v>32932.549999999996</v>
      </c>
    </row>
    <row r="268" spans="1:15" x14ac:dyDescent="0.25">
      <c r="A268">
        <v>204</v>
      </c>
      <c r="B268">
        <v>49</v>
      </c>
      <c r="C268" t="s">
        <v>14</v>
      </c>
      <c r="D268" t="s">
        <v>36</v>
      </c>
      <c r="E268">
        <v>100258</v>
      </c>
      <c r="F268" t="s">
        <v>25</v>
      </c>
      <c r="G268">
        <v>53</v>
      </c>
      <c r="H268" t="s">
        <v>21</v>
      </c>
      <c r="I268">
        <v>6</v>
      </c>
      <c r="J268" t="s">
        <v>35</v>
      </c>
      <c r="K268">
        <v>27</v>
      </c>
      <c r="L268" t="s">
        <v>19</v>
      </c>
      <c r="M268" t="s">
        <v>32</v>
      </c>
      <c r="N268">
        <v>436.43</v>
      </c>
      <c r="O268">
        <f>customer_segmentation_data[[#This Row],[purchase_frequency]]*customer_segmentation_data[[#This Row],[last_purchase_amount]]</f>
        <v>11783.61</v>
      </c>
    </row>
    <row r="269" spans="1:15" x14ac:dyDescent="0.25">
      <c r="A269">
        <v>231</v>
      </c>
      <c r="B269">
        <v>24</v>
      </c>
      <c r="C269" t="s">
        <v>14</v>
      </c>
      <c r="D269" t="s">
        <v>15</v>
      </c>
      <c r="E269">
        <v>147572</v>
      </c>
      <c r="F269" t="s">
        <v>25</v>
      </c>
      <c r="G269">
        <v>44</v>
      </c>
      <c r="H269" t="s">
        <v>21</v>
      </c>
      <c r="I269">
        <v>7</v>
      </c>
      <c r="J269" t="s">
        <v>35</v>
      </c>
      <c r="K269">
        <v>45</v>
      </c>
      <c r="L269" t="s">
        <v>22</v>
      </c>
      <c r="M269" t="s">
        <v>33</v>
      </c>
      <c r="N269">
        <v>204.27</v>
      </c>
      <c r="O269">
        <f>customer_segmentation_data[[#This Row],[purchase_frequency]]*customer_segmentation_data[[#This Row],[last_purchase_amount]]</f>
        <v>9192.15</v>
      </c>
    </row>
    <row r="270" spans="1:15" x14ac:dyDescent="0.25">
      <c r="A270">
        <v>252</v>
      </c>
      <c r="B270">
        <v>25</v>
      </c>
      <c r="C270" t="s">
        <v>14</v>
      </c>
      <c r="D270" t="s">
        <v>28</v>
      </c>
      <c r="E270">
        <v>105185</v>
      </c>
      <c r="F270" t="s">
        <v>25</v>
      </c>
      <c r="G270">
        <v>70</v>
      </c>
      <c r="H270" t="s">
        <v>21</v>
      </c>
      <c r="I270">
        <v>2</v>
      </c>
      <c r="J270" t="s">
        <v>18</v>
      </c>
      <c r="K270">
        <v>37</v>
      </c>
      <c r="L270" t="s">
        <v>22</v>
      </c>
      <c r="M270" t="s">
        <v>20</v>
      </c>
      <c r="N270">
        <v>556.23</v>
      </c>
      <c r="O270">
        <f>customer_segmentation_data[[#This Row],[purchase_frequency]]*customer_segmentation_data[[#This Row],[last_purchase_amount]]</f>
        <v>20580.510000000002</v>
      </c>
    </row>
    <row r="271" spans="1:15" x14ac:dyDescent="0.25">
      <c r="A271">
        <v>255</v>
      </c>
      <c r="B271">
        <v>27</v>
      </c>
      <c r="C271" t="s">
        <v>14</v>
      </c>
      <c r="D271" t="s">
        <v>28</v>
      </c>
      <c r="E271">
        <v>139589</v>
      </c>
      <c r="F271" t="s">
        <v>25</v>
      </c>
      <c r="G271">
        <v>69</v>
      </c>
      <c r="H271" t="s">
        <v>21</v>
      </c>
      <c r="I271">
        <v>8</v>
      </c>
      <c r="J271" t="s">
        <v>30</v>
      </c>
      <c r="K271">
        <v>22</v>
      </c>
      <c r="L271" t="s">
        <v>19</v>
      </c>
      <c r="M271" t="s">
        <v>27</v>
      </c>
      <c r="N271">
        <v>150.58000000000001</v>
      </c>
      <c r="O271">
        <f>customer_segmentation_data[[#This Row],[purchase_frequency]]*customer_segmentation_data[[#This Row],[last_purchase_amount]]</f>
        <v>3312.76</v>
      </c>
    </row>
    <row r="272" spans="1:15" x14ac:dyDescent="0.25">
      <c r="A272">
        <v>287</v>
      </c>
      <c r="B272">
        <v>31</v>
      </c>
      <c r="C272" t="s">
        <v>14</v>
      </c>
      <c r="D272" t="s">
        <v>36</v>
      </c>
      <c r="E272">
        <v>119460</v>
      </c>
      <c r="F272" t="s">
        <v>25</v>
      </c>
      <c r="G272">
        <v>69</v>
      </c>
      <c r="H272" t="s">
        <v>21</v>
      </c>
      <c r="I272">
        <v>2</v>
      </c>
      <c r="J272" t="s">
        <v>18</v>
      </c>
      <c r="K272">
        <v>22</v>
      </c>
      <c r="L272" t="s">
        <v>19</v>
      </c>
      <c r="M272" t="s">
        <v>27</v>
      </c>
      <c r="N272">
        <v>486.21</v>
      </c>
      <c r="O272">
        <f>customer_segmentation_data[[#This Row],[purchase_frequency]]*customer_segmentation_data[[#This Row],[last_purchase_amount]]</f>
        <v>10696.619999999999</v>
      </c>
    </row>
    <row r="273" spans="1:15" x14ac:dyDescent="0.25">
      <c r="A273">
        <v>310</v>
      </c>
      <c r="B273">
        <v>50</v>
      </c>
      <c r="C273" t="s">
        <v>14</v>
      </c>
      <c r="D273" t="s">
        <v>36</v>
      </c>
      <c r="E273">
        <v>100320</v>
      </c>
      <c r="F273" t="s">
        <v>25</v>
      </c>
      <c r="G273">
        <v>45</v>
      </c>
      <c r="H273" t="s">
        <v>21</v>
      </c>
      <c r="I273">
        <v>7</v>
      </c>
      <c r="J273" t="s">
        <v>35</v>
      </c>
      <c r="K273">
        <v>29</v>
      </c>
      <c r="L273" t="s">
        <v>19</v>
      </c>
      <c r="M273" t="s">
        <v>23</v>
      </c>
      <c r="N273">
        <v>139.38999999999999</v>
      </c>
      <c r="O273">
        <f>customer_segmentation_data[[#This Row],[purchase_frequency]]*customer_segmentation_data[[#This Row],[last_purchase_amount]]</f>
        <v>4042.3099999999995</v>
      </c>
    </row>
    <row r="274" spans="1:15" x14ac:dyDescent="0.25">
      <c r="A274">
        <v>314</v>
      </c>
      <c r="B274">
        <v>44</v>
      </c>
      <c r="C274" t="s">
        <v>14</v>
      </c>
      <c r="D274" t="s">
        <v>36</v>
      </c>
      <c r="E274">
        <v>141748</v>
      </c>
      <c r="F274" t="s">
        <v>25</v>
      </c>
      <c r="G274">
        <v>55</v>
      </c>
      <c r="H274" t="s">
        <v>21</v>
      </c>
      <c r="I274">
        <v>2</v>
      </c>
      <c r="J274" t="s">
        <v>18</v>
      </c>
      <c r="K274">
        <v>50</v>
      </c>
      <c r="L274" t="s">
        <v>22</v>
      </c>
      <c r="M274" t="s">
        <v>20</v>
      </c>
      <c r="N274">
        <v>897.57</v>
      </c>
      <c r="O274">
        <f>customer_segmentation_data[[#This Row],[purchase_frequency]]*customer_segmentation_data[[#This Row],[last_purchase_amount]]</f>
        <v>44878.5</v>
      </c>
    </row>
    <row r="275" spans="1:15" x14ac:dyDescent="0.25">
      <c r="A275">
        <v>338</v>
      </c>
      <c r="B275">
        <v>42</v>
      </c>
      <c r="C275" t="s">
        <v>14</v>
      </c>
      <c r="D275" t="s">
        <v>28</v>
      </c>
      <c r="E275">
        <v>115381</v>
      </c>
      <c r="F275" t="s">
        <v>25</v>
      </c>
      <c r="G275">
        <v>70</v>
      </c>
      <c r="H275" t="s">
        <v>21</v>
      </c>
      <c r="I275">
        <v>7</v>
      </c>
      <c r="J275" t="s">
        <v>35</v>
      </c>
      <c r="K275">
        <v>33</v>
      </c>
      <c r="L275" t="s">
        <v>22</v>
      </c>
      <c r="M275" t="s">
        <v>32</v>
      </c>
      <c r="N275">
        <v>592.52</v>
      </c>
      <c r="O275">
        <f>customer_segmentation_data[[#This Row],[purchase_frequency]]*customer_segmentation_data[[#This Row],[last_purchase_amount]]</f>
        <v>19553.16</v>
      </c>
    </row>
    <row r="276" spans="1:15" x14ac:dyDescent="0.25">
      <c r="A276">
        <v>344</v>
      </c>
      <c r="B276">
        <v>41</v>
      </c>
      <c r="C276" t="s">
        <v>14</v>
      </c>
      <c r="D276" t="s">
        <v>36</v>
      </c>
      <c r="E276">
        <v>136928</v>
      </c>
      <c r="F276" t="s">
        <v>25</v>
      </c>
      <c r="G276">
        <v>42</v>
      </c>
      <c r="H276" t="s">
        <v>21</v>
      </c>
      <c r="I276">
        <v>5</v>
      </c>
      <c r="J276" t="s">
        <v>35</v>
      </c>
      <c r="K276">
        <v>33</v>
      </c>
      <c r="L276" t="s">
        <v>22</v>
      </c>
      <c r="M276" t="s">
        <v>32</v>
      </c>
      <c r="N276">
        <v>239.72</v>
      </c>
      <c r="O276">
        <f>customer_segmentation_data[[#This Row],[purchase_frequency]]*customer_segmentation_data[[#This Row],[last_purchase_amount]]</f>
        <v>7910.76</v>
      </c>
    </row>
    <row r="277" spans="1:15" x14ac:dyDescent="0.25">
      <c r="A277">
        <v>348</v>
      </c>
      <c r="B277">
        <v>39</v>
      </c>
      <c r="C277" t="s">
        <v>14</v>
      </c>
      <c r="D277" t="s">
        <v>15</v>
      </c>
      <c r="E277">
        <v>136141</v>
      </c>
      <c r="F277" t="s">
        <v>25</v>
      </c>
      <c r="G277">
        <v>58</v>
      </c>
      <c r="H277" t="s">
        <v>21</v>
      </c>
      <c r="I277">
        <v>6</v>
      </c>
      <c r="J277" t="s">
        <v>35</v>
      </c>
      <c r="K277">
        <v>30</v>
      </c>
      <c r="L277" t="s">
        <v>19</v>
      </c>
      <c r="M277" t="s">
        <v>32</v>
      </c>
      <c r="N277">
        <v>211.56</v>
      </c>
      <c r="O277">
        <f>customer_segmentation_data[[#This Row],[purchase_frequency]]*customer_segmentation_data[[#This Row],[last_purchase_amount]]</f>
        <v>6346.8</v>
      </c>
    </row>
    <row r="278" spans="1:15" x14ac:dyDescent="0.25">
      <c r="A278">
        <v>363</v>
      </c>
      <c r="B278">
        <v>26</v>
      </c>
      <c r="C278" t="s">
        <v>14</v>
      </c>
      <c r="D278" t="s">
        <v>28</v>
      </c>
      <c r="E278">
        <v>149741</v>
      </c>
      <c r="F278" t="s">
        <v>25</v>
      </c>
      <c r="G278">
        <v>51</v>
      </c>
      <c r="H278" t="s">
        <v>21</v>
      </c>
      <c r="I278">
        <v>4</v>
      </c>
      <c r="J278" t="s">
        <v>35</v>
      </c>
      <c r="K278">
        <v>37</v>
      </c>
      <c r="L278" t="s">
        <v>22</v>
      </c>
      <c r="M278" t="s">
        <v>32</v>
      </c>
      <c r="N278">
        <v>685.36</v>
      </c>
      <c r="O278">
        <f>customer_segmentation_data[[#This Row],[purchase_frequency]]*customer_segmentation_data[[#This Row],[last_purchase_amount]]</f>
        <v>25358.32</v>
      </c>
    </row>
    <row r="279" spans="1:15" x14ac:dyDescent="0.25">
      <c r="A279">
        <v>406</v>
      </c>
      <c r="B279">
        <v>29</v>
      </c>
      <c r="C279" t="s">
        <v>14</v>
      </c>
      <c r="D279" t="s">
        <v>28</v>
      </c>
      <c r="E279">
        <v>141369</v>
      </c>
      <c r="F279" t="s">
        <v>25</v>
      </c>
      <c r="G279">
        <v>42</v>
      </c>
      <c r="H279" t="s">
        <v>21</v>
      </c>
      <c r="I279">
        <v>10</v>
      </c>
      <c r="J279" t="s">
        <v>30</v>
      </c>
      <c r="K279">
        <v>16</v>
      </c>
      <c r="L279" t="s">
        <v>19</v>
      </c>
      <c r="M279" t="s">
        <v>32</v>
      </c>
      <c r="N279">
        <v>862.54</v>
      </c>
      <c r="O279">
        <f>customer_segmentation_data[[#This Row],[purchase_frequency]]*customer_segmentation_data[[#This Row],[last_purchase_amount]]</f>
        <v>13800.64</v>
      </c>
    </row>
    <row r="280" spans="1:15" x14ac:dyDescent="0.25">
      <c r="A280">
        <v>408</v>
      </c>
      <c r="B280">
        <v>40</v>
      </c>
      <c r="C280" t="s">
        <v>14</v>
      </c>
      <c r="D280" t="s">
        <v>28</v>
      </c>
      <c r="E280">
        <v>135305</v>
      </c>
      <c r="F280" t="s">
        <v>25</v>
      </c>
      <c r="G280">
        <v>54</v>
      </c>
      <c r="H280" t="s">
        <v>21</v>
      </c>
      <c r="I280">
        <v>8</v>
      </c>
      <c r="J280" t="s">
        <v>30</v>
      </c>
      <c r="K280">
        <v>29</v>
      </c>
      <c r="L280" t="s">
        <v>19</v>
      </c>
      <c r="M280" t="s">
        <v>27</v>
      </c>
      <c r="N280">
        <v>831.6</v>
      </c>
      <c r="O280">
        <f>customer_segmentation_data[[#This Row],[purchase_frequency]]*customer_segmentation_data[[#This Row],[last_purchase_amount]]</f>
        <v>24116.400000000001</v>
      </c>
    </row>
    <row r="281" spans="1:15" x14ac:dyDescent="0.25">
      <c r="A281">
        <v>432</v>
      </c>
      <c r="B281">
        <v>29</v>
      </c>
      <c r="C281" t="s">
        <v>14</v>
      </c>
      <c r="D281" t="s">
        <v>15</v>
      </c>
      <c r="E281">
        <v>133291</v>
      </c>
      <c r="F281" t="s">
        <v>25</v>
      </c>
      <c r="G281">
        <v>52</v>
      </c>
      <c r="H281" t="s">
        <v>21</v>
      </c>
      <c r="I281">
        <v>4</v>
      </c>
      <c r="J281" t="s">
        <v>35</v>
      </c>
      <c r="K281">
        <v>42</v>
      </c>
      <c r="L281" t="s">
        <v>22</v>
      </c>
      <c r="M281" t="s">
        <v>27</v>
      </c>
      <c r="N281">
        <v>916.28</v>
      </c>
      <c r="O281">
        <f>customer_segmentation_data[[#This Row],[purchase_frequency]]*customer_segmentation_data[[#This Row],[last_purchase_amount]]</f>
        <v>38483.760000000002</v>
      </c>
    </row>
    <row r="282" spans="1:15" x14ac:dyDescent="0.25">
      <c r="A282">
        <v>451</v>
      </c>
      <c r="B282">
        <v>24</v>
      </c>
      <c r="C282" t="s">
        <v>14</v>
      </c>
      <c r="D282" t="s">
        <v>28</v>
      </c>
      <c r="E282">
        <v>147555</v>
      </c>
      <c r="F282" t="s">
        <v>25</v>
      </c>
      <c r="G282">
        <v>65</v>
      </c>
      <c r="H282" t="s">
        <v>21</v>
      </c>
      <c r="I282">
        <v>4</v>
      </c>
      <c r="J282" t="s">
        <v>35</v>
      </c>
      <c r="K282">
        <v>28</v>
      </c>
      <c r="L282" t="s">
        <v>19</v>
      </c>
      <c r="M282" t="s">
        <v>20</v>
      </c>
      <c r="N282">
        <v>434.84</v>
      </c>
      <c r="O282">
        <f>customer_segmentation_data[[#This Row],[purchase_frequency]]*customer_segmentation_data[[#This Row],[last_purchase_amount]]</f>
        <v>12175.519999999999</v>
      </c>
    </row>
    <row r="283" spans="1:15" x14ac:dyDescent="0.25">
      <c r="A283">
        <v>457</v>
      </c>
      <c r="B283">
        <v>30</v>
      </c>
      <c r="C283" t="s">
        <v>14</v>
      </c>
      <c r="D283" t="s">
        <v>28</v>
      </c>
      <c r="E283">
        <v>120083</v>
      </c>
      <c r="F283" t="s">
        <v>25</v>
      </c>
      <c r="G283">
        <v>47</v>
      </c>
      <c r="H283" t="s">
        <v>21</v>
      </c>
      <c r="I283">
        <v>1</v>
      </c>
      <c r="J283" t="s">
        <v>18</v>
      </c>
      <c r="K283">
        <v>49</v>
      </c>
      <c r="L283" t="s">
        <v>22</v>
      </c>
      <c r="M283" t="s">
        <v>33</v>
      </c>
      <c r="N283">
        <v>443.12</v>
      </c>
      <c r="O283">
        <f>customer_segmentation_data[[#This Row],[purchase_frequency]]*customer_segmentation_data[[#This Row],[last_purchase_amount]]</f>
        <v>21712.880000000001</v>
      </c>
    </row>
    <row r="284" spans="1:15" x14ac:dyDescent="0.25">
      <c r="A284">
        <v>487</v>
      </c>
      <c r="B284">
        <v>22</v>
      </c>
      <c r="C284" t="s">
        <v>14</v>
      </c>
      <c r="D284" t="s">
        <v>15</v>
      </c>
      <c r="E284">
        <v>104781</v>
      </c>
      <c r="F284" t="s">
        <v>25</v>
      </c>
      <c r="G284">
        <v>64</v>
      </c>
      <c r="H284" t="s">
        <v>21</v>
      </c>
      <c r="I284">
        <v>8</v>
      </c>
      <c r="J284" t="s">
        <v>30</v>
      </c>
      <c r="K284">
        <v>38</v>
      </c>
      <c r="L284" t="s">
        <v>22</v>
      </c>
      <c r="M284" t="s">
        <v>32</v>
      </c>
      <c r="N284">
        <v>151.47999999999999</v>
      </c>
      <c r="O284">
        <f>customer_segmentation_data[[#This Row],[purchase_frequency]]*customer_segmentation_data[[#This Row],[last_purchase_amount]]</f>
        <v>5756.24</v>
      </c>
    </row>
    <row r="285" spans="1:15" x14ac:dyDescent="0.25">
      <c r="A285">
        <v>488</v>
      </c>
      <c r="B285">
        <v>47</v>
      </c>
      <c r="C285" t="s">
        <v>14</v>
      </c>
      <c r="D285" t="s">
        <v>28</v>
      </c>
      <c r="E285">
        <v>124597</v>
      </c>
      <c r="F285" t="s">
        <v>25</v>
      </c>
      <c r="G285">
        <v>67</v>
      </c>
      <c r="H285" t="s">
        <v>21</v>
      </c>
      <c r="I285">
        <v>9</v>
      </c>
      <c r="J285" t="s">
        <v>30</v>
      </c>
      <c r="K285">
        <v>8</v>
      </c>
      <c r="L285" t="s">
        <v>31</v>
      </c>
      <c r="M285" t="s">
        <v>27</v>
      </c>
      <c r="N285">
        <v>885.33</v>
      </c>
      <c r="O285">
        <f>customer_segmentation_data[[#This Row],[purchase_frequency]]*customer_segmentation_data[[#This Row],[last_purchase_amount]]</f>
        <v>7082.64</v>
      </c>
    </row>
    <row r="286" spans="1:15" x14ac:dyDescent="0.25">
      <c r="A286">
        <v>512</v>
      </c>
      <c r="B286">
        <v>33</v>
      </c>
      <c r="C286" t="s">
        <v>14</v>
      </c>
      <c r="D286" t="s">
        <v>36</v>
      </c>
      <c r="E286">
        <v>132968</v>
      </c>
      <c r="F286" t="s">
        <v>25</v>
      </c>
      <c r="G286">
        <v>49</v>
      </c>
      <c r="H286" t="s">
        <v>21</v>
      </c>
      <c r="I286">
        <v>10</v>
      </c>
      <c r="J286" t="s">
        <v>30</v>
      </c>
      <c r="K286">
        <v>45</v>
      </c>
      <c r="L286" t="s">
        <v>22</v>
      </c>
      <c r="M286" t="s">
        <v>23</v>
      </c>
      <c r="N286">
        <v>641.53</v>
      </c>
      <c r="O286">
        <f>customer_segmentation_data[[#This Row],[purchase_frequency]]*customer_segmentation_data[[#This Row],[last_purchase_amount]]</f>
        <v>28868.85</v>
      </c>
    </row>
    <row r="287" spans="1:15" x14ac:dyDescent="0.25">
      <c r="A287">
        <v>530</v>
      </c>
      <c r="B287">
        <v>27</v>
      </c>
      <c r="C287" t="s">
        <v>14</v>
      </c>
      <c r="D287" t="s">
        <v>36</v>
      </c>
      <c r="E287">
        <v>106944</v>
      </c>
      <c r="F287" t="s">
        <v>25</v>
      </c>
      <c r="G287">
        <v>63</v>
      </c>
      <c r="H287" t="s">
        <v>21</v>
      </c>
      <c r="I287">
        <v>1</v>
      </c>
      <c r="J287" t="s">
        <v>18</v>
      </c>
      <c r="K287">
        <v>28</v>
      </c>
      <c r="L287" t="s">
        <v>19</v>
      </c>
      <c r="M287" t="s">
        <v>23</v>
      </c>
      <c r="N287">
        <v>36.39</v>
      </c>
      <c r="O287">
        <f>customer_segmentation_data[[#This Row],[purchase_frequency]]*customer_segmentation_data[[#This Row],[last_purchase_amount]]</f>
        <v>1018.9200000000001</v>
      </c>
    </row>
    <row r="288" spans="1:15" x14ac:dyDescent="0.25">
      <c r="A288">
        <v>534</v>
      </c>
      <c r="B288">
        <v>28</v>
      </c>
      <c r="C288" t="s">
        <v>14</v>
      </c>
      <c r="D288" t="s">
        <v>36</v>
      </c>
      <c r="E288">
        <v>121073</v>
      </c>
      <c r="F288" t="s">
        <v>25</v>
      </c>
      <c r="G288">
        <v>44</v>
      </c>
      <c r="H288" t="s">
        <v>21</v>
      </c>
      <c r="I288">
        <v>3</v>
      </c>
      <c r="J288" t="s">
        <v>18</v>
      </c>
      <c r="K288">
        <v>16</v>
      </c>
      <c r="L288" t="s">
        <v>19</v>
      </c>
      <c r="M288" t="s">
        <v>23</v>
      </c>
      <c r="N288">
        <v>482.35</v>
      </c>
      <c r="O288">
        <f>customer_segmentation_data[[#This Row],[purchase_frequency]]*customer_segmentation_data[[#This Row],[last_purchase_amount]]</f>
        <v>7717.6</v>
      </c>
    </row>
    <row r="289" spans="1:15" x14ac:dyDescent="0.25">
      <c r="A289">
        <v>581</v>
      </c>
      <c r="B289">
        <v>46</v>
      </c>
      <c r="C289" t="s">
        <v>14</v>
      </c>
      <c r="D289" t="s">
        <v>36</v>
      </c>
      <c r="E289">
        <v>129568</v>
      </c>
      <c r="F289" t="s">
        <v>25</v>
      </c>
      <c r="G289">
        <v>56</v>
      </c>
      <c r="H289" t="s">
        <v>21</v>
      </c>
      <c r="I289">
        <v>10</v>
      </c>
      <c r="J289" t="s">
        <v>30</v>
      </c>
      <c r="K289">
        <v>27</v>
      </c>
      <c r="L289" t="s">
        <v>19</v>
      </c>
      <c r="M289" t="s">
        <v>27</v>
      </c>
      <c r="N289">
        <v>766.26</v>
      </c>
      <c r="O289">
        <f>customer_segmentation_data[[#This Row],[purchase_frequency]]*customer_segmentation_data[[#This Row],[last_purchase_amount]]</f>
        <v>20689.02</v>
      </c>
    </row>
    <row r="290" spans="1:15" x14ac:dyDescent="0.25">
      <c r="A290">
        <v>597</v>
      </c>
      <c r="B290">
        <v>50</v>
      </c>
      <c r="C290" t="s">
        <v>14</v>
      </c>
      <c r="D290" t="s">
        <v>36</v>
      </c>
      <c r="E290">
        <v>132598</v>
      </c>
      <c r="F290" t="s">
        <v>25</v>
      </c>
      <c r="G290">
        <v>57</v>
      </c>
      <c r="H290" t="s">
        <v>21</v>
      </c>
      <c r="I290">
        <v>7</v>
      </c>
      <c r="J290" t="s">
        <v>35</v>
      </c>
      <c r="K290">
        <v>21</v>
      </c>
      <c r="L290" t="s">
        <v>19</v>
      </c>
      <c r="M290" t="s">
        <v>32</v>
      </c>
      <c r="N290">
        <v>930.91</v>
      </c>
      <c r="O290">
        <f>customer_segmentation_data[[#This Row],[purchase_frequency]]*customer_segmentation_data[[#This Row],[last_purchase_amount]]</f>
        <v>19549.11</v>
      </c>
    </row>
    <row r="291" spans="1:15" x14ac:dyDescent="0.25">
      <c r="A291">
        <v>628</v>
      </c>
      <c r="B291">
        <v>39</v>
      </c>
      <c r="C291" t="s">
        <v>14</v>
      </c>
      <c r="D291" t="s">
        <v>28</v>
      </c>
      <c r="E291">
        <v>108744</v>
      </c>
      <c r="F291" t="s">
        <v>25</v>
      </c>
      <c r="G291">
        <v>63</v>
      </c>
      <c r="H291" t="s">
        <v>21</v>
      </c>
      <c r="I291">
        <v>2</v>
      </c>
      <c r="J291" t="s">
        <v>18</v>
      </c>
      <c r="K291">
        <v>23</v>
      </c>
      <c r="L291" t="s">
        <v>19</v>
      </c>
      <c r="M291" t="s">
        <v>23</v>
      </c>
      <c r="N291">
        <v>411.86</v>
      </c>
      <c r="O291">
        <f>customer_segmentation_data[[#This Row],[purchase_frequency]]*customer_segmentation_data[[#This Row],[last_purchase_amount]]</f>
        <v>9472.7800000000007</v>
      </c>
    </row>
    <row r="292" spans="1:15" x14ac:dyDescent="0.25">
      <c r="A292">
        <v>667</v>
      </c>
      <c r="B292">
        <v>29</v>
      </c>
      <c r="C292" t="s">
        <v>14</v>
      </c>
      <c r="D292" t="s">
        <v>15</v>
      </c>
      <c r="E292">
        <v>135394</v>
      </c>
      <c r="F292" t="s">
        <v>25</v>
      </c>
      <c r="G292">
        <v>53</v>
      </c>
      <c r="H292" t="s">
        <v>21</v>
      </c>
      <c r="I292">
        <v>9</v>
      </c>
      <c r="J292" t="s">
        <v>30</v>
      </c>
      <c r="K292">
        <v>36</v>
      </c>
      <c r="L292" t="s">
        <v>22</v>
      </c>
      <c r="M292" t="s">
        <v>27</v>
      </c>
      <c r="N292">
        <v>30.13</v>
      </c>
      <c r="O292">
        <f>customer_segmentation_data[[#This Row],[purchase_frequency]]*customer_segmentation_data[[#This Row],[last_purchase_amount]]</f>
        <v>1084.68</v>
      </c>
    </row>
    <row r="293" spans="1:15" x14ac:dyDescent="0.25">
      <c r="A293">
        <v>685</v>
      </c>
      <c r="B293">
        <v>37</v>
      </c>
      <c r="C293" t="s">
        <v>14</v>
      </c>
      <c r="D293" t="s">
        <v>36</v>
      </c>
      <c r="E293">
        <v>104041</v>
      </c>
      <c r="F293" t="s">
        <v>25</v>
      </c>
      <c r="G293">
        <v>64</v>
      </c>
      <c r="H293" t="s">
        <v>21</v>
      </c>
      <c r="I293">
        <v>9</v>
      </c>
      <c r="J293" t="s">
        <v>30</v>
      </c>
      <c r="K293">
        <v>49</v>
      </c>
      <c r="L293" t="s">
        <v>22</v>
      </c>
      <c r="M293" t="s">
        <v>32</v>
      </c>
      <c r="N293">
        <v>117.52</v>
      </c>
      <c r="O293">
        <f>customer_segmentation_data[[#This Row],[purchase_frequency]]*customer_segmentation_data[[#This Row],[last_purchase_amount]]</f>
        <v>5758.48</v>
      </c>
    </row>
    <row r="294" spans="1:15" x14ac:dyDescent="0.25">
      <c r="A294">
        <v>690</v>
      </c>
      <c r="B294">
        <v>39</v>
      </c>
      <c r="C294" t="s">
        <v>14</v>
      </c>
      <c r="D294" t="s">
        <v>15</v>
      </c>
      <c r="E294">
        <v>141586</v>
      </c>
      <c r="F294" t="s">
        <v>25</v>
      </c>
      <c r="G294">
        <v>50</v>
      </c>
      <c r="H294" t="s">
        <v>21</v>
      </c>
      <c r="I294">
        <v>4</v>
      </c>
      <c r="J294" t="s">
        <v>35</v>
      </c>
      <c r="K294">
        <v>46</v>
      </c>
      <c r="L294" t="s">
        <v>22</v>
      </c>
      <c r="M294" t="s">
        <v>27</v>
      </c>
      <c r="N294">
        <v>659.67</v>
      </c>
      <c r="O294">
        <f>customer_segmentation_data[[#This Row],[purchase_frequency]]*customer_segmentation_data[[#This Row],[last_purchase_amount]]</f>
        <v>30344.82</v>
      </c>
    </row>
    <row r="295" spans="1:15" x14ac:dyDescent="0.25">
      <c r="A295">
        <v>706</v>
      </c>
      <c r="B295">
        <v>29</v>
      </c>
      <c r="C295" t="s">
        <v>14</v>
      </c>
      <c r="D295" t="s">
        <v>15</v>
      </c>
      <c r="E295">
        <v>102972</v>
      </c>
      <c r="F295" t="s">
        <v>25</v>
      </c>
      <c r="G295">
        <v>68</v>
      </c>
      <c r="H295" t="s">
        <v>21</v>
      </c>
      <c r="I295">
        <v>3</v>
      </c>
      <c r="J295" t="s">
        <v>18</v>
      </c>
      <c r="K295">
        <v>39</v>
      </c>
      <c r="L295" t="s">
        <v>22</v>
      </c>
      <c r="M295" t="s">
        <v>27</v>
      </c>
      <c r="N295">
        <v>258.08999999999997</v>
      </c>
      <c r="O295">
        <f>customer_segmentation_data[[#This Row],[purchase_frequency]]*customer_segmentation_data[[#This Row],[last_purchase_amount]]</f>
        <v>10065.509999999998</v>
      </c>
    </row>
    <row r="296" spans="1:15" x14ac:dyDescent="0.25">
      <c r="A296">
        <v>707</v>
      </c>
      <c r="B296">
        <v>47</v>
      </c>
      <c r="C296" t="s">
        <v>14</v>
      </c>
      <c r="D296" t="s">
        <v>15</v>
      </c>
      <c r="E296">
        <v>128439</v>
      </c>
      <c r="F296" t="s">
        <v>25</v>
      </c>
      <c r="G296">
        <v>42</v>
      </c>
      <c r="H296" t="s">
        <v>21</v>
      </c>
      <c r="I296">
        <v>5</v>
      </c>
      <c r="J296" t="s">
        <v>35</v>
      </c>
      <c r="K296">
        <v>22</v>
      </c>
      <c r="L296" t="s">
        <v>19</v>
      </c>
      <c r="M296" t="s">
        <v>23</v>
      </c>
      <c r="N296">
        <v>219.02</v>
      </c>
      <c r="O296">
        <f>customer_segmentation_data[[#This Row],[purchase_frequency]]*customer_segmentation_data[[#This Row],[last_purchase_amount]]</f>
        <v>4818.4400000000005</v>
      </c>
    </row>
    <row r="297" spans="1:15" x14ac:dyDescent="0.25">
      <c r="A297">
        <v>714</v>
      </c>
      <c r="B297">
        <v>30</v>
      </c>
      <c r="C297" t="s">
        <v>14</v>
      </c>
      <c r="D297" t="s">
        <v>36</v>
      </c>
      <c r="E297">
        <v>100115</v>
      </c>
      <c r="F297" t="s">
        <v>25</v>
      </c>
      <c r="G297">
        <v>54</v>
      </c>
      <c r="H297" t="s">
        <v>21</v>
      </c>
      <c r="I297">
        <v>2</v>
      </c>
      <c r="J297" t="s">
        <v>18</v>
      </c>
      <c r="K297">
        <v>36</v>
      </c>
      <c r="L297" t="s">
        <v>22</v>
      </c>
      <c r="M297" t="s">
        <v>23</v>
      </c>
      <c r="N297">
        <v>789.67</v>
      </c>
      <c r="O297">
        <f>customer_segmentation_data[[#This Row],[purchase_frequency]]*customer_segmentation_data[[#This Row],[last_purchase_amount]]</f>
        <v>28428.12</v>
      </c>
    </row>
    <row r="298" spans="1:15" x14ac:dyDescent="0.25">
      <c r="A298">
        <v>721</v>
      </c>
      <c r="B298">
        <v>27</v>
      </c>
      <c r="C298" t="s">
        <v>14</v>
      </c>
      <c r="D298" t="s">
        <v>36</v>
      </c>
      <c r="E298">
        <v>114848</v>
      </c>
      <c r="F298" t="s">
        <v>25</v>
      </c>
      <c r="G298">
        <v>66</v>
      </c>
      <c r="H298" t="s">
        <v>21</v>
      </c>
      <c r="I298">
        <v>10</v>
      </c>
      <c r="J298" t="s">
        <v>30</v>
      </c>
      <c r="K298">
        <v>38</v>
      </c>
      <c r="L298" t="s">
        <v>22</v>
      </c>
      <c r="M298" t="s">
        <v>20</v>
      </c>
      <c r="N298">
        <v>912.58</v>
      </c>
      <c r="O298">
        <f>customer_segmentation_data[[#This Row],[purchase_frequency]]*customer_segmentation_data[[#This Row],[last_purchase_amount]]</f>
        <v>34678.04</v>
      </c>
    </row>
    <row r="299" spans="1:15" x14ac:dyDescent="0.25">
      <c r="A299">
        <v>756</v>
      </c>
      <c r="B299">
        <v>30</v>
      </c>
      <c r="C299" t="s">
        <v>14</v>
      </c>
      <c r="D299" t="s">
        <v>15</v>
      </c>
      <c r="E299">
        <v>111050</v>
      </c>
      <c r="F299" t="s">
        <v>25</v>
      </c>
      <c r="G299">
        <v>61</v>
      </c>
      <c r="H299" t="s">
        <v>21</v>
      </c>
      <c r="I299">
        <v>10</v>
      </c>
      <c r="J299" t="s">
        <v>30</v>
      </c>
      <c r="K299">
        <v>32</v>
      </c>
      <c r="L299" t="s">
        <v>22</v>
      </c>
      <c r="M299" t="s">
        <v>33</v>
      </c>
      <c r="N299">
        <v>213.88</v>
      </c>
      <c r="O299">
        <f>customer_segmentation_data[[#This Row],[purchase_frequency]]*customer_segmentation_data[[#This Row],[last_purchase_amount]]</f>
        <v>6844.16</v>
      </c>
    </row>
    <row r="300" spans="1:15" x14ac:dyDescent="0.25">
      <c r="A300">
        <v>794</v>
      </c>
      <c r="B300">
        <v>50</v>
      </c>
      <c r="C300" t="s">
        <v>14</v>
      </c>
      <c r="D300" t="s">
        <v>36</v>
      </c>
      <c r="E300">
        <v>103921</v>
      </c>
      <c r="F300" t="s">
        <v>25</v>
      </c>
      <c r="G300">
        <v>58</v>
      </c>
      <c r="H300" t="s">
        <v>21</v>
      </c>
      <c r="I300">
        <v>2</v>
      </c>
      <c r="J300" t="s">
        <v>18</v>
      </c>
      <c r="K300">
        <v>3</v>
      </c>
      <c r="L300" t="s">
        <v>31</v>
      </c>
      <c r="M300" t="s">
        <v>33</v>
      </c>
      <c r="N300">
        <v>687.32</v>
      </c>
      <c r="O300">
        <f>customer_segmentation_data[[#This Row],[purchase_frequency]]*customer_segmentation_data[[#This Row],[last_purchase_amount]]</f>
        <v>2061.96</v>
      </c>
    </row>
    <row r="301" spans="1:15" x14ac:dyDescent="0.25">
      <c r="A301">
        <v>808</v>
      </c>
      <c r="B301">
        <v>33</v>
      </c>
      <c r="C301" t="s">
        <v>14</v>
      </c>
      <c r="D301" t="s">
        <v>36</v>
      </c>
      <c r="E301">
        <v>127302</v>
      </c>
      <c r="F301" t="s">
        <v>25</v>
      </c>
      <c r="G301">
        <v>43</v>
      </c>
      <c r="H301" t="s">
        <v>21</v>
      </c>
      <c r="I301">
        <v>1</v>
      </c>
      <c r="J301" t="s">
        <v>18</v>
      </c>
      <c r="K301">
        <v>40</v>
      </c>
      <c r="L301" t="s">
        <v>22</v>
      </c>
      <c r="M301" t="s">
        <v>20</v>
      </c>
      <c r="N301">
        <v>785.52</v>
      </c>
      <c r="O301">
        <f>customer_segmentation_data[[#This Row],[purchase_frequency]]*customer_segmentation_data[[#This Row],[last_purchase_amount]]</f>
        <v>31420.799999999999</v>
      </c>
    </row>
    <row r="302" spans="1:15" x14ac:dyDescent="0.25">
      <c r="A302">
        <v>826</v>
      </c>
      <c r="B302">
        <v>48</v>
      </c>
      <c r="C302" t="s">
        <v>14</v>
      </c>
      <c r="D302" t="s">
        <v>36</v>
      </c>
      <c r="E302">
        <v>111795</v>
      </c>
      <c r="F302" t="s">
        <v>25</v>
      </c>
      <c r="G302">
        <v>41</v>
      </c>
      <c r="H302" t="s">
        <v>21</v>
      </c>
      <c r="I302">
        <v>9</v>
      </c>
      <c r="J302" t="s">
        <v>30</v>
      </c>
      <c r="K302">
        <v>17</v>
      </c>
      <c r="L302" t="s">
        <v>19</v>
      </c>
      <c r="M302" t="s">
        <v>20</v>
      </c>
      <c r="N302">
        <v>116.19</v>
      </c>
      <c r="O302">
        <f>customer_segmentation_data[[#This Row],[purchase_frequency]]*customer_segmentation_data[[#This Row],[last_purchase_amount]]</f>
        <v>1975.23</v>
      </c>
    </row>
    <row r="303" spans="1:15" x14ac:dyDescent="0.25">
      <c r="A303">
        <v>841</v>
      </c>
      <c r="B303">
        <v>40</v>
      </c>
      <c r="C303" t="s">
        <v>14</v>
      </c>
      <c r="D303" t="s">
        <v>36</v>
      </c>
      <c r="E303">
        <v>125996</v>
      </c>
      <c r="F303" t="s">
        <v>25</v>
      </c>
      <c r="G303">
        <v>64</v>
      </c>
      <c r="H303" t="s">
        <v>21</v>
      </c>
      <c r="I303">
        <v>6</v>
      </c>
      <c r="J303" t="s">
        <v>35</v>
      </c>
      <c r="K303">
        <v>15</v>
      </c>
      <c r="L303" t="s">
        <v>19</v>
      </c>
      <c r="M303" t="s">
        <v>27</v>
      </c>
      <c r="N303">
        <v>583.95000000000005</v>
      </c>
      <c r="O303">
        <f>customer_segmentation_data[[#This Row],[purchase_frequency]]*customer_segmentation_data[[#This Row],[last_purchase_amount]]</f>
        <v>8759.25</v>
      </c>
    </row>
    <row r="304" spans="1:15" x14ac:dyDescent="0.25">
      <c r="A304">
        <v>844</v>
      </c>
      <c r="B304">
        <v>43</v>
      </c>
      <c r="C304" t="s">
        <v>14</v>
      </c>
      <c r="D304" t="s">
        <v>36</v>
      </c>
      <c r="E304">
        <v>140638</v>
      </c>
      <c r="F304" t="s">
        <v>25</v>
      </c>
      <c r="G304">
        <v>62</v>
      </c>
      <c r="H304" t="s">
        <v>21</v>
      </c>
      <c r="I304">
        <v>10</v>
      </c>
      <c r="J304" t="s">
        <v>30</v>
      </c>
      <c r="K304">
        <v>18</v>
      </c>
      <c r="L304" t="s">
        <v>19</v>
      </c>
      <c r="M304" t="s">
        <v>32</v>
      </c>
      <c r="N304">
        <v>78.52</v>
      </c>
      <c r="O304">
        <f>customer_segmentation_data[[#This Row],[purchase_frequency]]*customer_segmentation_data[[#This Row],[last_purchase_amount]]</f>
        <v>1413.36</v>
      </c>
    </row>
    <row r="305" spans="1:15" x14ac:dyDescent="0.25">
      <c r="A305">
        <v>847</v>
      </c>
      <c r="B305">
        <v>22</v>
      </c>
      <c r="C305" t="s">
        <v>14</v>
      </c>
      <c r="D305" t="s">
        <v>36</v>
      </c>
      <c r="E305">
        <v>134801</v>
      </c>
      <c r="F305" t="s">
        <v>25</v>
      </c>
      <c r="G305">
        <v>47</v>
      </c>
      <c r="H305" t="s">
        <v>21</v>
      </c>
      <c r="I305">
        <v>1</v>
      </c>
      <c r="J305" t="s">
        <v>18</v>
      </c>
      <c r="K305">
        <v>49</v>
      </c>
      <c r="L305" t="s">
        <v>22</v>
      </c>
      <c r="M305" t="s">
        <v>20</v>
      </c>
      <c r="N305">
        <v>292.92</v>
      </c>
      <c r="O305">
        <f>customer_segmentation_data[[#This Row],[purchase_frequency]]*customer_segmentation_data[[#This Row],[last_purchase_amount]]</f>
        <v>14353.08</v>
      </c>
    </row>
    <row r="306" spans="1:15" x14ac:dyDescent="0.25">
      <c r="A306">
        <v>856</v>
      </c>
      <c r="B306">
        <v>45</v>
      </c>
      <c r="C306" t="s">
        <v>14</v>
      </c>
      <c r="D306" t="s">
        <v>28</v>
      </c>
      <c r="E306">
        <v>135627</v>
      </c>
      <c r="F306" t="s">
        <v>25</v>
      </c>
      <c r="G306">
        <v>67</v>
      </c>
      <c r="H306" t="s">
        <v>21</v>
      </c>
      <c r="I306">
        <v>2</v>
      </c>
      <c r="J306" t="s">
        <v>18</v>
      </c>
      <c r="K306">
        <v>46</v>
      </c>
      <c r="L306" t="s">
        <v>22</v>
      </c>
      <c r="M306" t="s">
        <v>20</v>
      </c>
      <c r="N306">
        <v>524.16</v>
      </c>
      <c r="O306">
        <f>customer_segmentation_data[[#This Row],[purchase_frequency]]*customer_segmentation_data[[#This Row],[last_purchase_amount]]</f>
        <v>24111.359999999997</v>
      </c>
    </row>
    <row r="307" spans="1:15" x14ac:dyDescent="0.25">
      <c r="A307">
        <v>873</v>
      </c>
      <c r="B307">
        <v>42</v>
      </c>
      <c r="C307" t="s">
        <v>14</v>
      </c>
      <c r="D307" t="s">
        <v>15</v>
      </c>
      <c r="E307">
        <v>127546</v>
      </c>
      <c r="F307" t="s">
        <v>25</v>
      </c>
      <c r="G307">
        <v>54</v>
      </c>
      <c r="H307" t="s">
        <v>21</v>
      </c>
      <c r="I307">
        <v>1</v>
      </c>
      <c r="J307" t="s">
        <v>18</v>
      </c>
      <c r="K307">
        <v>31</v>
      </c>
      <c r="L307" t="s">
        <v>22</v>
      </c>
      <c r="M307" t="s">
        <v>27</v>
      </c>
      <c r="N307">
        <v>484.72</v>
      </c>
      <c r="O307">
        <f>customer_segmentation_data[[#This Row],[purchase_frequency]]*customer_segmentation_data[[#This Row],[last_purchase_amount]]</f>
        <v>15026.320000000002</v>
      </c>
    </row>
    <row r="308" spans="1:15" x14ac:dyDescent="0.25">
      <c r="A308">
        <v>874</v>
      </c>
      <c r="B308">
        <v>35</v>
      </c>
      <c r="C308" t="s">
        <v>14</v>
      </c>
      <c r="D308" t="s">
        <v>36</v>
      </c>
      <c r="E308">
        <v>121037</v>
      </c>
      <c r="F308" t="s">
        <v>25</v>
      </c>
      <c r="G308">
        <v>70</v>
      </c>
      <c r="H308" t="s">
        <v>21</v>
      </c>
      <c r="I308">
        <v>1</v>
      </c>
      <c r="J308" t="s">
        <v>18</v>
      </c>
      <c r="K308">
        <v>28</v>
      </c>
      <c r="L308" t="s">
        <v>19</v>
      </c>
      <c r="M308" t="s">
        <v>20</v>
      </c>
      <c r="N308">
        <v>304.08</v>
      </c>
      <c r="O308">
        <f>customer_segmentation_data[[#This Row],[purchase_frequency]]*customer_segmentation_data[[#This Row],[last_purchase_amount]]</f>
        <v>8514.24</v>
      </c>
    </row>
    <row r="309" spans="1:15" x14ac:dyDescent="0.25">
      <c r="A309">
        <v>886</v>
      </c>
      <c r="B309">
        <v>26</v>
      </c>
      <c r="C309" t="s">
        <v>14</v>
      </c>
      <c r="D309" t="s">
        <v>28</v>
      </c>
      <c r="E309">
        <v>113532</v>
      </c>
      <c r="F309" t="s">
        <v>25</v>
      </c>
      <c r="G309">
        <v>70</v>
      </c>
      <c r="H309" t="s">
        <v>21</v>
      </c>
      <c r="I309">
        <v>7</v>
      </c>
      <c r="J309" t="s">
        <v>35</v>
      </c>
      <c r="K309">
        <v>28</v>
      </c>
      <c r="L309" t="s">
        <v>19</v>
      </c>
      <c r="M309" t="s">
        <v>23</v>
      </c>
      <c r="N309">
        <v>679.69</v>
      </c>
      <c r="O309">
        <f>customer_segmentation_data[[#This Row],[purchase_frequency]]*customer_segmentation_data[[#This Row],[last_purchase_amount]]</f>
        <v>19031.32</v>
      </c>
    </row>
    <row r="310" spans="1:15" x14ac:dyDescent="0.25">
      <c r="A310">
        <v>928</v>
      </c>
      <c r="B310">
        <v>28</v>
      </c>
      <c r="C310" t="s">
        <v>14</v>
      </c>
      <c r="D310" t="s">
        <v>36</v>
      </c>
      <c r="E310">
        <v>134592</v>
      </c>
      <c r="F310" t="s">
        <v>25</v>
      </c>
      <c r="G310">
        <v>43</v>
      </c>
      <c r="H310" t="s">
        <v>21</v>
      </c>
      <c r="I310">
        <v>10</v>
      </c>
      <c r="J310" t="s">
        <v>30</v>
      </c>
      <c r="K310">
        <v>25</v>
      </c>
      <c r="L310" t="s">
        <v>19</v>
      </c>
      <c r="M310" t="s">
        <v>27</v>
      </c>
      <c r="N310">
        <v>557.04</v>
      </c>
      <c r="O310">
        <f>customer_segmentation_data[[#This Row],[purchase_frequency]]*customer_segmentation_data[[#This Row],[last_purchase_amount]]</f>
        <v>13926</v>
      </c>
    </row>
    <row r="311" spans="1:15" x14ac:dyDescent="0.25">
      <c r="A311">
        <v>934</v>
      </c>
      <c r="B311">
        <v>47</v>
      </c>
      <c r="C311" t="s">
        <v>14</v>
      </c>
      <c r="D311" t="s">
        <v>36</v>
      </c>
      <c r="E311">
        <v>138152</v>
      </c>
      <c r="F311" t="s">
        <v>25</v>
      </c>
      <c r="G311">
        <v>53</v>
      </c>
      <c r="H311" t="s">
        <v>21</v>
      </c>
      <c r="I311">
        <v>2</v>
      </c>
      <c r="J311" t="s">
        <v>18</v>
      </c>
      <c r="K311">
        <v>38</v>
      </c>
      <c r="L311" t="s">
        <v>22</v>
      </c>
      <c r="M311" t="s">
        <v>20</v>
      </c>
      <c r="N311">
        <v>129.08000000000001</v>
      </c>
      <c r="O311">
        <f>customer_segmentation_data[[#This Row],[purchase_frequency]]*customer_segmentation_data[[#This Row],[last_purchase_amount]]</f>
        <v>4905.0400000000009</v>
      </c>
    </row>
    <row r="312" spans="1:15" x14ac:dyDescent="0.25">
      <c r="A312">
        <v>993</v>
      </c>
      <c r="B312">
        <v>22</v>
      </c>
      <c r="C312" t="s">
        <v>14</v>
      </c>
      <c r="D312" t="s">
        <v>15</v>
      </c>
      <c r="E312">
        <v>125479</v>
      </c>
      <c r="F312" t="s">
        <v>25</v>
      </c>
      <c r="G312">
        <v>57</v>
      </c>
      <c r="H312" t="s">
        <v>21</v>
      </c>
      <c r="I312">
        <v>8</v>
      </c>
      <c r="J312" t="s">
        <v>30</v>
      </c>
      <c r="K312">
        <v>27</v>
      </c>
      <c r="L312" t="s">
        <v>19</v>
      </c>
      <c r="M312" t="s">
        <v>32</v>
      </c>
      <c r="N312">
        <v>139.75</v>
      </c>
      <c r="O312">
        <f>customer_segmentation_data[[#This Row],[purchase_frequency]]*customer_segmentation_data[[#This Row],[last_purchase_amount]]</f>
        <v>3773.25</v>
      </c>
    </row>
    <row r="313" spans="1:15" x14ac:dyDescent="0.25">
      <c r="A313">
        <v>999</v>
      </c>
      <c r="B313">
        <v>22</v>
      </c>
      <c r="C313" t="s">
        <v>14</v>
      </c>
      <c r="D313" t="s">
        <v>15</v>
      </c>
      <c r="E313">
        <v>113695</v>
      </c>
      <c r="F313" t="s">
        <v>25</v>
      </c>
      <c r="G313">
        <v>63</v>
      </c>
      <c r="H313" t="s">
        <v>21</v>
      </c>
      <c r="I313">
        <v>7</v>
      </c>
      <c r="J313" t="s">
        <v>35</v>
      </c>
      <c r="K313">
        <v>44</v>
      </c>
      <c r="L313" t="s">
        <v>22</v>
      </c>
      <c r="M313" t="s">
        <v>33</v>
      </c>
      <c r="N313">
        <v>505.16</v>
      </c>
      <c r="O313">
        <f>customer_segmentation_data[[#This Row],[purchase_frequency]]*customer_segmentation_data[[#This Row],[last_purchase_amount]]</f>
        <v>22227.040000000001</v>
      </c>
    </row>
    <row r="314" spans="1:15" x14ac:dyDescent="0.25">
      <c r="A314">
        <v>8</v>
      </c>
      <c r="B314">
        <v>43</v>
      </c>
      <c r="C314" t="s">
        <v>14</v>
      </c>
      <c r="D314" t="s">
        <v>36</v>
      </c>
      <c r="E314">
        <v>108115</v>
      </c>
      <c r="F314" t="s">
        <v>25</v>
      </c>
      <c r="G314">
        <v>94</v>
      </c>
      <c r="H314" t="s">
        <v>17</v>
      </c>
      <c r="I314">
        <v>9</v>
      </c>
      <c r="J314" t="s">
        <v>30</v>
      </c>
      <c r="K314">
        <v>27</v>
      </c>
      <c r="L314" t="s">
        <v>19</v>
      </c>
      <c r="M314" t="s">
        <v>20</v>
      </c>
      <c r="N314">
        <v>734.56</v>
      </c>
      <c r="O314">
        <f>customer_segmentation_data[[#This Row],[purchase_frequency]]*customer_segmentation_data[[#This Row],[last_purchase_amount]]</f>
        <v>19833.12</v>
      </c>
    </row>
    <row r="315" spans="1:15" x14ac:dyDescent="0.25">
      <c r="A315">
        <v>37</v>
      </c>
      <c r="B315">
        <v>47</v>
      </c>
      <c r="C315" t="s">
        <v>14</v>
      </c>
      <c r="D315" t="s">
        <v>36</v>
      </c>
      <c r="E315">
        <v>108074</v>
      </c>
      <c r="F315" t="s">
        <v>25</v>
      </c>
      <c r="G315">
        <v>78</v>
      </c>
      <c r="H315" t="s">
        <v>17</v>
      </c>
      <c r="I315">
        <v>4</v>
      </c>
      <c r="J315" t="s">
        <v>35</v>
      </c>
      <c r="K315">
        <v>38</v>
      </c>
      <c r="L315" t="s">
        <v>22</v>
      </c>
      <c r="M315" t="s">
        <v>33</v>
      </c>
      <c r="N315">
        <v>128.19999999999999</v>
      </c>
      <c r="O315">
        <f>customer_segmentation_data[[#This Row],[purchase_frequency]]*customer_segmentation_data[[#This Row],[last_purchase_amount]]</f>
        <v>4871.5999999999995</v>
      </c>
    </row>
    <row r="316" spans="1:15" x14ac:dyDescent="0.25">
      <c r="A316">
        <v>53</v>
      </c>
      <c r="B316">
        <v>45</v>
      </c>
      <c r="C316" t="s">
        <v>14</v>
      </c>
      <c r="D316" t="s">
        <v>28</v>
      </c>
      <c r="E316">
        <v>134241</v>
      </c>
      <c r="F316" t="s">
        <v>25</v>
      </c>
      <c r="G316">
        <v>73</v>
      </c>
      <c r="H316" t="s">
        <v>17</v>
      </c>
      <c r="I316">
        <v>9</v>
      </c>
      <c r="J316" t="s">
        <v>30</v>
      </c>
      <c r="K316">
        <v>16</v>
      </c>
      <c r="L316" t="s">
        <v>19</v>
      </c>
      <c r="M316" t="s">
        <v>20</v>
      </c>
      <c r="N316">
        <v>893.44</v>
      </c>
      <c r="O316">
        <f>customer_segmentation_data[[#This Row],[purchase_frequency]]*customer_segmentation_data[[#This Row],[last_purchase_amount]]</f>
        <v>14295.04</v>
      </c>
    </row>
    <row r="317" spans="1:15" x14ac:dyDescent="0.25">
      <c r="A317">
        <v>67</v>
      </c>
      <c r="B317">
        <v>36</v>
      </c>
      <c r="C317" t="s">
        <v>14</v>
      </c>
      <c r="D317" t="s">
        <v>15</v>
      </c>
      <c r="E317">
        <v>127346</v>
      </c>
      <c r="F317" t="s">
        <v>25</v>
      </c>
      <c r="G317">
        <v>75</v>
      </c>
      <c r="H317" t="s">
        <v>17</v>
      </c>
      <c r="I317">
        <v>5</v>
      </c>
      <c r="J317" t="s">
        <v>35</v>
      </c>
      <c r="K317">
        <v>7</v>
      </c>
      <c r="L317" t="s">
        <v>31</v>
      </c>
      <c r="M317" t="s">
        <v>33</v>
      </c>
      <c r="N317">
        <v>335.98</v>
      </c>
      <c r="O317">
        <f>customer_segmentation_data[[#This Row],[purchase_frequency]]*customer_segmentation_data[[#This Row],[last_purchase_amount]]</f>
        <v>2351.86</v>
      </c>
    </row>
    <row r="318" spans="1:15" x14ac:dyDescent="0.25">
      <c r="A318">
        <v>69</v>
      </c>
      <c r="B318">
        <v>32</v>
      </c>
      <c r="C318" t="s">
        <v>14</v>
      </c>
      <c r="D318" t="s">
        <v>36</v>
      </c>
      <c r="E318">
        <v>135861</v>
      </c>
      <c r="F318" t="s">
        <v>25</v>
      </c>
      <c r="G318">
        <v>88</v>
      </c>
      <c r="H318" t="s">
        <v>17</v>
      </c>
      <c r="I318">
        <v>5</v>
      </c>
      <c r="J318" t="s">
        <v>35</v>
      </c>
      <c r="K318">
        <v>16</v>
      </c>
      <c r="L318" t="s">
        <v>19</v>
      </c>
      <c r="M318" t="s">
        <v>33</v>
      </c>
      <c r="N318">
        <v>103.33</v>
      </c>
      <c r="O318">
        <f>customer_segmentation_data[[#This Row],[purchase_frequency]]*customer_segmentation_data[[#This Row],[last_purchase_amount]]</f>
        <v>1653.28</v>
      </c>
    </row>
    <row r="319" spans="1:15" x14ac:dyDescent="0.25">
      <c r="A319">
        <v>119</v>
      </c>
      <c r="B319">
        <v>33</v>
      </c>
      <c r="C319" t="s">
        <v>14</v>
      </c>
      <c r="D319" t="s">
        <v>36</v>
      </c>
      <c r="E319">
        <v>113154</v>
      </c>
      <c r="F319" t="s">
        <v>25</v>
      </c>
      <c r="G319">
        <v>75</v>
      </c>
      <c r="H319" t="s">
        <v>17</v>
      </c>
      <c r="I319">
        <v>8</v>
      </c>
      <c r="J319" t="s">
        <v>30</v>
      </c>
      <c r="K319">
        <v>46</v>
      </c>
      <c r="L319" t="s">
        <v>22</v>
      </c>
      <c r="M319" t="s">
        <v>20</v>
      </c>
      <c r="N319">
        <v>895.58</v>
      </c>
      <c r="O319">
        <f>customer_segmentation_data[[#This Row],[purchase_frequency]]*customer_segmentation_data[[#This Row],[last_purchase_amount]]</f>
        <v>41196.68</v>
      </c>
    </row>
    <row r="320" spans="1:15" x14ac:dyDescent="0.25">
      <c r="A320">
        <v>135</v>
      </c>
      <c r="B320">
        <v>29</v>
      </c>
      <c r="C320" t="s">
        <v>14</v>
      </c>
      <c r="D320" t="s">
        <v>15</v>
      </c>
      <c r="E320">
        <v>100290</v>
      </c>
      <c r="F320" t="s">
        <v>25</v>
      </c>
      <c r="G320">
        <v>85</v>
      </c>
      <c r="H320" t="s">
        <v>17</v>
      </c>
      <c r="I320">
        <v>8</v>
      </c>
      <c r="J320" t="s">
        <v>30</v>
      </c>
      <c r="K320">
        <v>29</v>
      </c>
      <c r="L320" t="s">
        <v>19</v>
      </c>
      <c r="M320" t="s">
        <v>27</v>
      </c>
      <c r="N320">
        <v>480.87</v>
      </c>
      <c r="O320">
        <f>customer_segmentation_data[[#This Row],[purchase_frequency]]*customer_segmentation_data[[#This Row],[last_purchase_amount]]</f>
        <v>13945.23</v>
      </c>
    </row>
    <row r="321" spans="1:15" x14ac:dyDescent="0.25">
      <c r="A321">
        <v>148</v>
      </c>
      <c r="B321">
        <v>47</v>
      </c>
      <c r="C321" t="s">
        <v>14</v>
      </c>
      <c r="D321" t="s">
        <v>15</v>
      </c>
      <c r="E321">
        <v>104517</v>
      </c>
      <c r="F321" t="s">
        <v>25</v>
      </c>
      <c r="G321">
        <v>91</v>
      </c>
      <c r="H321" t="s">
        <v>17</v>
      </c>
      <c r="I321">
        <v>2</v>
      </c>
      <c r="J321" t="s">
        <v>18</v>
      </c>
      <c r="K321">
        <v>6</v>
      </c>
      <c r="L321" t="s">
        <v>31</v>
      </c>
      <c r="M321" t="s">
        <v>32</v>
      </c>
      <c r="N321">
        <v>979.41</v>
      </c>
      <c r="O321">
        <f>customer_segmentation_data[[#This Row],[purchase_frequency]]*customer_segmentation_data[[#This Row],[last_purchase_amount]]</f>
        <v>5876.46</v>
      </c>
    </row>
    <row r="322" spans="1:15" x14ac:dyDescent="0.25">
      <c r="A322">
        <v>156</v>
      </c>
      <c r="B322">
        <v>24</v>
      </c>
      <c r="C322" t="s">
        <v>14</v>
      </c>
      <c r="D322" t="s">
        <v>15</v>
      </c>
      <c r="E322">
        <v>103766</v>
      </c>
      <c r="F322" t="s">
        <v>25</v>
      </c>
      <c r="G322">
        <v>77</v>
      </c>
      <c r="H322" t="s">
        <v>17</v>
      </c>
      <c r="I322">
        <v>4</v>
      </c>
      <c r="J322" t="s">
        <v>35</v>
      </c>
      <c r="K322">
        <v>25</v>
      </c>
      <c r="L322" t="s">
        <v>19</v>
      </c>
      <c r="M322" t="s">
        <v>32</v>
      </c>
      <c r="N322">
        <v>663.21</v>
      </c>
      <c r="O322">
        <f>customer_segmentation_data[[#This Row],[purchase_frequency]]*customer_segmentation_data[[#This Row],[last_purchase_amount]]</f>
        <v>16580.25</v>
      </c>
    </row>
    <row r="323" spans="1:15" x14ac:dyDescent="0.25">
      <c r="A323">
        <v>185</v>
      </c>
      <c r="B323">
        <v>41</v>
      </c>
      <c r="C323" t="s">
        <v>14</v>
      </c>
      <c r="D323" t="s">
        <v>15</v>
      </c>
      <c r="E323">
        <v>104337</v>
      </c>
      <c r="F323" t="s">
        <v>25</v>
      </c>
      <c r="G323">
        <v>91</v>
      </c>
      <c r="H323" t="s">
        <v>17</v>
      </c>
      <c r="I323">
        <v>6</v>
      </c>
      <c r="J323" t="s">
        <v>35</v>
      </c>
      <c r="K323">
        <v>27</v>
      </c>
      <c r="L323" t="s">
        <v>19</v>
      </c>
      <c r="M323" t="s">
        <v>32</v>
      </c>
      <c r="N323">
        <v>401.63</v>
      </c>
      <c r="O323">
        <f>customer_segmentation_data[[#This Row],[purchase_frequency]]*customer_segmentation_data[[#This Row],[last_purchase_amount]]</f>
        <v>10844.01</v>
      </c>
    </row>
    <row r="324" spans="1:15" x14ac:dyDescent="0.25">
      <c r="A324">
        <v>186</v>
      </c>
      <c r="B324">
        <v>40</v>
      </c>
      <c r="C324" t="s">
        <v>14</v>
      </c>
      <c r="D324" t="s">
        <v>28</v>
      </c>
      <c r="E324">
        <v>124138</v>
      </c>
      <c r="F324" t="s">
        <v>25</v>
      </c>
      <c r="G324">
        <v>84</v>
      </c>
      <c r="H324" t="s">
        <v>17</v>
      </c>
      <c r="I324">
        <v>10</v>
      </c>
      <c r="J324" t="s">
        <v>30</v>
      </c>
      <c r="K324">
        <v>41</v>
      </c>
      <c r="L324" t="s">
        <v>22</v>
      </c>
      <c r="M324" t="s">
        <v>20</v>
      </c>
      <c r="N324">
        <v>426.62</v>
      </c>
      <c r="O324">
        <f>customer_segmentation_data[[#This Row],[purchase_frequency]]*customer_segmentation_data[[#This Row],[last_purchase_amount]]</f>
        <v>17491.420000000002</v>
      </c>
    </row>
    <row r="325" spans="1:15" x14ac:dyDescent="0.25">
      <c r="A325">
        <v>191</v>
      </c>
      <c r="B325">
        <v>35</v>
      </c>
      <c r="C325" t="s">
        <v>14</v>
      </c>
      <c r="D325" t="s">
        <v>36</v>
      </c>
      <c r="E325">
        <v>100208</v>
      </c>
      <c r="F325" t="s">
        <v>25</v>
      </c>
      <c r="G325">
        <v>80</v>
      </c>
      <c r="H325" t="s">
        <v>17</v>
      </c>
      <c r="I325">
        <v>2</v>
      </c>
      <c r="J325" t="s">
        <v>18</v>
      </c>
      <c r="K325">
        <v>27</v>
      </c>
      <c r="L325" t="s">
        <v>19</v>
      </c>
      <c r="M325" t="s">
        <v>33</v>
      </c>
      <c r="N325">
        <v>23.73</v>
      </c>
      <c r="O325">
        <f>customer_segmentation_data[[#This Row],[purchase_frequency]]*customer_segmentation_data[[#This Row],[last_purchase_amount]]</f>
        <v>640.71</v>
      </c>
    </row>
    <row r="326" spans="1:15" x14ac:dyDescent="0.25">
      <c r="A326">
        <v>198</v>
      </c>
      <c r="B326">
        <v>39</v>
      </c>
      <c r="C326" t="s">
        <v>14</v>
      </c>
      <c r="D326" t="s">
        <v>36</v>
      </c>
      <c r="E326">
        <v>116566</v>
      </c>
      <c r="F326" t="s">
        <v>25</v>
      </c>
      <c r="G326">
        <v>76</v>
      </c>
      <c r="H326" t="s">
        <v>17</v>
      </c>
      <c r="I326">
        <v>9</v>
      </c>
      <c r="J326" t="s">
        <v>30</v>
      </c>
      <c r="K326">
        <v>21</v>
      </c>
      <c r="L326" t="s">
        <v>19</v>
      </c>
      <c r="M326" t="s">
        <v>20</v>
      </c>
      <c r="N326">
        <v>32.380000000000003</v>
      </c>
      <c r="O326">
        <f>customer_segmentation_data[[#This Row],[purchase_frequency]]*customer_segmentation_data[[#This Row],[last_purchase_amount]]</f>
        <v>679.98</v>
      </c>
    </row>
    <row r="327" spans="1:15" x14ac:dyDescent="0.25">
      <c r="A327">
        <v>205</v>
      </c>
      <c r="B327">
        <v>27</v>
      </c>
      <c r="C327" t="s">
        <v>14</v>
      </c>
      <c r="D327" t="s">
        <v>36</v>
      </c>
      <c r="E327">
        <v>132541</v>
      </c>
      <c r="F327" t="s">
        <v>25</v>
      </c>
      <c r="G327">
        <v>78</v>
      </c>
      <c r="H327" t="s">
        <v>17</v>
      </c>
      <c r="I327">
        <v>8</v>
      </c>
      <c r="J327" t="s">
        <v>30</v>
      </c>
      <c r="K327">
        <v>42</v>
      </c>
      <c r="L327" t="s">
        <v>22</v>
      </c>
      <c r="M327" t="s">
        <v>33</v>
      </c>
      <c r="N327">
        <v>825.01</v>
      </c>
      <c r="O327">
        <f>customer_segmentation_data[[#This Row],[purchase_frequency]]*customer_segmentation_data[[#This Row],[last_purchase_amount]]</f>
        <v>34650.42</v>
      </c>
    </row>
    <row r="328" spans="1:15" x14ac:dyDescent="0.25">
      <c r="A328">
        <v>242</v>
      </c>
      <c r="B328">
        <v>31</v>
      </c>
      <c r="C328" t="s">
        <v>14</v>
      </c>
      <c r="D328" t="s">
        <v>15</v>
      </c>
      <c r="E328">
        <v>125501</v>
      </c>
      <c r="F328" t="s">
        <v>25</v>
      </c>
      <c r="G328">
        <v>74</v>
      </c>
      <c r="H328" t="s">
        <v>17</v>
      </c>
      <c r="I328">
        <v>3</v>
      </c>
      <c r="J328" t="s">
        <v>18</v>
      </c>
      <c r="K328">
        <v>18</v>
      </c>
      <c r="L328" t="s">
        <v>19</v>
      </c>
      <c r="M328" t="s">
        <v>33</v>
      </c>
      <c r="N328">
        <v>947.76</v>
      </c>
      <c r="O328">
        <f>customer_segmentation_data[[#This Row],[purchase_frequency]]*customer_segmentation_data[[#This Row],[last_purchase_amount]]</f>
        <v>17059.68</v>
      </c>
    </row>
    <row r="329" spans="1:15" x14ac:dyDescent="0.25">
      <c r="A329">
        <v>244</v>
      </c>
      <c r="B329">
        <v>47</v>
      </c>
      <c r="C329" t="s">
        <v>14</v>
      </c>
      <c r="D329" t="s">
        <v>15</v>
      </c>
      <c r="E329">
        <v>108356</v>
      </c>
      <c r="F329" t="s">
        <v>25</v>
      </c>
      <c r="G329">
        <v>84</v>
      </c>
      <c r="H329" t="s">
        <v>17</v>
      </c>
      <c r="I329">
        <v>6</v>
      </c>
      <c r="J329" t="s">
        <v>35</v>
      </c>
      <c r="K329">
        <v>19</v>
      </c>
      <c r="L329" t="s">
        <v>19</v>
      </c>
      <c r="M329" t="s">
        <v>32</v>
      </c>
      <c r="N329">
        <v>911</v>
      </c>
      <c r="O329">
        <f>customer_segmentation_data[[#This Row],[purchase_frequency]]*customer_segmentation_data[[#This Row],[last_purchase_amount]]</f>
        <v>17309</v>
      </c>
    </row>
    <row r="330" spans="1:15" x14ac:dyDescent="0.25">
      <c r="A330">
        <v>261</v>
      </c>
      <c r="B330">
        <v>39</v>
      </c>
      <c r="C330" t="s">
        <v>14</v>
      </c>
      <c r="D330" t="s">
        <v>28</v>
      </c>
      <c r="E330">
        <v>117432</v>
      </c>
      <c r="F330" t="s">
        <v>25</v>
      </c>
      <c r="G330">
        <v>96</v>
      </c>
      <c r="H330" t="s">
        <v>17</v>
      </c>
      <c r="I330">
        <v>7</v>
      </c>
      <c r="J330" t="s">
        <v>35</v>
      </c>
      <c r="K330">
        <v>41</v>
      </c>
      <c r="L330" t="s">
        <v>22</v>
      </c>
      <c r="M330" t="s">
        <v>23</v>
      </c>
      <c r="N330">
        <v>25.44</v>
      </c>
      <c r="O330">
        <f>customer_segmentation_data[[#This Row],[purchase_frequency]]*customer_segmentation_data[[#This Row],[last_purchase_amount]]</f>
        <v>1043.04</v>
      </c>
    </row>
    <row r="331" spans="1:15" x14ac:dyDescent="0.25">
      <c r="A331">
        <v>269</v>
      </c>
      <c r="B331">
        <v>33</v>
      </c>
      <c r="C331" t="s">
        <v>14</v>
      </c>
      <c r="D331" t="s">
        <v>15</v>
      </c>
      <c r="E331">
        <v>118116</v>
      </c>
      <c r="F331" t="s">
        <v>25</v>
      </c>
      <c r="G331">
        <v>100</v>
      </c>
      <c r="H331" t="s">
        <v>17</v>
      </c>
      <c r="I331">
        <v>9</v>
      </c>
      <c r="J331" t="s">
        <v>30</v>
      </c>
      <c r="K331">
        <v>48</v>
      </c>
      <c r="L331" t="s">
        <v>22</v>
      </c>
      <c r="M331" t="s">
        <v>23</v>
      </c>
      <c r="N331">
        <v>21.9</v>
      </c>
      <c r="O331">
        <f>customer_segmentation_data[[#This Row],[purchase_frequency]]*customer_segmentation_data[[#This Row],[last_purchase_amount]]</f>
        <v>1051.1999999999998</v>
      </c>
    </row>
    <row r="332" spans="1:15" x14ac:dyDescent="0.25">
      <c r="A332">
        <v>275</v>
      </c>
      <c r="B332">
        <v>22</v>
      </c>
      <c r="C332" t="s">
        <v>14</v>
      </c>
      <c r="D332" t="s">
        <v>28</v>
      </c>
      <c r="E332">
        <v>128623</v>
      </c>
      <c r="F332" t="s">
        <v>25</v>
      </c>
      <c r="G332">
        <v>88</v>
      </c>
      <c r="H332" t="s">
        <v>17</v>
      </c>
      <c r="I332">
        <v>5</v>
      </c>
      <c r="J332" t="s">
        <v>35</v>
      </c>
      <c r="K332">
        <v>20</v>
      </c>
      <c r="L332" t="s">
        <v>19</v>
      </c>
      <c r="M332" t="s">
        <v>27</v>
      </c>
      <c r="N332">
        <v>609.57000000000005</v>
      </c>
      <c r="O332">
        <f>customer_segmentation_data[[#This Row],[purchase_frequency]]*customer_segmentation_data[[#This Row],[last_purchase_amount]]</f>
        <v>12191.400000000001</v>
      </c>
    </row>
    <row r="333" spans="1:15" x14ac:dyDescent="0.25">
      <c r="A333">
        <v>307</v>
      </c>
      <c r="B333">
        <v>26</v>
      </c>
      <c r="C333" t="s">
        <v>14</v>
      </c>
      <c r="D333" t="s">
        <v>28</v>
      </c>
      <c r="E333">
        <v>135530</v>
      </c>
      <c r="F333" t="s">
        <v>25</v>
      </c>
      <c r="G333">
        <v>81</v>
      </c>
      <c r="H333" t="s">
        <v>17</v>
      </c>
      <c r="I333">
        <v>2</v>
      </c>
      <c r="J333" t="s">
        <v>18</v>
      </c>
      <c r="K333">
        <v>12</v>
      </c>
      <c r="L333" t="s">
        <v>19</v>
      </c>
      <c r="M333" t="s">
        <v>32</v>
      </c>
      <c r="N333">
        <v>126.35</v>
      </c>
      <c r="O333">
        <f>customer_segmentation_data[[#This Row],[purchase_frequency]]*customer_segmentation_data[[#This Row],[last_purchase_amount]]</f>
        <v>1516.1999999999998</v>
      </c>
    </row>
    <row r="334" spans="1:15" x14ac:dyDescent="0.25">
      <c r="A334">
        <v>336</v>
      </c>
      <c r="B334">
        <v>40</v>
      </c>
      <c r="C334" t="s">
        <v>14</v>
      </c>
      <c r="D334" t="s">
        <v>28</v>
      </c>
      <c r="E334">
        <v>107488</v>
      </c>
      <c r="F334" t="s">
        <v>25</v>
      </c>
      <c r="G334">
        <v>96</v>
      </c>
      <c r="H334" t="s">
        <v>17</v>
      </c>
      <c r="I334">
        <v>7</v>
      </c>
      <c r="J334" t="s">
        <v>35</v>
      </c>
      <c r="K334">
        <v>16</v>
      </c>
      <c r="L334" t="s">
        <v>19</v>
      </c>
      <c r="M334" t="s">
        <v>20</v>
      </c>
      <c r="N334">
        <v>843.6</v>
      </c>
      <c r="O334">
        <f>customer_segmentation_data[[#This Row],[purchase_frequency]]*customer_segmentation_data[[#This Row],[last_purchase_amount]]</f>
        <v>13497.6</v>
      </c>
    </row>
    <row r="335" spans="1:15" x14ac:dyDescent="0.25">
      <c r="A335">
        <v>339</v>
      </c>
      <c r="B335">
        <v>28</v>
      </c>
      <c r="C335" t="s">
        <v>14</v>
      </c>
      <c r="D335" t="s">
        <v>15</v>
      </c>
      <c r="E335">
        <v>111697</v>
      </c>
      <c r="F335" t="s">
        <v>25</v>
      </c>
      <c r="G335">
        <v>92</v>
      </c>
      <c r="H335" t="s">
        <v>17</v>
      </c>
      <c r="I335">
        <v>9</v>
      </c>
      <c r="J335" t="s">
        <v>30</v>
      </c>
      <c r="K335">
        <v>50</v>
      </c>
      <c r="L335" t="s">
        <v>22</v>
      </c>
      <c r="M335" t="s">
        <v>23</v>
      </c>
      <c r="N335">
        <v>205.58</v>
      </c>
      <c r="O335">
        <f>customer_segmentation_data[[#This Row],[purchase_frequency]]*customer_segmentation_data[[#This Row],[last_purchase_amount]]</f>
        <v>10279</v>
      </c>
    </row>
    <row r="336" spans="1:15" x14ac:dyDescent="0.25">
      <c r="A336">
        <v>361</v>
      </c>
      <c r="B336">
        <v>28</v>
      </c>
      <c r="C336" t="s">
        <v>14</v>
      </c>
      <c r="D336" t="s">
        <v>15</v>
      </c>
      <c r="E336">
        <v>130938</v>
      </c>
      <c r="F336" t="s">
        <v>25</v>
      </c>
      <c r="G336">
        <v>98</v>
      </c>
      <c r="H336" t="s">
        <v>17</v>
      </c>
      <c r="I336">
        <v>5</v>
      </c>
      <c r="J336" t="s">
        <v>35</v>
      </c>
      <c r="K336">
        <v>37</v>
      </c>
      <c r="L336" t="s">
        <v>22</v>
      </c>
      <c r="M336" t="s">
        <v>33</v>
      </c>
      <c r="N336">
        <v>612.09</v>
      </c>
      <c r="O336">
        <f>customer_segmentation_data[[#This Row],[purchase_frequency]]*customer_segmentation_data[[#This Row],[last_purchase_amount]]</f>
        <v>22647.33</v>
      </c>
    </row>
    <row r="337" spans="1:15" x14ac:dyDescent="0.25">
      <c r="A337">
        <v>377</v>
      </c>
      <c r="B337">
        <v>46</v>
      </c>
      <c r="C337" t="s">
        <v>14</v>
      </c>
      <c r="D337" t="s">
        <v>36</v>
      </c>
      <c r="E337">
        <v>123037</v>
      </c>
      <c r="F337" t="s">
        <v>25</v>
      </c>
      <c r="G337">
        <v>100</v>
      </c>
      <c r="H337" t="s">
        <v>17</v>
      </c>
      <c r="I337">
        <v>1</v>
      </c>
      <c r="J337" t="s">
        <v>18</v>
      </c>
      <c r="K337">
        <v>9</v>
      </c>
      <c r="L337" t="s">
        <v>31</v>
      </c>
      <c r="M337" t="s">
        <v>32</v>
      </c>
      <c r="N337">
        <v>617.74</v>
      </c>
      <c r="O337">
        <f>customer_segmentation_data[[#This Row],[purchase_frequency]]*customer_segmentation_data[[#This Row],[last_purchase_amount]]</f>
        <v>5559.66</v>
      </c>
    </row>
    <row r="338" spans="1:15" x14ac:dyDescent="0.25">
      <c r="A338">
        <v>378</v>
      </c>
      <c r="B338">
        <v>45</v>
      </c>
      <c r="C338" t="s">
        <v>14</v>
      </c>
      <c r="D338" t="s">
        <v>15</v>
      </c>
      <c r="E338">
        <v>110174</v>
      </c>
      <c r="F338" t="s">
        <v>25</v>
      </c>
      <c r="G338">
        <v>87</v>
      </c>
      <c r="H338" t="s">
        <v>17</v>
      </c>
      <c r="I338">
        <v>5</v>
      </c>
      <c r="J338" t="s">
        <v>35</v>
      </c>
      <c r="K338">
        <v>32</v>
      </c>
      <c r="L338" t="s">
        <v>22</v>
      </c>
      <c r="M338" t="s">
        <v>32</v>
      </c>
      <c r="N338">
        <v>388.15</v>
      </c>
      <c r="O338">
        <f>customer_segmentation_data[[#This Row],[purchase_frequency]]*customer_segmentation_data[[#This Row],[last_purchase_amount]]</f>
        <v>12420.8</v>
      </c>
    </row>
    <row r="339" spans="1:15" x14ac:dyDescent="0.25">
      <c r="A339">
        <v>389</v>
      </c>
      <c r="B339">
        <v>34</v>
      </c>
      <c r="C339" t="s">
        <v>14</v>
      </c>
      <c r="D339" t="s">
        <v>28</v>
      </c>
      <c r="E339">
        <v>118622</v>
      </c>
      <c r="F339" t="s">
        <v>25</v>
      </c>
      <c r="G339">
        <v>99</v>
      </c>
      <c r="H339" t="s">
        <v>17</v>
      </c>
      <c r="I339">
        <v>4</v>
      </c>
      <c r="J339" t="s">
        <v>35</v>
      </c>
      <c r="K339">
        <v>47</v>
      </c>
      <c r="L339" t="s">
        <v>22</v>
      </c>
      <c r="M339" t="s">
        <v>23</v>
      </c>
      <c r="N339">
        <v>122.21</v>
      </c>
      <c r="O339">
        <f>customer_segmentation_data[[#This Row],[purchase_frequency]]*customer_segmentation_data[[#This Row],[last_purchase_amount]]</f>
        <v>5743.87</v>
      </c>
    </row>
    <row r="340" spans="1:15" x14ac:dyDescent="0.25">
      <c r="A340">
        <v>400</v>
      </c>
      <c r="B340">
        <v>41</v>
      </c>
      <c r="C340" t="s">
        <v>14</v>
      </c>
      <c r="D340" t="s">
        <v>15</v>
      </c>
      <c r="E340">
        <v>147962</v>
      </c>
      <c r="F340" t="s">
        <v>25</v>
      </c>
      <c r="G340">
        <v>90</v>
      </c>
      <c r="H340" t="s">
        <v>17</v>
      </c>
      <c r="I340">
        <v>2</v>
      </c>
      <c r="J340" t="s">
        <v>18</v>
      </c>
      <c r="K340">
        <v>9</v>
      </c>
      <c r="L340" t="s">
        <v>31</v>
      </c>
      <c r="M340" t="s">
        <v>27</v>
      </c>
      <c r="N340">
        <v>688.61</v>
      </c>
      <c r="O340">
        <f>customer_segmentation_data[[#This Row],[purchase_frequency]]*customer_segmentation_data[[#This Row],[last_purchase_amount]]</f>
        <v>6197.49</v>
      </c>
    </row>
    <row r="341" spans="1:15" x14ac:dyDescent="0.25">
      <c r="A341">
        <v>407</v>
      </c>
      <c r="B341">
        <v>24</v>
      </c>
      <c r="C341" t="s">
        <v>14</v>
      </c>
      <c r="D341" t="s">
        <v>28</v>
      </c>
      <c r="E341">
        <v>119844</v>
      </c>
      <c r="F341" t="s">
        <v>25</v>
      </c>
      <c r="G341">
        <v>78</v>
      </c>
      <c r="H341" t="s">
        <v>17</v>
      </c>
      <c r="I341">
        <v>4</v>
      </c>
      <c r="J341" t="s">
        <v>35</v>
      </c>
      <c r="K341">
        <v>6</v>
      </c>
      <c r="L341" t="s">
        <v>31</v>
      </c>
      <c r="M341" t="s">
        <v>20</v>
      </c>
      <c r="N341">
        <v>572.30999999999995</v>
      </c>
      <c r="O341">
        <f>customer_segmentation_data[[#This Row],[purchase_frequency]]*customer_segmentation_data[[#This Row],[last_purchase_amount]]</f>
        <v>3433.8599999999997</v>
      </c>
    </row>
    <row r="342" spans="1:15" x14ac:dyDescent="0.25">
      <c r="A342">
        <v>426</v>
      </c>
      <c r="B342">
        <v>40</v>
      </c>
      <c r="C342" t="s">
        <v>14</v>
      </c>
      <c r="D342" t="s">
        <v>28</v>
      </c>
      <c r="E342">
        <v>142251</v>
      </c>
      <c r="F342" t="s">
        <v>25</v>
      </c>
      <c r="G342">
        <v>90</v>
      </c>
      <c r="H342" t="s">
        <v>17</v>
      </c>
      <c r="I342">
        <v>10</v>
      </c>
      <c r="J342" t="s">
        <v>30</v>
      </c>
      <c r="K342">
        <v>14</v>
      </c>
      <c r="L342" t="s">
        <v>19</v>
      </c>
      <c r="M342" t="s">
        <v>33</v>
      </c>
      <c r="N342">
        <v>866.52</v>
      </c>
      <c r="O342">
        <f>customer_segmentation_data[[#This Row],[purchase_frequency]]*customer_segmentation_data[[#This Row],[last_purchase_amount]]</f>
        <v>12131.279999999999</v>
      </c>
    </row>
    <row r="343" spans="1:15" x14ac:dyDescent="0.25">
      <c r="A343">
        <v>433</v>
      </c>
      <c r="B343">
        <v>44</v>
      </c>
      <c r="C343" t="s">
        <v>14</v>
      </c>
      <c r="D343" t="s">
        <v>15</v>
      </c>
      <c r="E343">
        <v>100832</v>
      </c>
      <c r="F343" t="s">
        <v>25</v>
      </c>
      <c r="G343">
        <v>90</v>
      </c>
      <c r="H343" t="s">
        <v>17</v>
      </c>
      <c r="I343">
        <v>8</v>
      </c>
      <c r="J343" t="s">
        <v>30</v>
      </c>
      <c r="K343">
        <v>39</v>
      </c>
      <c r="L343" t="s">
        <v>22</v>
      </c>
      <c r="M343" t="s">
        <v>33</v>
      </c>
      <c r="N343">
        <v>769</v>
      </c>
      <c r="O343">
        <f>customer_segmentation_data[[#This Row],[purchase_frequency]]*customer_segmentation_data[[#This Row],[last_purchase_amount]]</f>
        <v>29991</v>
      </c>
    </row>
    <row r="344" spans="1:15" x14ac:dyDescent="0.25">
      <c r="A344">
        <v>440</v>
      </c>
      <c r="B344">
        <v>23</v>
      </c>
      <c r="C344" t="s">
        <v>14</v>
      </c>
      <c r="D344" t="s">
        <v>15</v>
      </c>
      <c r="E344">
        <v>130546</v>
      </c>
      <c r="F344" t="s">
        <v>25</v>
      </c>
      <c r="G344">
        <v>71</v>
      </c>
      <c r="H344" t="s">
        <v>17</v>
      </c>
      <c r="I344">
        <v>9</v>
      </c>
      <c r="J344" t="s">
        <v>30</v>
      </c>
      <c r="K344">
        <v>36</v>
      </c>
      <c r="L344" t="s">
        <v>22</v>
      </c>
      <c r="M344" t="s">
        <v>23</v>
      </c>
      <c r="N344">
        <v>799.33</v>
      </c>
      <c r="O344">
        <f>customer_segmentation_data[[#This Row],[purchase_frequency]]*customer_segmentation_data[[#This Row],[last_purchase_amount]]</f>
        <v>28775.88</v>
      </c>
    </row>
    <row r="345" spans="1:15" x14ac:dyDescent="0.25">
      <c r="A345">
        <v>443</v>
      </c>
      <c r="B345">
        <v>47</v>
      </c>
      <c r="C345" t="s">
        <v>14</v>
      </c>
      <c r="D345" t="s">
        <v>28</v>
      </c>
      <c r="E345">
        <v>138199</v>
      </c>
      <c r="F345" t="s">
        <v>25</v>
      </c>
      <c r="G345">
        <v>79</v>
      </c>
      <c r="H345" t="s">
        <v>17</v>
      </c>
      <c r="I345">
        <v>10</v>
      </c>
      <c r="J345" t="s">
        <v>30</v>
      </c>
      <c r="K345">
        <v>43</v>
      </c>
      <c r="L345" t="s">
        <v>22</v>
      </c>
      <c r="M345" t="s">
        <v>33</v>
      </c>
      <c r="N345">
        <v>171.38</v>
      </c>
      <c r="O345">
        <f>customer_segmentation_data[[#This Row],[purchase_frequency]]*customer_segmentation_data[[#This Row],[last_purchase_amount]]</f>
        <v>7369.34</v>
      </c>
    </row>
    <row r="346" spans="1:15" x14ac:dyDescent="0.25">
      <c r="A346">
        <v>455</v>
      </c>
      <c r="B346">
        <v>28</v>
      </c>
      <c r="C346" t="s">
        <v>14</v>
      </c>
      <c r="D346" t="s">
        <v>28</v>
      </c>
      <c r="E346">
        <v>126571</v>
      </c>
      <c r="F346" t="s">
        <v>25</v>
      </c>
      <c r="G346">
        <v>82</v>
      </c>
      <c r="H346" t="s">
        <v>17</v>
      </c>
      <c r="I346">
        <v>10</v>
      </c>
      <c r="J346" t="s">
        <v>30</v>
      </c>
      <c r="K346">
        <v>8</v>
      </c>
      <c r="L346" t="s">
        <v>31</v>
      </c>
      <c r="M346" t="s">
        <v>33</v>
      </c>
      <c r="N346">
        <v>26.12</v>
      </c>
      <c r="O346">
        <f>customer_segmentation_data[[#This Row],[purchase_frequency]]*customer_segmentation_data[[#This Row],[last_purchase_amount]]</f>
        <v>208.96</v>
      </c>
    </row>
    <row r="347" spans="1:15" x14ac:dyDescent="0.25">
      <c r="A347">
        <v>459</v>
      </c>
      <c r="B347">
        <v>30</v>
      </c>
      <c r="C347" t="s">
        <v>14</v>
      </c>
      <c r="D347" t="s">
        <v>28</v>
      </c>
      <c r="E347">
        <v>100399</v>
      </c>
      <c r="F347" t="s">
        <v>25</v>
      </c>
      <c r="G347">
        <v>96</v>
      </c>
      <c r="H347" t="s">
        <v>17</v>
      </c>
      <c r="I347">
        <v>2</v>
      </c>
      <c r="J347" t="s">
        <v>18</v>
      </c>
      <c r="K347">
        <v>5</v>
      </c>
      <c r="L347" t="s">
        <v>31</v>
      </c>
      <c r="M347" t="s">
        <v>27</v>
      </c>
      <c r="N347">
        <v>705.64</v>
      </c>
      <c r="O347">
        <f>customer_segmentation_data[[#This Row],[purchase_frequency]]*customer_segmentation_data[[#This Row],[last_purchase_amount]]</f>
        <v>3528.2</v>
      </c>
    </row>
    <row r="348" spans="1:15" x14ac:dyDescent="0.25">
      <c r="A348">
        <v>461</v>
      </c>
      <c r="B348">
        <v>41</v>
      </c>
      <c r="C348" t="s">
        <v>14</v>
      </c>
      <c r="D348" t="s">
        <v>36</v>
      </c>
      <c r="E348">
        <v>141605</v>
      </c>
      <c r="F348" t="s">
        <v>25</v>
      </c>
      <c r="G348">
        <v>100</v>
      </c>
      <c r="H348" t="s">
        <v>17</v>
      </c>
      <c r="I348">
        <v>4</v>
      </c>
      <c r="J348" t="s">
        <v>35</v>
      </c>
      <c r="K348">
        <v>20</v>
      </c>
      <c r="L348" t="s">
        <v>19</v>
      </c>
      <c r="M348" t="s">
        <v>32</v>
      </c>
      <c r="N348">
        <v>693.02</v>
      </c>
      <c r="O348">
        <f>customer_segmentation_data[[#This Row],[purchase_frequency]]*customer_segmentation_data[[#This Row],[last_purchase_amount]]</f>
        <v>13860.4</v>
      </c>
    </row>
    <row r="349" spans="1:15" x14ac:dyDescent="0.25">
      <c r="A349">
        <v>469</v>
      </c>
      <c r="B349">
        <v>32</v>
      </c>
      <c r="C349" t="s">
        <v>14</v>
      </c>
      <c r="D349" t="s">
        <v>28</v>
      </c>
      <c r="E349">
        <v>100736</v>
      </c>
      <c r="F349" t="s">
        <v>25</v>
      </c>
      <c r="G349">
        <v>84</v>
      </c>
      <c r="H349" t="s">
        <v>17</v>
      </c>
      <c r="I349">
        <v>10</v>
      </c>
      <c r="J349" t="s">
        <v>30</v>
      </c>
      <c r="K349">
        <v>32</v>
      </c>
      <c r="L349" t="s">
        <v>22</v>
      </c>
      <c r="M349" t="s">
        <v>20</v>
      </c>
      <c r="N349">
        <v>863.93</v>
      </c>
      <c r="O349">
        <f>customer_segmentation_data[[#This Row],[purchase_frequency]]*customer_segmentation_data[[#This Row],[last_purchase_amount]]</f>
        <v>27645.759999999998</v>
      </c>
    </row>
    <row r="350" spans="1:15" x14ac:dyDescent="0.25">
      <c r="A350">
        <v>501</v>
      </c>
      <c r="B350">
        <v>42</v>
      </c>
      <c r="C350" t="s">
        <v>14</v>
      </c>
      <c r="D350" t="s">
        <v>36</v>
      </c>
      <c r="E350">
        <v>129999</v>
      </c>
      <c r="F350" t="s">
        <v>25</v>
      </c>
      <c r="G350">
        <v>73</v>
      </c>
      <c r="H350" t="s">
        <v>17</v>
      </c>
      <c r="I350">
        <v>5</v>
      </c>
      <c r="J350" t="s">
        <v>35</v>
      </c>
      <c r="K350">
        <v>2</v>
      </c>
      <c r="L350" t="s">
        <v>31</v>
      </c>
      <c r="M350" t="s">
        <v>27</v>
      </c>
      <c r="N350">
        <v>942.97</v>
      </c>
      <c r="O350">
        <f>customer_segmentation_data[[#This Row],[purchase_frequency]]*customer_segmentation_data[[#This Row],[last_purchase_amount]]</f>
        <v>1885.94</v>
      </c>
    </row>
    <row r="351" spans="1:15" x14ac:dyDescent="0.25">
      <c r="A351">
        <v>511</v>
      </c>
      <c r="B351">
        <v>24</v>
      </c>
      <c r="C351" t="s">
        <v>14</v>
      </c>
      <c r="D351" t="s">
        <v>28</v>
      </c>
      <c r="E351">
        <v>109039</v>
      </c>
      <c r="F351" t="s">
        <v>25</v>
      </c>
      <c r="G351">
        <v>71</v>
      </c>
      <c r="H351" t="s">
        <v>17</v>
      </c>
      <c r="I351">
        <v>9</v>
      </c>
      <c r="J351" t="s">
        <v>30</v>
      </c>
      <c r="K351">
        <v>41</v>
      </c>
      <c r="L351" t="s">
        <v>22</v>
      </c>
      <c r="M351" t="s">
        <v>23</v>
      </c>
      <c r="N351">
        <v>606.17999999999995</v>
      </c>
      <c r="O351">
        <f>customer_segmentation_data[[#This Row],[purchase_frequency]]*customer_segmentation_data[[#This Row],[last_purchase_amount]]</f>
        <v>24853.379999999997</v>
      </c>
    </row>
    <row r="352" spans="1:15" x14ac:dyDescent="0.25">
      <c r="A352">
        <v>516</v>
      </c>
      <c r="B352">
        <v>32</v>
      </c>
      <c r="C352" t="s">
        <v>14</v>
      </c>
      <c r="D352" t="s">
        <v>28</v>
      </c>
      <c r="E352">
        <v>137280</v>
      </c>
      <c r="F352" t="s">
        <v>25</v>
      </c>
      <c r="G352">
        <v>95</v>
      </c>
      <c r="H352" t="s">
        <v>17</v>
      </c>
      <c r="I352">
        <v>6</v>
      </c>
      <c r="J352" t="s">
        <v>35</v>
      </c>
      <c r="K352">
        <v>3</v>
      </c>
      <c r="L352" t="s">
        <v>31</v>
      </c>
      <c r="M352" t="s">
        <v>33</v>
      </c>
      <c r="N352">
        <v>31.72</v>
      </c>
      <c r="O352">
        <f>customer_segmentation_data[[#This Row],[purchase_frequency]]*customer_segmentation_data[[#This Row],[last_purchase_amount]]</f>
        <v>95.16</v>
      </c>
    </row>
    <row r="353" spans="1:15" x14ac:dyDescent="0.25">
      <c r="A353">
        <v>518</v>
      </c>
      <c r="B353">
        <v>45</v>
      </c>
      <c r="C353" t="s">
        <v>14</v>
      </c>
      <c r="D353" t="s">
        <v>15</v>
      </c>
      <c r="E353">
        <v>110280</v>
      </c>
      <c r="F353" t="s">
        <v>25</v>
      </c>
      <c r="G353">
        <v>85</v>
      </c>
      <c r="H353" t="s">
        <v>17</v>
      </c>
      <c r="I353">
        <v>4</v>
      </c>
      <c r="J353" t="s">
        <v>35</v>
      </c>
      <c r="K353">
        <v>21</v>
      </c>
      <c r="L353" t="s">
        <v>19</v>
      </c>
      <c r="M353" t="s">
        <v>20</v>
      </c>
      <c r="N353">
        <v>944.07</v>
      </c>
      <c r="O353">
        <f>customer_segmentation_data[[#This Row],[purchase_frequency]]*customer_segmentation_data[[#This Row],[last_purchase_amount]]</f>
        <v>19825.47</v>
      </c>
    </row>
    <row r="354" spans="1:15" x14ac:dyDescent="0.25">
      <c r="A354">
        <v>528</v>
      </c>
      <c r="B354">
        <v>23</v>
      </c>
      <c r="C354" t="s">
        <v>14</v>
      </c>
      <c r="D354" t="s">
        <v>15</v>
      </c>
      <c r="E354">
        <v>144577</v>
      </c>
      <c r="F354" t="s">
        <v>25</v>
      </c>
      <c r="G354">
        <v>75</v>
      </c>
      <c r="H354" t="s">
        <v>17</v>
      </c>
      <c r="I354">
        <v>1</v>
      </c>
      <c r="J354" t="s">
        <v>18</v>
      </c>
      <c r="K354">
        <v>9</v>
      </c>
      <c r="L354" t="s">
        <v>31</v>
      </c>
      <c r="M354" t="s">
        <v>27</v>
      </c>
      <c r="N354">
        <v>826.02</v>
      </c>
      <c r="O354">
        <f>customer_segmentation_data[[#This Row],[purchase_frequency]]*customer_segmentation_data[[#This Row],[last_purchase_amount]]</f>
        <v>7434.18</v>
      </c>
    </row>
    <row r="355" spans="1:15" x14ac:dyDescent="0.25">
      <c r="A355">
        <v>533</v>
      </c>
      <c r="B355">
        <v>36</v>
      </c>
      <c r="C355" t="s">
        <v>14</v>
      </c>
      <c r="D355" t="s">
        <v>28</v>
      </c>
      <c r="E355">
        <v>113794</v>
      </c>
      <c r="F355" t="s">
        <v>25</v>
      </c>
      <c r="G355">
        <v>74</v>
      </c>
      <c r="H355" t="s">
        <v>17</v>
      </c>
      <c r="I355">
        <v>1</v>
      </c>
      <c r="J355" t="s">
        <v>18</v>
      </c>
      <c r="K355">
        <v>27</v>
      </c>
      <c r="L355" t="s">
        <v>19</v>
      </c>
      <c r="M355" t="s">
        <v>23</v>
      </c>
      <c r="N355">
        <v>377.75</v>
      </c>
      <c r="O355">
        <f>customer_segmentation_data[[#This Row],[purchase_frequency]]*customer_segmentation_data[[#This Row],[last_purchase_amount]]</f>
        <v>10199.25</v>
      </c>
    </row>
    <row r="356" spans="1:15" x14ac:dyDescent="0.25">
      <c r="A356">
        <v>545</v>
      </c>
      <c r="B356">
        <v>23</v>
      </c>
      <c r="C356" t="s">
        <v>14</v>
      </c>
      <c r="D356" t="s">
        <v>15</v>
      </c>
      <c r="E356">
        <v>123168</v>
      </c>
      <c r="F356" t="s">
        <v>25</v>
      </c>
      <c r="G356">
        <v>80</v>
      </c>
      <c r="H356" t="s">
        <v>17</v>
      </c>
      <c r="I356">
        <v>4</v>
      </c>
      <c r="J356" t="s">
        <v>35</v>
      </c>
      <c r="K356">
        <v>19</v>
      </c>
      <c r="L356" t="s">
        <v>19</v>
      </c>
      <c r="M356" t="s">
        <v>27</v>
      </c>
      <c r="N356">
        <v>860.95</v>
      </c>
      <c r="O356">
        <f>customer_segmentation_data[[#This Row],[purchase_frequency]]*customer_segmentation_data[[#This Row],[last_purchase_amount]]</f>
        <v>16358.050000000001</v>
      </c>
    </row>
    <row r="357" spans="1:15" x14ac:dyDescent="0.25">
      <c r="A357">
        <v>607</v>
      </c>
      <c r="B357">
        <v>30</v>
      </c>
      <c r="C357" t="s">
        <v>14</v>
      </c>
      <c r="D357" t="s">
        <v>36</v>
      </c>
      <c r="E357">
        <v>102200</v>
      </c>
      <c r="F357" t="s">
        <v>25</v>
      </c>
      <c r="G357">
        <v>88</v>
      </c>
      <c r="H357" t="s">
        <v>17</v>
      </c>
      <c r="I357">
        <v>5</v>
      </c>
      <c r="J357" t="s">
        <v>35</v>
      </c>
      <c r="K357">
        <v>47</v>
      </c>
      <c r="L357" t="s">
        <v>22</v>
      </c>
      <c r="M357" t="s">
        <v>32</v>
      </c>
      <c r="N357">
        <v>131.84</v>
      </c>
      <c r="O357">
        <f>customer_segmentation_data[[#This Row],[purchase_frequency]]*customer_segmentation_data[[#This Row],[last_purchase_amount]]</f>
        <v>6196.4800000000005</v>
      </c>
    </row>
    <row r="358" spans="1:15" x14ac:dyDescent="0.25">
      <c r="A358">
        <v>649</v>
      </c>
      <c r="B358">
        <v>27</v>
      </c>
      <c r="C358" t="s">
        <v>14</v>
      </c>
      <c r="D358" t="s">
        <v>36</v>
      </c>
      <c r="E358">
        <v>147360</v>
      </c>
      <c r="F358" t="s">
        <v>25</v>
      </c>
      <c r="G358">
        <v>96</v>
      </c>
      <c r="H358" t="s">
        <v>17</v>
      </c>
      <c r="I358">
        <v>3</v>
      </c>
      <c r="J358" t="s">
        <v>18</v>
      </c>
      <c r="K358">
        <v>26</v>
      </c>
      <c r="L358" t="s">
        <v>19</v>
      </c>
      <c r="M358" t="s">
        <v>23</v>
      </c>
      <c r="N358">
        <v>26.1</v>
      </c>
      <c r="O358">
        <f>customer_segmentation_data[[#This Row],[purchase_frequency]]*customer_segmentation_data[[#This Row],[last_purchase_amount]]</f>
        <v>678.6</v>
      </c>
    </row>
    <row r="359" spans="1:15" x14ac:dyDescent="0.25">
      <c r="A359">
        <v>680</v>
      </c>
      <c r="B359">
        <v>36</v>
      </c>
      <c r="C359" t="s">
        <v>14</v>
      </c>
      <c r="D359" t="s">
        <v>28</v>
      </c>
      <c r="E359">
        <v>106345</v>
      </c>
      <c r="F359" t="s">
        <v>25</v>
      </c>
      <c r="G359">
        <v>98</v>
      </c>
      <c r="H359" t="s">
        <v>17</v>
      </c>
      <c r="I359">
        <v>7</v>
      </c>
      <c r="J359" t="s">
        <v>35</v>
      </c>
      <c r="K359">
        <v>49</v>
      </c>
      <c r="L359" t="s">
        <v>22</v>
      </c>
      <c r="M359" t="s">
        <v>27</v>
      </c>
      <c r="N359">
        <v>55.21</v>
      </c>
      <c r="O359">
        <f>customer_segmentation_data[[#This Row],[purchase_frequency]]*customer_segmentation_data[[#This Row],[last_purchase_amount]]</f>
        <v>2705.29</v>
      </c>
    </row>
    <row r="360" spans="1:15" x14ac:dyDescent="0.25">
      <c r="A360">
        <v>681</v>
      </c>
      <c r="B360">
        <v>49</v>
      </c>
      <c r="C360" t="s">
        <v>14</v>
      </c>
      <c r="D360" t="s">
        <v>28</v>
      </c>
      <c r="E360">
        <v>115974</v>
      </c>
      <c r="F360" t="s">
        <v>25</v>
      </c>
      <c r="G360">
        <v>95</v>
      </c>
      <c r="H360" t="s">
        <v>17</v>
      </c>
      <c r="I360">
        <v>8</v>
      </c>
      <c r="J360" t="s">
        <v>30</v>
      </c>
      <c r="K360">
        <v>22</v>
      </c>
      <c r="L360" t="s">
        <v>19</v>
      </c>
      <c r="M360" t="s">
        <v>33</v>
      </c>
      <c r="N360">
        <v>143</v>
      </c>
      <c r="O360">
        <f>customer_segmentation_data[[#This Row],[purchase_frequency]]*customer_segmentation_data[[#This Row],[last_purchase_amount]]</f>
        <v>3146</v>
      </c>
    </row>
    <row r="361" spans="1:15" x14ac:dyDescent="0.25">
      <c r="A361">
        <v>686</v>
      </c>
      <c r="B361">
        <v>30</v>
      </c>
      <c r="C361" t="s">
        <v>14</v>
      </c>
      <c r="D361" t="s">
        <v>36</v>
      </c>
      <c r="E361">
        <v>115674</v>
      </c>
      <c r="F361" t="s">
        <v>25</v>
      </c>
      <c r="G361">
        <v>78</v>
      </c>
      <c r="H361" t="s">
        <v>17</v>
      </c>
      <c r="I361">
        <v>2</v>
      </c>
      <c r="J361" t="s">
        <v>18</v>
      </c>
      <c r="K361">
        <v>48</v>
      </c>
      <c r="L361" t="s">
        <v>22</v>
      </c>
      <c r="M361" t="s">
        <v>27</v>
      </c>
      <c r="N361">
        <v>621.73</v>
      </c>
      <c r="O361">
        <f>customer_segmentation_data[[#This Row],[purchase_frequency]]*customer_segmentation_data[[#This Row],[last_purchase_amount]]</f>
        <v>29843.040000000001</v>
      </c>
    </row>
    <row r="362" spans="1:15" x14ac:dyDescent="0.25">
      <c r="A362">
        <v>693</v>
      </c>
      <c r="B362">
        <v>28</v>
      </c>
      <c r="C362" t="s">
        <v>14</v>
      </c>
      <c r="D362" t="s">
        <v>15</v>
      </c>
      <c r="E362">
        <v>142450</v>
      </c>
      <c r="F362" t="s">
        <v>25</v>
      </c>
      <c r="G362">
        <v>80</v>
      </c>
      <c r="H362" t="s">
        <v>17</v>
      </c>
      <c r="I362">
        <v>3</v>
      </c>
      <c r="J362" t="s">
        <v>18</v>
      </c>
      <c r="K362">
        <v>22</v>
      </c>
      <c r="L362" t="s">
        <v>19</v>
      </c>
      <c r="M362" t="s">
        <v>20</v>
      </c>
      <c r="N362">
        <v>471.87</v>
      </c>
      <c r="O362">
        <f>customer_segmentation_data[[#This Row],[purchase_frequency]]*customer_segmentation_data[[#This Row],[last_purchase_amount]]</f>
        <v>10381.14</v>
      </c>
    </row>
    <row r="363" spans="1:15" x14ac:dyDescent="0.25">
      <c r="A363">
        <v>697</v>
      </c>
      <c r="B363">
        <v>36</v>
      </c>
      <c r="C363" t="s">
        <v>14</v>
      </c>
      <c r="D363" t="s">
        <v>15</v>
      </c>
      <c r="E363">
        <v>114281</v>
      </c>
      <c r="F363" t="s">
        <v>25</v>
      </c>
      <c r="G363">
        <v>99</v>
      </c>
      <c r="H363" t="s">
        <v>17</v>
      </c>
      <c r="I363">
        <v>7</v>
      </c>
      <c r="J363" t="s">
        <v>35</v>
      </c>
      <c r="K363">
        <v>6</v>
      </c>
      <c r="L363" t="s">
        <v>31</v>
      </c>
      <c r="M363" t="s">
        <v>23</v>
      </c>
      <c r="N363">
        <v>217.78</v>
      </c>
      <c r="O363">
        <f>customer_segmentation_data[[#This Row],[purchase_frequency]]*customer_segmentation_data[[#This Row],[last_purchase_amount]]</f>
        <v>1306.68</v>
      </c>
    </row>
    <row r="364" spans="1:15" x14ac:dyDescent="0.25">
      <c r="A364">
        <v>717</v>
      </c>
      <c r="B364">
        <v>47</v>
      </c>
      <c r="C364" t="s">
        <v>14</v>
      </c>
      <c r="D364" t="s">
        <v>36</v>
      </c>
      <c r="E364">
        <v>136278</v>
      </c>
      <c r="F364" t="s">
        <v>25</v>
      </c>
      <c r="G364">
        <v>76</v>
      </c>
      <c r="H364" t="s">
        <v>17</v>
      </c>
      <c r="I364">
        <v>10</v>
      </c>
      <c r="J364" t="s">
        <v>30</v>
      </c>
      <c r="K364">
        <v>48</v>
      </c>
      <c r="L364" t="s">
        <v>22</v>
      </c>
      <c r="M364" t="s">
        <v>27</v>
      </c>
      <c r="N364">
        <v>233.64</v>
      </c>
      <c r="O364">
        <f>customer_segmentation_data[[#This Row],[purchase_frequency]]*customer_segmentation_data[[#This Row],[last_purchase_amount]]</f>
        <v>11214.72</v>
      </c>
    </row>
    <row r="365" spans="1:15" x14ac:dyDescent="0.25">
      <c r="A365">
        <v>722</v>
      </c>
      <c r="B365">
        <v>45</v>
      </c>
      <c r="C365" t="s">
        <v>14</v>
      </c>
      <c r="D365" t="s">
        <v>36</v>
      </c>
      <c r="E365">
        <v>127989</v>
      </c>
      <c r="F365" t="s">
        <v>25</v>
      </c>
      <c r="G365">
        <v>99</v>
      </c>
      <c r="H365" t="s">
        <v>17</v>
      </c>
      <c r="I365">
        <v>1</v>
      </c>
      <c r="J365" t="s">
        <v>18</v>
      </c>
      <c r="K365">
        <v>42</v>
      </c>
      <c r="L365" t="s">
        <v>22</v>
      </c>
      <c r="M365" t="s">
        <v>32</v>
      </c>
      <c r="N365">
        <v>683.99</v>
      </c>
      <c r="O365">
        <f>customer_segmentation_data[[#This Row],[purchase_frequency]]*customer_segmentation_data[[#This Row],[last_purchase_amount]]</f>
        <v>28727.58</v>
      </c>
    </row>
    <row r="366" spans="1:15" x14ac:dyDescent="0.25">
      <c r="A366">
        <v>737</v>
      </c>
      <c r="B366">
        <v>28</v>
      </c>
      <c r="C366" t="s">
        <v>14</v>
      </c>
      <c r="D366" t="s">
        <v>36</v>
      </c>
      <c r="E366">
        <v>104971</v>
      </c>
      <c r="F366" t="s">
        <v>25</v>
      </c>
      <c r="G366">
        <v>74</v>
      </c>
      <c r="H366" t="s">
        <v>17</v>
      </c>
      <c r="I366">
        <v>4</v>
      </c>
      <c r="J366" t="s">
        <v>35</v>
      </c>
      <c r="K366">
        <v>10</v>
      </c>
      <c r="L366" t="s">
        <v>31</v>
      </c>
      <c r="M366" t="s">
        <v>27</v>
      </c>
      <c r="N366">
        <v>297.17</v>
      </c>
      <c r="O366">
        <f>customer_segmentation_data[[#This Row],[purchase_frequency]]*customer_segmentation_data[[#This Row],[last_purchase_amount]]</f>
        <v>2971.7000000000003</v>
      </c>
    </row>
    <row r="367" spans="1:15" x14ac:dyDescent="0.25">
      <c r="A367">
        <v>765</v>
      </c>
      <c r="B367">
        <v>40</v>
      </c>
      <c r="C367" t="s">
        <v>14</v>
      </c>
      <c r="D367" t="s">
        <v>28</v>
      </c>
      <c r="E367">
        <v>108344</v>
      </c>
      <c r="F367" t="s">
        <v>25</v>
      </c>
      <c r="G367">
        <v>87</v>
      </c>
      <c r="H367" t="s">
        <v>17</v>
      </c>
      <c r="I367">
        <v>2</v>
      </c>
      <c r="J367" t="s">
        <v>18</v>
      </c>
      <c r="K367">
        <v>13</v>
      </c>
      <c r="L367" t="s">
        <v>19</v>
      </c>
      <c r="M367" t="s">
        <v>33</v>
      </c>
      <c r="N367">
        <v>892.28</v>
      </c>
      <c r="O367">
        <f>customer_segmentation_data[[#This Row],[purchase_frequency]]*customer_segmentation_data[[#This Row],[last_purchase_amount]]</f>
        <v>11599.64</v>
      </c>
    </row>
    <row r="368" spans="1:15" x14ac:dyDescent="0.25">
      <c r="A368">
        <v>816</v>
      </c>
      <c r="B368">
        <v>50</v>
      </c>
      <c r="C368" t="s">
        <v>14</v>
      </c>
      <c r="D368" t="s">
        <v>28</v>
      </c>
      <c r="E368">
        <v>143612</v>
      </c>
      <c r="F368" t="s">
        <v>25</v>
      </c>
      <c r="G368">
        <v>71</v>
      </c>
      <c r="H368" t="s">
        <v>17</v>
      </c>
      <c r="I368">
        <v>9</v>
      </c>
      <c r="J368" t="s">
        <v>30</v>
      </c>
      <c r="K368">
        <v>28</v>
      </c>
      <c r="L368" t="s">
        <v>19</v>
      </c>
      <c r="M368" t="s">
        <v>20</v>
      </c>
      <c r="N368">
        <v>372.69</v>
      </c>
      <c r="O368">
        <f>customer_segmentation_data[[#This Row],[purchase_frequency]]*customer_segmentation_data[[#This Row],[last_purchase_amount]]</f>
        <v>10435.32</v>
      </c>
    </row>
    <row r="369" spans="1:15" x14ac:dyDescent="0.25">
      <c r="A369">
        <v>817</v>
      </c>
      <c r="B369">
        <v>37</v>
      </c>
      <c r="C369" t="s">
        <v>14</v>
      </c>
      <c r="D369" t="s">
        <v>15</v>
      </c>
      <c r="E369">
        <v>115734</v>
      </c>
      <c r="F369" t="s">
        <v>25</v>
      </c>
      <c r="G369">
        <v>87</v>
      </c>
      <c r="H369" t="s">
        <v>17</v>
      </c>
      <c r="I369">
        <v>2</v>
      </c>
      <c r="J369" t="s">
        <v>18</v>
      </c>
      <c r="K369">
        <v>50</v>
      </c>
      <c r="L369" t="s">
        <v>22</v>
      </c>
      <c r="M369" t="s">
        <v>20</v>
      </c>
      <c r="N369">
        <v>646.4</v>
      </c>
      <c r="O369">
        <f>customer_segmentation_data[[#This Row],[purchase_frequency]]*customer_segmentation_data[[#This Row],[last_purchase_amount]]</f>
        <v>32320</v>
      </c>
    </row>
    <row r="370" spans="1:15" x14ac:dyDescent="0.25">
      <c r="A370">
        <v>834</v>
      </c>
      <c r="B370">
        <v>38</v>
      </c>
      <c r="C370" t="s">
        <v>14</v>
      </c>
      <c r="D370" t="s">
        <v>36</v>
      </c>
      <c r="E370">
        <v>101111</v>
      </c>
      <c r="F370" t="s">
        <v>25</v>
      </c>
      <c r="G370">
        <v>98</v>
      </c>
      <c r="H370" t="s">
        <v>17</v>
      </c>
      <c r="I370">
        <v>8</v>
      </c>
      <c r="J370" t="s">
        <v>30</v>
      </c>
      <c r="K370">
        <v>35</v>
      </c>
      <c r="L370" t="s">
        <v>22</v>
      </c>
      <c r="M370" t="s">
        <v>27</v>
      </c>
      <c r="N370">
        <v>738.01</v>
      </c>
      <c r="O370">
        <f>customer_segmentation_data[[#This Row],[purchase_frequency]]*customer_segmentation_data[[#This Row],[last_purchase_amount]]</f>
        <v>25830.35</v>
      </c>
    </row>
    <row r="371" spans="1:15" x14ac:dyDescent="0.25">
      <c r="A371">
        <v>853</v>
      </c>
      <c r="B371">
        <v>22</v>
      </c>
      <c r="C371" t="s">
        <v>14</v>
      </c>
      <c r="D371" t="s">
        <v>28</v>
      </c>
      <c r="E371">
        <v>120644</v>
      </c>
      <c r="F371" t="s">
        <v>25</v>
      </c>
      <c r="G371">
        <v>75</v>
      </c>
      <c r="H371" t="s">
        <v>17</v>
      </c>
      <c r="I371">
        <v>1</v>
      </c>
      <c r="J371" t="s">
        <v>18</v>
      </c>
      <c r="K371">
        <v>4</v>
      </c>
      <c r="L371" t="s">
        <v>31</v>
      </c>
      <c r="M371" t="s">
        <v>27</v>
      </c>
      <c r="N371">
        <v>456.11</v>
      </c>
      <c r="O371">
        <f>customer_segmentation_data[[#This Row],[purchase_frequency]]*customer_segmentation_data[[#This Row],[last_purchase_amount]]</f>
        <v>1824.44</v>
      </c>
    </row>
    <row r="372" spans="1:15" x14ac:dyDescent="0.25">
      <c r="A372">
        <v>881</v>
      </c>
      <c r="B372">
        <v>47</v>
      </c>
      <c r="C372" t="s">
        <v>14</v>
      </c>
      <c r="D372" t="s">
        <v>15</v>
      </c>
      <c r="E372">
        <v>133264</v>
      </c>
      <c r="F372" t="s">
        <v>25</v>
      </c>
      <c r="G372">
        <v>93</v>
      </c>
      <c r="H372" t="s">
        <v>17</v>
      </c>
      <c r="I372">
        <v>2</v>
      </c>
      <c r="J372" t="s">
        <v>18</v>
      </c>
      <c r="K372">
        <v>21</v>
      </c>
      <c r="L372" t="s">
        <v>19</v>
      </c>
      <c r="M372" t="s">
        <v>20</v>
      </c>
      <c r="N372">
        <v>11.01</v>
      </c>
      <c r="O372">
        <f>customer_segmentation_data[[#This Row],[purchase_frequency]]*customer_segmentation_data[[#This Row],[last_purchase_amount]]</f>
        <v>231.21</v>
      </c>
    </row>
    <row r="373" spans="1:15" x14ac:dyDescent="0.25">
      <c r="A373">
        <v>889</v>
      </c>
      <c r="B373">
        <v>33</v>
      </c>
      <c r="C373" t="s">
        <v>14</v>
      </c>
      <c r="D373" t="s">
        <v>28</v>
      </c>
      <c r="E373">
        <v>146269</v>
      </c>
      <c r="F373" t="s">
        <v>25</v>
      </c>
      <c r="G373">
        <v>92</v>
      </c>
      <c r="H373" t="s">
        <v>17</v>
      </c>
      <c r="I373">
        <v>6</v>
      </c>
      <c r="J373" t="s">
        <v>35</v>
      </c>
      <c r="K373">
        <v>10</v>
      </c>
      <c r="L373" t="s">
        <v>31</v>
      </c>
      <c r="M373" t="s">
        <v>23</v>
      </c>
      <c r="N373">
        <v>486.86</v>
      </c>
      <c r="O373">
        <f>customer_segmentation_data[[#This Row],[purchase_frequency]]*customer_segmentation_data[[#This Row],[last_purchase_amount]]</f>
        <v>4868.6000000000004</v>
      </c>
    </row>
    <row r="374" spans="1:15" x14ac:dyDescent="0.25">
      <c r="A374">
        <v>906</v>
      </c>
      <c r="B374">
        <v>25</v>
      </c>
      <c r="C374" t="s">
        <v>14</v>
      </c>
      <c r="D374" t="s">
        <v>36</v>
      </c>
      <c r="E374">
        <v>130604</v>
      </c>
      <c r="F374" t="s">
        <v>25</v>
      </c>
      <c r="G374">
        <v>100</v>
      </c>
      <c r="H374" t="s">
        <v>17</v>
      </c>
      <c r="I374">
        <v>4</v>
      </c>
      <c r="J374" t="s">
        <v>35</v>
      </c>
      <c r="K374">
        <v>41</v>
      </c>
      <c r="L374" t="s">
        <v>22</v>
      </c>
      <c r="M374" t="s">
        <v>33</v>
      </c>
      <c r="N374">
        <v>355.45</v>
      </c>
      <c r="O374">
        <f>customer_segmentation_data[[#This Row],[purchase_frequency]]*customer_segmentation_data[[#This Row],[last_purchase_amount]]</f>
        <v>14573.449999999999</v>
      </c>
    </row>
    <row r="375" spans="1:15" x14ac:dyDescent="0.25">
      <c r="A375">
        <v>964</v>
      </c>
      <c r="B375">
        <v>26</v>
      </c>
      <c r="C375" t="s">
        <v>14</v>
      </c>
      <c r="D375" t="s">
        <v>28</v>
      </c>
      <c r="E375">
        <v>109221</v>
      </c>
      <c r="F375" t="s">
        <v>25</v>
      </c>
      <c r="G375">
        <v>91</v>
      </c>
      <c r="H375" t="s">
        <v>17</v>
      </c>
      <c r="I375">
        <v>2</v>
      </c>
      <c r="J375" t="s">
        <v>18</v>
      </c>
      <c r="K375">
        <v>44</v>
      </c>
      <c r="L375" t="s">
        <v>22</v>
      </c>
      <c r="M375" t="s">
        <v>23</v>
      </c>
      <c r="N375">
        <v>660.05</v>
      </c>
      <c r="O375">
        <f>customer_segmentation_data[[#This Row],[purchase_frequency]]*customer_segmentation_data[[#This Row],[last_purchase_amount]]</f>
        <v>29042.199999999997</v>
      </c>
    </row>
    <row r="376" spans="1:15" x14ac:dyDescent="0.25">
      <c r="A376">
        <v>972</v>
      </c>
      <c r="B376">
        <v>41</v>
      </c>
      <c r="C376" t="s">
        <v>14</v>
      </c>
      <c r="D376" t="s">
        <v>36</v>
      </c>
      <c r="E376">
        <v>120294</v>
      </c>
      <c r="F376" t="s">
        <v>25</v>
      </c>
      <c r="G376">
        <v>79</v>
      </c>
      <c r="H376" t="s">
        <v>17</v>
      </c>
      <c r="I376">
        <v>5</v>
      </c>
      <c r="J376" t="s">
        <v>35</v>
      </c>
      <c r="K376">
        <v>44</v>
      </c>
      <c r="L376" t="s">
        <v>22</v>
      </c>
      <c r="M376" t="s">
        <v>27</v>
      </c>
      <c r="N376">
        <v>942.03</v>
      </c>
      <c r="O376">
        <f>customer_segmentation_data[[#This Row],[purchase_frequency]]*customer_segmentation_data[[#This Row],[last_purchase_amount]]</f>
        <v>41449.32</v>
      </c>
    </row>
    <row r="377" spans="1:15" x14ac:dyDescent="0.25">
      <c r="A377">
        <v>977</v>
      </c>
      <c r="B377">
        <v>37</v>
      </c>
      <c r="C377" t="s">
        <v>14</v>
      </c>
      <c r="D377" t="s">
        <v>36</v>
      </c>
      <c r="E377">
        <v>100314</v>
      </c>
      <c r="F377" t="s">
        <v>25</v>
      </c>
      <c r="G377">
        <v>71</v>
      </c>
      <c r="H377" t="s">
        <v>17</v>
      </c>
      <c r="I377">
        <v>5</v>
      </c>
      <c r="J377" t="s">
        <v>35</v>
      </c>
      <c r="K377">
        <v>19</v>
      </c>
      <c r="L377" t="s">
        <v>19</v>
      </c>
      <c r="M377" t="s">
        <v>20</v>
      </c>
      <c r="N377">
        <v>692.74</v>
      </c>
      <c r="O377">
        <f>customer_segmentation_data[[#This Row],[purchase_frequency]]*customer_segmentation_data[[#This Row],[last_purchase_amount]]</f>
        <v>13162.06</v>
      </c>
    </row>
    <row r="378" spans="1:15" x14ac:dyDescent="0.25">
      <c r="A378">
        <v>988</v>
      </c>
      <c r="B378">
        <v>26</v>
      </c>
      <c r="C378" t="s">
        <v>14</v>
      </c>
      <c r="D378" t="s">
        <v>36</v>
      </c>
      <c r="E378">
        <v>148451</v>
      </c>
      <c r="F378" t="s">
        <v>25</v>
      </c>
      <c r="G378">
        <v>78</v>
      </c>
      <c r="H378" t="s">
        <v>17</v>
      </c>
      <c r="I378">
        <v>5</v>
      </c>
      <c r="J378" t="s">
        <v>35</v>
      </c>
      <c r="K378">
        <v>14</v>
      </c>
      <c r="L378" t="s">
        <v>19</v>
      </c>
      <c r="M378" t="s">
        <v>20</v>
      </c>
      <c r="N378">
        <v>99.19</v>
      </c>
      <c r="O378">
        <f>customer_segmentation_data[[#This Row],[purchase_frequency]]*customer_segmentation_data[[#This Row],[last_purchase_amount]]</f>
        <v>1388.6599999999999</v>
      </c>
    </row>
    <row r="379" spans="1:15" x14ac:dyDescent="0.25">
      <c r="A379">
        <v>15</v>
      </c>
      <c r="B379">
        <v>33</v>
      </c>
      <c r="C379" t="s">
        <v>14</v>
      </c>
      <c r="D379" t="s">
        <v>36</v>
      </c>
      <c r="E379">
        <v>112260</v>
      </c>
      <c r="F379" t="s">
        <v>25</v>
      </c>
      <c r="G379">
        <v>17</v>
      </c>
      <c r="H379" t="s">
        <v>26</v>
      </c>
      <c r="I379">
        <v>5</v>
      </c>
      <c r="J379" t="s">
        <v>35</v>
      </c>
      <c r="K379">
        <v>8</v>
      </c>
      <c r="L379" t="s">
        <v>31</v>
      </c>
      <c r="M379" t="s">
        <v>32</v>
      </c>
      <c r="N379">
        <v>915.89</v>
      </c>
      <c r="O379">
        <f>customer_segmentation_data[[#This Row],[purchase_frequency]]*customer_segmentation_data[[#This Row],[last_purchase_amount]]</f>
        <v>7327.12</v>
      </c>
    </row>
    <row r="380" spans="1:15" x14ac:dyDescent="0.25">
      <c r="A380">
        <v>30</v>
      </c>
      <c r="B380">
        <v>23</v>
      </c>
      <c r="C380" t="s">
        <v>14</v>
      </c>
      <c r="D380" t="s">
        <v>36</v>
      </c>
      <c r="E380">
        <v>104106</v>
      </c>
      <c r="F380" t="s">
        <v>25</v>
      </c>
      <c r="G380">
        <v>30</v>
      </c>
      <c r="H380" t="s">
        <v>26</v>
      </c>
      <c r="I380">
        <v>4</v>
      </c>
      <c r="J380" t="s">
        <v>35</v>
      </c>
      <c r="K380">
        <v>20</v>
      </c>
      <c r="L380" t="s">
        <v>19</v>
      </c>
      <c r="M380" t="s">
        <v>33</v>
      </c>
      <c r="N380">
        <v>950.56</v>
      </c>
      <c r="O380">
        <f>customer_segmentation_data[[#This Row],[purchase_frequency]]*customer_segmentation_data[[#This Row],[last_purchase_amount]]</f>
        <v>19011.199999999997</v>
      </c>
    </row>
    <row r="381" spans="1:15" x14ac:dyDescent="0.25">
      <c r="A381">
        <v>40</v>
      </c>
      <c r="B381">
        <v>22</v>
      </c>
      <c r="C381" t="s">
        <v>14</v>
      </c>
      <c r="D381" t="s">
        <v>36</v>
      </c>
      <c r="E381">
        <v>107057</v>
      </c>
      <c r="F381" t="s">
        <v>25</v>
      </c>
      <c r="G381">
        <v>14</v>
      </c>
      <c r="H381" t="s">
        <v>26</v>
      </c>
      <c r="I381">
        <v>5</v>
      </c>
      <c r="J381" t="s">
        <v>35</v>
      </c>
      <c r="K381">
        <v>41</v>
      </c>
      <c r="L381" t="s">
        <v>22</v>
      </c>
      <c r="M381" t="s">
        <v>32</v>
      </c>
      <c r="N381">
        <v>98.86</v>
      </c>
      <c r="O381">
        <f>customer_segmentation_data[[#This Row],[purchase_frequency]]*customer_segmentation_data[[#This Row],[last_purchase_amount]]</f>
        <v>4053.2599999999998</v>
      </c>
    </row>
    <row r="382" spans="1:15" x14ac:dyDescent="0.25">
      <c r="A382">
        <v>60</v>
      </c>
      <c r="B382">
        <v>21</v>
      </c>
      <c r="C382" t="s">
        <v>14</v>
      </c>
      <c r="D382" t="s">
        <v>15</v>
      </c>
      <c r="E382">
        <v>139387</v>
      </c>
      <c r="F382" t="s">
        <v>25</v>
      </c>
      <c r="G382">
        <v>1</v>
      </c>
      <c r="H382" t="s">
        <v>26</v>
      </c>
      <c r="I382">
        <v>5</v>
      </c>
      <c r="J382" t="s">
        <v>35</v>
      </c>
      <c r="K382">
        <v>7</v>
      </c>
      <c r="L382" t="s">
        <v>31</v>
      </c>
      <c r="M382" t="s">
        <v>27</v>
      </c>
      <c r="N382">
        <v>399.58</v>
      </c>
      <c r="O382">
        <f>customer_segmentation_data[[#This Row],[purchase_frequency]]*customer_segmentation_data[[#This Row],[last_purchase_amount]]</f>
        <v>2797.06</v>
      </c>
    </row>
    <row r="383" spans="1:15" x14ac:dyDescent="0.25">
      <c r="A383">
        <v>73</v>
      </c>
      <c r="B383">
        <v>31</v>
      </c>
      <c r="C383" t="s">
        <v>14</v>
      </c>
      <c r="D383" t="s">
        <v>15</v>
      </c>
      <c r="E383">
        <v>112452</v>
      </c>
      <c r="F383" t="s">
        <v>25</v>
      </c>
      <c r="G383">
        <v>21</v>
      </c>
      <c r="H383" t="s">
        <v>26</v>
      </c>
      <c r="I383">
        <v>1</v>
      </c>
      <c r="J383" t="s">
        <v>18</v>
      </c>
      <c r="K383">
        <v>5</v>
      </c>
      <c r="L383" t="s">
        <v>31</v>
      </c>
      <c r="M383" t="s">
        <v>20</v>
      </c>
      <c r="N383">
        <v>552.21</v>
      </c>
      <c r="O383">
        <f>customer_segmentation_data[[#This Row],[purchase_frequency]]*customer_segmentation_data[[#This Row],[last_purchase_amount]]</f>
        <v>2761.05</v>
      </c>
    </row>
    <row r="384" spans="1:15" x14ac:dyDescent="0.25">
      <c r="A384">
        <v>94</v>
      </c>
      <c r="B384">
        <v>46</v>
      </c>
      <c r="C384" t="s">
        <v>14</v>
      </c>
      <c r="D384" t="s">
        <v>28</v>
      </c>
      <c r="E384">
        <v>113116</v>
      </c>
      <c r="F384" t="s">
        <v>25</v>
      </c>
      <c r="G384">
        <v>7</v>
      </c>
      <c r="H384" t="s">
        <v>26</v>
      </c>
      <c r="I384">
        <v>10</v>
      </c>
      <c r="J384" t="s">
        <v>30</v>
      </c>
      <c r="K384">
        <v>13</v>
      </c>
      <c r="L384" t="s">
        <v>19</v>
      </c>
      <c r="M384" t="s">
        <v>27</v>
      </c>
      <c r="N384">
        <v>190.55</v>
      </c>
      <c r="O384">
        <f>customer_segmentation_data[[#This Row],[purchase_frequency]]*customer_segmentation_data[[#This Row],[last_purchase_amount]]</f>
        <v>2477.15</v>
      </c>
    </row>
    <row r="385" spans="1:15" x14ac:dyDescent="0.25">
      <c r="A385">
        <v>101</v>
      </c>
      <c r="B385">
        <v>40</v>
      </c>
      <c r="C385" t="s">
        <v>14</v>
      </c>
      <c r="D385" t="s">
        <v>15</v>
      </c>
      <c r="E385">
        <v>115569</v>
      </c>
      <c r="F385" t="s">
        <v>25</v>
      </c>
      <c r="G385">
        <v>1</v>
      </c>
      <c r="H385" t="s">
        <v>26</v>
      </c>
      <c r="I385">
        <v>2</v>
      </c>
      <c r="J385" t="s">
        <v>18</v>
      </c>
      <c r="K385">
        <v>5</v>
      </c>
      <c r="L385" t="s">
        <v>31</v>
      </c>
      <c r="M385" t="s">
        <v>20</v>
      </c>
      <c r="N385">
        <v>241.91</v>
      </c>
      <c r="O385">
        <f>customer_segmentation_data[[#This Row],[purchase_frequency]]*customer_segmentation_data[[#This Row],[last_purchase_amount]]</f>
        <v>1209.55</v>
      </c>
    </row>
    <row r="386" spans="1:15" x14ac:dyDescent="0.25">
      <c r="A386">
        <v>111</v>
      </c>
      <c r="B386">
        <v>37</v>
      </c>
      <c r="C386" t="s">
        <v>14</v>
      </c>
      <c r="D386" t="s">
        <v>36</v>
      </c>
      <c r="E386">
        <v>111242</v>
      </c>
      <c r="F386" t="s">
        <v>25</v>
      </c>
      <c r="G386">
        <v>33</v>
      </c>
      <c r="H386" t="s">
        <v>26</v>
      </c>
      <c r="I386">
        <v>5</v>
      </c>
      <c r="J386" t="s">
        <v>35</v>
      </c>
      <c r="K386">
        <v>34</v>
      </c>
      <c r="L386" t="s">
        <v>22</v>
      </c>
      <c r="M386" t="s">
        <v>23</v>
      </c>
      <c r="N386">
        <v>756.32</v>
      </c>
      <c r="O386">
        <f>customer_segmentation_data[[#This Row],[purchase_frequency]]*customer_segmentation_data[[#This Row],[last_purchase_amount]]</f>
        <v>25714.880000000001</v>
      </c>
    </row>
    <row r="387" spans="1:15" x14ac:dyDescent="0.25">
      <c r="A387">
        <v>136</v>
      </c>
      <c r="B387">
        <v>31</v>
      </c>
      <c r="C387" t="s">
        <v>14</v>
      </c>
      <c r="D387" t="s">
        <v>36</v>
      </c>
      <c r="E387">
        <v>145261</v>
      </c>
      <c r="F387" t="s">
        <v>25</v>
      </c>
      <c r="G387">
        <v>25</v>
      </c>
      <c r="H387" t="s">
        <v>26</v>
      </c>
      <c r="I387">
        <v>10</v>
      </c>
      <c r="J387" t="s">
        <v>30</v>
      </c>
      <c r="K387">
        <v>37</v>
      </c>
      <c r="L387" t="s">
        <v>22</v>
      </c>
      <c r="M387" t="s">
        <v>23</v>
      </c>
      <c r="N387">
        <v>378.4</v>
      </c>
      <c r="O387">
        <f>customer_segmentation_data[[#This Row],[purchase_frequency]]*customer_segmentation_data[[#This Row],[last_purchase_amount]]</f>
        <v>14000.8</v>
      </c>
    </row>
    <row r="388" spans="1:15" x14ac:dyDescent="0.25">
      <c r="A388">
        <v>145</v>
      </c>
      <c r="B388">
        <v>44</v>
      </c>
      <c r="C388" t="s">
        <v>14</v>
      </c>
      <c r="D388" t="s">
        <v>28</v>
      </c>
      <c r="E388">
        <v>122987</v>
      </c>
      <c r="F388" t="s">
        <v>25</v>
      </c>
      <c r="G388">
        <v>29</v>
      </c>
      <c r="H388" t="s">
        <v>26</v>
      </c>
      <c r="I388">
        <v>10</v>
      </c>
      <c r="J388" t="s">
        <v>30</v>
      </c>
      <c r="K388">
        <v>25</v>
      </c>
      <c r="L388" t="s">
        <v>19</v>
      </c>
      <c r="M388" t="s">
        <v>33</v>
      </c>
      <c r="N388">
        <v>898.68</v>
      </c>
      <c r="O388">
        <f>customer_segmentation_data[[#This Row],[purchase_frequency]]*customer_segmentation_data[[#This Row],[last_purchase_amount]]</f>
        <v>22467</v>
      </c>
    </row>
    <row r="389" spans="1:15" x14ac:dyDescent="0.25">
      <c r="A389">
        <v>171</v>
      </c>
      <c r="B389">
        <v>21</v>
      </c>
      <c r="C389" t="s">
        <v>14</v>
      </c>
      <c r="D389" t="s">
        <v>36</v>
      </c>
      <c r="E389">
        <v>140801</v>
      </c>
      <c r="F389" t="s">
        <v>25</v>
      </c>
      <c r="G389">
        <v>13</v>
      </c>
      <c r="H389" t="s">
        <v>26</v>
      </c>
      <c r="I389">
        <v>3</v>
      </c>
      <c r="J389" t="s">
        <v>18</v>
      </c>
      <c r="K389">
        <v>43</v>
      </c>
      <c r="L389" t="s">
        <v>22</v>
      </c>
      <c r="M389" t="s">
        <v>32</v>
      </c>
      <c r="N389">
        <v>82.88</v>
      </c>
      <c r="O389">
        <f>customer_segmentation_data[[#This Row],[purchase_frequency]]*customer_segmentation_data[[#This Row],[last_purchase_amount]]</f>
        <v>3563.8399999999997</v>
      </c>
    </row>
    <row r="390" spans="1:15" x14ac:dyDescent="0.25">
      <c r="A390">
        <v>180</v>
      </c>
      <c r="B390">
        <v>48</v>
      </c>
      <c r="C390" t="s">
        <v>14</v>
      </c>
      <c r="D390" t="s">
        <v>36</v>
      </c>
      <c r="E390">
        <v>121325</v>
      </c>
      <c r="F390" t="s">
        <v>25</v>
      </c>
      <c r="G390">
        <v>30</v>
      </c>
      <c r="H390" t="s">
        <v>26</v>
      </c>
      <c r="I390">
        <v>3</v>
      </c>
      <c r="J390" t="s">
        <v>18</v>
      </c>
      <c r="K390">
        <v>35</v>
      </c>
      <c r="L390" t="s">
        <v>22</v>
      </c>
      <c r="M390" t="s">
        <v>32</v>
      </c>
      <c r="N390">
        <v>624.36</v>
      </c>
      <c r="O390">
        <f>customer_segmentation_data[[#This Row],[purchase_frequency]]*customer_segmentation_data[[#This Row],[last_purchase_amount]]</f>
        <v>21852.600000000002</v>
      </c>
    </row>
    <row r="391" spans="1:15" x14ac:dyDescent="0.25">
      <c r="A391">
        <v>182</v>
      </c>
      <c r="B391">
        <v>40</v>
      </c>
      <c r="C391" t="s">
        <v>14</v>
      </c>
      <c r="D391" t="s">
        <v>36</v>
      </c>
      <c r="E391">
        <v>136323</v>
      </c>
      <c r="F391" t="s">
        <v>25</v>
      </c>
      <c r="G391">
        <v>36</v>
      </c>
      <c r="H391" t="s">
        <v>26</v>
      </c>
      <c r="I391">
        <v>6</v>
      </c>
      <c r="J391" t="s">
        <v>35</v>
      </c>
      <c r="K391">
        <v>25</v>
      </c>
      <c r="L391" t="s">
        <v>19</v>
      </c>
      <c r="M391" t="s">
        <v>33</v>
      </c>
      <c r="N391">
        <v>625.28</v>
      </c>
      <c r="O391">
        <f>customer_segmentation_data[[#This Row],[purchase_frequency]]*customer_segmentation_data[[#This Row],[last_purchase_amount]]</f>
        <v>15632</v>
      </c>
    </row>
    <row r="392" spans="1:15" x14ac:dyDescent="0.25">
      <c r="A392">
        <v>187</v>
      </c>
      <c r="B392">
        <v>35</v>
      </c>
      <c r="C392" t="s">
        <v>14</v>
      </c>
      <c r="D392" t="s">
        <v>36</v>
      </c>
      <c r="E392">
        <v>137307</v>
      </c>
      <c r="F392" t="s">
        <v>25</v>
      </c>
      <c r="G392">
        <v>32</v>
      </c>
      <c r="H392" t="s">
        <v>26</v>
      </c>
      <c r="I392">
        <v>6</v>
      </c>
      <c r="J392" t="s">
        <v>35</v>
      </c>
      <c r="K392">
        <v>24</v>
      </c>
      <c r="L392" t="s">
        <v>19</v>
      </c>
      <c r="M392" t="s">
        <v>33</v>
      </c>
      <c r="N392">
        <v>111.27</v>
      </c>
      <c r="O392">
        <f>customer_segmentation_data[[#This Row],[purchase_frequency]]*customer_segmentation_data[[#This Row],[last_purchase_amount]]</f>
        <v>2670.48</v>
      </c>
    </row>
    <row r="393" spans="1:15" x14ac:dyDescent="0.25">
      <c r="A393">
        <v>196</v>
      </c>
      <c r="B393">
        <v>48</v>
      </c>
      <c r="C393" t="s">
        <v>14</v>
      </c>
      <c r="D393" t="s">
        <v>36</v>
      </c>
      <c r="E393">
        <v>108550</v>
      </c>
      <c r="F393" t="s">
        <v>25</v>
      </c>
      <c r="G393">
        <v>5</v>
      </c>
      <c r="H393" t="s">
        <v>26</v>
      </c>
      <c r="I393">
        <v>6</v>
      </c>
      <c r="J393" t="s">
        <v>35</v>
      </c>
      <c r="K393">
        <v>35</v>
      </c>
      <c r="L393" t="s">
        <v>22</v>
      </c>
      <c r="M393" t="s">
        <v>32</v>
      </c>
      <c r="N393">
        <v>410.05</v>
      </c>
      <c r="O393">
        <f>customer_segmentation_data[[#This Row],[purchase_frequency]]*customer_segmentation_data[[#This Row],[last_purchase_amount]]</f>
        <v>14351.75</v>
      </c>
    </row>
    <row r="394" spans="1:15" x14ac:dyDescent="0.25">
      <c r="A394">
        <v>201</v>
      </c>
      <c r="B394">
        <v>45</v>
      </c>
      <c r="C394" t="s">
        <v>14</v>
      </c>
      <c r="D394" t="s">
        <v>36</v>
      </c>
      <c r="E394">
        <v>111788</v>
      </c>
      <c r="F394" t="s">
        <v>25</v>
      </c>
      <c r="G394">
        <v>28</v>
      </c>
      <c r="H394" t="s">
        <v>26</v>
      </c>
      <c r="I394">
        <v>9</v>
      </c>
      <c r="J394" t="s">
        <v>30</v>
      </c>
      <c r="K394">
        <v>49</v>
      </c>
      <c r="L394" t="s">
        <v>22</v>
      </c>
      <c r="M394" t="s">
        <v>20</v>
      </c>
      <c r="N394">
        <v>628.42999999999995</v>
      </c>
      <c r="O394">
        <f>customer_segmentation_data[[#This Row],[purchase_frequency]]*customer_segmentation_data[[#This Row],[last_purchase_amount]]</f>
        <v>30793.069999999996</v>
      </c>
    </row>
    <row r="395" spans="1:15" x14ac:dyDescent="0.25">
      <c r="A395">
        <v>213</v>
      </c>
      <c r="B395">
        <v>47</v>
      </c>
      <c r="C395" t="s">
        <v>14</v>
      </c>
      <c r="D395" t="s">
        <v>15</v>
      </c>
      <c r="E395">
        <v>121498</v>
      </c>
      <c r="F395" t="s">
        <v>25</v>
      </c>
      <c r="G395">
        <v>29</v>
      </c>
      <c r="H395" t="s">
        <v>26</v>
      </c>
      <c r="I395">
        <v>9</v>
      </c>
      <c r="J395" t="s">
        <v>30</v>
      </c>
      <c r="K395">
        <v>28</v>
      </c>
      <c r="L395" t="s">
        <v>19</v>
      </c>
      <c r="M395" t="s">
        <v>23</v>
      </c>
      <c r="N395">
        <v>706.37</v>
      </c>
      <c r="O395">
        <f>customer_segmentation_data[[#This Row],[purchase_frequency]]*customer_segmentation_data[[#This Row],[last_purchase_amount]]</f>
        <v>19778.36</v>
      </c>
    </row>
    <row r="396" spans="1:15" x14ac:dyDescent="0.25">
      <c r="A396">
        <v>216</v>
      </c>
      <c r="B396">
        <v>26</v>
      </c>
      <c r="C396" t="s">
        <v>14</v>
      </c>
      <c r="D396" t="s">
        <v>28</v>
      </c>
      <c r="E396">
        <v>133538</v>
      </c>
      <c r="F396" t="s">
        <v>25</v>
      </c>
      <c r="G396">
        <v>27</v>
      </c>
      <c r="H396" t="s">
        <v>26</v>
      </c>
      <c r="I396">
        <v>5</v>
      </c>
      <c r="J396" t="s">
        <v>35</v>
      </c>
      <c r="K396">
        <v>46</v>
      </c>
      <c r="L396" t="s">
        <v>22</v>
      </c>
      <c r="M396" t="s">
        <v>33</v>
      </c>
      <c r="N396">
        <v>761.08</v>
      </c>
      <c r="O396">
        <f>customer_segmentation_data[[#This Row],[purchase_frequency]]*customer_segmentation_data[[#This Row],[last_purchase_amount]]</f>
        <v>35009.68</v>
      </c>
    </row>
    <row r="397" spans="1:15" x14ac:dyDescent="0.25">
      <c r="A397">
        <v>240</v>
      </c>
      <c r="B397">
        <v>44</v>
      </c>
      <c r="C397" t="s">
        <v>14</v>
      </c>
      <c r="D397" t="s">
        <v>15</v>
      </c>
      <c r="E397">
        <v>121975</v>
      </c>
      <c r="F397" t="s">
        <v>25</v>
      </c>
      <c r="G397">
        <v>33</v>
      </c>
      <c r="H397" t="s">
        <v>26</v>
      </c>
      <c r="I397">
        <v>6</v>
      </c>
      <c r="J397" t="s">
        <v>35</v>
      </c>
      <c r="K397">
        <v>27</v>
      </c>
      <c r="L397" t="s">
        <v>19</v>
      </c>
      <c r="M397" t="s">
        <v>20</v>
      </c>
      <c r="N397">
        <v>640.96</v>
      </c>
      <c r="O397">
        <f>customer_segmentation_data[[#This Row],[purchase_frequency]]*customer_segmentation_data[[#This Row],[last_purchase_amount]]</f>
        <v>17305.920000000002</v>
      </c>
    </row>
    <row r="398" spans="1:15" x14ac:dyDescent="0.25">
      <c r="A398">
        <v>243</v>
      </c>
      <c r="B398">
        <v>25</v>
      </c>
      <c r="C398" t="s">
        <v>14</v>
      </c>
      <c r="D398" t="s">
        <v>28</v>
      </c>
      <c r="E398">
        <v>109583</v>
      </c>
      <c r="F398" t="s">
        <v>25</v>
      </c>
      <c r="G398">
        <v>6</v>
      </c>
      <c r="H398" t="s">
        <v>26</v>
      </c>
      <c r="I398">
        <v>4</v>
      </c>
      <c r="J398" t="s">
        <v>35</v>
      </c>
      <c r="K398">
        <v>30</v>
      </c>
      <c r="L398" t="s">
        <v>19</v>
      </c>
      <c r="M398" t="s">
        <v>33</v>
      </c>
      <c r="N398">
        <v>923.64</v>
      </c>
      <c r="O398">
        <f>customer_segmentation_data[[#This Row],[purchase_frequency]]*customer_segmentation_data[[#This Row],[last_purchase_amount]]</f>
        <v>27709.200000000001</v>
      </c>
    </row>
    <row r="399" spans="1:15" x14ac:dyDescent="0.25">
      <c r="A399">
        <v>245</v>
      </c>
      <c r="B399">
        <v>28</v>
      </c>
      <c r="C399" t="s">
        <v>14</v>
      </c>
      <c r="D399" t="s">
        <v>28</v>
      </c>
      <c r="E399">
        <v>134414</v>
      </c>
      <c r="F399" t="s">
        <v>25</v>
      </c>
      <c r="G399">
        <v>19</v>
      </c>
      <c r="H399" t="s">
        <v>26</v>
      </c>
      <c r="I399">
        <v>5</v>
      </c>
      <c r="J399" t="s">
        <v>35</v>
      </c>
      <c r="K399">
        <v>15</v>
      </c>
      <c r="L399" t="s">
        <v>19</v>
      </c>
      <c r="M399" t="s">
        <v>32</v>
      </c>
      <c r="N399">
        <v>922.01</v>
      </c>
      <c r="O399">
        <f>customer_segmentation_data[[#This Row],[purchase_frequency]]*customer_segmentation_data[[#This Row],[last_purchase_amount]]</f>
        <v>13830.15</v>
      </c>
    </row>
    <row r="400" spans="1:15" x14ac:dyDescent="0.25">
      <c r="A400">
        <v>253</v>
      </c>
      <c r="B400">
        <v>49</v>
      </c>
      <c r="C400" t="s">
        <v>14</v>
      </c>
      <c r="D400" t="s">
        <v>28</v>
      </c>
      <c r="E400">
        <v>129014</v>
      </c>
      <c r="F400" t="s">
        <v>25</v>
      </c>
      <c r="G400">
        <v>25</v>
      </c>
      <c r="H400" t="s">
        <v>26</v>
      </c>
      <c r="I400">
        <v>7</v>
      </c>
      <c r="J400" t="s">
        <v>35</v>
      </c>
      <c r="K400">
        <v>21</v>
      </c>
      <c r="L400" t="s">
        <v>19</v>
      </c>
      <c r="M400" t="s">
        <v>20</v>
      </c>
      <c r="N400">
        <v>271.52</v>
      </c>
      <c r="O400">
        <f>customer_segmentation_data[[#This Row],[purchase_frequency]]*customer_segmentation_data[[#This Row],[last_purchase_amount]]</f>
        <v>5701.92</v>
      </c>
    </row>
    <row r="401" spans="1:15" x14ac:dyDescent="0.25">
      <c r="A401">
        <v>257</v>
      </c>
      <c r="B401">
        <v>26</v>
      </c>
      <c r="C401" t="s">
        <v>14</v>
      </c>
      <c r="D401" t="s">
        <v>36</v>
      </c>
      <c r="E401">
        <v>134203</v>
      </c>
      <c r="F401" t="s">
        <v>25</v>
      </c>
      <c r="G401">
        <v>19</v>
      </c>
      <c r="H401" t="s">
        <v>26</v>
      </c>
      <c r="I401">
        <v>3</v>
      </c>
      <c r="J401" t="s">
        <v>18</v>
      </c>
      <c r="K401">
        <v>28</v>
      </c>
      <c r="L401" t="s">
        <v>19</v>
      </c>
      <c r="M401" t="s">
        <v>23</v>
      </c>
      <c r="N401">
        <v>935.64</v>
      </c>
      <c r="O401">
        <f>customer_segmentation_data[[#This Row],[purchase_frequency]]*customer_segmentation_data[[#This Row],[last_purchase_amount]]</f>
        <v>26197.919999999998</v>
      </c>
    </row>
    <row r="402" spans="1:15" x14ac:dyDescent="0.25">
      <c r="A402">
        <v>268</v>
      </c>
      <c r="B402">
        <v>23</v>
      </c>
      <c r="C402" t="s">
        <v>14</v>
      </c>
      <c r="D402" t="s">
        <v>28</v>
      </c>
      <c r="E402">
        <v>101024</v>
      </c>
      <c r="F402" t="s">
        <v>25</v>
      </c>
      <c r="G402">
        <v>29</v>
      </c>
      <c r="H402" t="s">
        <v>26</v>
      </c>
      <c r="I402">
        <v>3</v>
      </c>
      <c r="J402" t="s">
        <v>18</v>
      </c>
      <c r="K402">
        <v>41</v>
      </c>
      <c r="L402" t="s">
        <v>22</v>
      </c>
      <c r="M402" t="s">
        <v>20</v>
      </c>
      <c r="N402">
        <v>484.85</v>
      </c>
      <c r="O402">
        <f>customer_segmentation_data[[#This Row],[purchase_frequency]]*customer_segmentation_data[[#This Row],[last_purchase_amount]]</f>
        <v>19878.850000000002</v>
      </c>
    </row>
    <row r="403" spans="1:15" x14ac:dyDescent="0.25">
      <c r="A403">
        <v>283</v>
      </c>
      <c r="B403">
        <v>33</v>
      </c>
      <c r="C403" t="s">
        <v>14</v>
      </c>
      <c r="D403" t="s">
        <v>36</v>
      </c>
      <c r="E403">
        <v>113187</v>
      </c>
      <c r="F403" t="s">
        <v>25</v>
      </c>
      <c r="G403">
        <v>27</v>
      </c>
      <c r="H403" t="s">
        <v>26</v>
      </c>
      <c r="I403">
        <v>9</v>
      </c>
      <c r="J403" t="s">
        <v>30</v>
      </c>
      <c r="K403">
        <v>46</v>
      </c>
      <c r="L403" t="s">
        <v>22</v>
      </c>
      <c r="M403" t="s">
        <v>33</v>
      </c>
      <c r="N403">
        <v>886.3</v>
      </c>
      <c r="O403">
        <f>customer_segmentation_data[[#This Row],[purchase_frequency]]*customer_segmentation_data[[#This Row],[last_purchase_amount]]</f>
        <v>40769.799999999996</v>
      </c>
    </row>
    <row r="404" spans="1:15" x14ac:dyDescent="0.25">
      <c r="A404">
        <v>298</v>
      </c>
      <c r="B404">
        <v>39</v>
      </c>
      <c r="C404" t="s">
        <v>14</v>
      </c>
      <c r="D404" t="s">
        <v>36</v>
      </c>
      <c r="E404">
        <v>132488</v>
      </c>
      <c r="F404" t="s">
        <v>25</v>
      </c>
      <c r="G404">
        <v>40</v>
      </c>
      <c r="H404" t="s">
        <v>26</v>
      </c>
      <c r="I404">
        <v>5</v>
      </c>
      <c r="J404" t="s">
        <v>35</v>
      </c>
      <c r="K404">
        <v>37</v>
      </c>
      <c r="L404" t="s">
        <v>22</v>
      </c>
      <c r="M404" t="s">
        <v>23</v>
      </c>
      <c r="N404">
        <v>82.16</v>
      </c>
      <c r="O404">
        <f>customer_segmentation_data[[#This Row],[purchase_frequency]]*customer_segmentation_data[[#This Row],[last_purchase_amount]]</f>
        <v>3039.92</v>
      </c>
    </row>
    <row r="405" spans="1:15" x14ac:dyDescent="0.25">
      <c r="A405">
        <v>302</v>
      </c>
      <c r="B405">
        <v>50</v>
      </c>
      <c r="C405" t="s">
        <v>14</v>
      </c>
      <c r="D405" t="s">
        <v>28</v>
      </c>
      <c r="E405">
        <v>130668</v>
      </c>
      <c r="F405" t="s">
        <v>25</v>
      </c>
      <c r="G405">
        <v>39</v>
      </c>
      <c r="H405" t="s">
        <v>26</v>
      </c>
      <c r="I405">
        <v>5</v>
      </c>
      <c r="J405" t="s">
        <v>35</v>
      </c>
      <c r="K405">
        <v>25</v>
      </c>
      <c r="L405" t="s">
        <v>19</v>
      </c>
      <c r="M405" t="s">
        <v>32</v>
      </c>
      <c r="N405">
        <v>69.81</v>
      </c>
      <c r="O405">
        <f>customer_segmentation_data[[#This Row],[purchase_frequency]]*customer_segmentation_data[[#This Row],[last_purchase_amount]]</f>
        <v>1745.25</v>
      </c>
    </row>
    <row r="406" spans="1:15" x14ac:dyDescent="0.25">
      <c r="A406">
        <v>312</v>
      </c>
      <c r="B406">
        <v>30</v>
      </c>
      <c r="C406" t="s">
        <v>14</v>
      </c>
      <c r="D406" t="s">
        <v>36</v>
      </c>
      <c r="E406">
        <v>143200</v>
      </c>
      <c r="F406" t="s">
        <v>25</v>
      </c>
      <c r="G406">
        <v>38</v>
      </c>
      <c r="H406" t="s">
        <v>26</v>
      </c>
      <c r="I406">
        <v>8</v>
      </c>
      <c r="J406" t="s">
        <v>30</v>
      </c>
      <c r="K406">
        <v>30</v>
      </c>
      <c r="L406" t="s">
        <v>19</v>
      </c>
      <c r="M406" t="s">
        <v>23</v>
      </c>
      <c r="N406">
        <v>684.43</v>
      </c>
      <c r="O406">
        <f>customer_segmentation_data[[#This Row],[purchase_frequency]]*customer_segmentation_data[[#This Row],[last_purchase_amount]]</f>
        <v>20532.899999999998</v>
      </c>
    </row>
    <row r="407" spans="1:15" x14ac:dyDescent="0.25">
      <c r="A407">
        <v>322</v>
      </c>
      <c r="B407">
        <v>46</v>
      </c>
      <c r="C407" t="s">
        <v>14</v>
      </c>
      <c r="D407" t="s">
        <v>28</v>
      </c>
      <c r="E407">
        <v>126553</v>
      </c>
      <c r="F407" t="s">
        <v>25</v>
      </c>
      <c r="G407">
        <v>16</v>
      </c>
      <c r="H407" t="s">
        <v>26</v>
      </c>
      <c r="I407">
        <v>2</v>
      </c>
      <c r="J407" t="s">
        <v>18</v>
      </c>
      <c r="K407">
        <v>22</v>
      </c>
      <c r="L407" t="s">
        <v>19</v>
      </c>
      <c r="M407" t="s">
        <v>32</v>
      </c>
      <c r="N407">
        <v>85.56</v>
      </c>
      <c r="O407">
        <f>customer_segmentation_data[[#This Row],[purchase_frequency]]*customer_segmentation_data[[#This Row],[last_purchase_amount]]</f>
        <v>1882.3200000000002</v>
      </c>
    </row>
    <row r="408" spans="1:15" x14ac:dyDescent="0.25">
      <c r="A408">
        <v>324</v>
      </c>
      <c r="B408">
        <v>30</v>
      </c>
      <c r="C408" t="s">
        <v>14</v>
      </c>
      <c r="D408" t="s">
        <v>36</v>
      </c>
      <c r="E408">
        <v>119162</v>
      </c>
      <c r="F408" t="s">
        <v>25</v>
      </c>
      <c r="G408">
        <v>15</v>
      </c>
      <c r="H408" t="s">
        <v>26</v>
      </c>
      <c r="I408">
        <v>9</v>
      </c>
      <c r="J408" t="s">
        <v>30</v>
      </c>
      <c r="K408">
        <v>38</v>
      </c>
      <c r="L408" t="s">
        <v>22</v>
      </c>
      <c r="M408" t="s">
        <v>32</v>
      </c>
      <c r="N408">
        <v>937.85</v>
      </c>
      <c r="O408">
        <f>customer_segmentation_data[[#This Row],[purchase_frequency]]*customer_segmentation_data[[#This Row],[last_purchase_amount]]</f>
        <v>35638.300000000003</v>
      </c>
    </row>
    <row r="409" spans="1:15" x14ac:dyDescent="0.25">
      <c r="A409">
        <v>333</v>
      </c>
      <c r="B409">
        <v>21</v>
      </c>
      <c r="C409" t="s">
        <v>14</v>
      </c>
      <c r="D409" t="s">
        <v>28</v>
      </c>
      <c r="E409">
        <v>126598</v>
      </c>
      <c r="F409" t="s">
        <v>25</v>
      </c>
      <c r="G409">
        <v>14</v>
      </c>
      <c r="H409" t="s">
        <v>26</v>
      </c>
      <c r="I409">
        <v>3</v>
      </c>
      <c r="J409" t="s">
        <v>18</v>
      </c>
      <c r="K409">
        <v>1</v>
      </c>
      <c r="L409" t="s">
        <v>31</v>
      </c>
      <c r="M409" t="s">
        <v>23</v>
      </c>
      <c r="N409">
        <v>505.98</v>
      </c>
      <c r="O409">
        <f>customer_segmentation_data[[#This Row],[purchase_frequency]]*customer_segmentation_data[[#This Row],[last_purchase_amount]]</f>
        <v>505.98</v>
      </c>
    </row>
    <row r="410" spans="1:15" x14ac:dyDescent="0.25">
      <c r="A410">
        <v>345</v>
      </c>
      <c r="B410">
        <v>33</v>
      </c>
      <c r="C410" t="s">
        <v>14</v>
      </c>
      <c r="D410" t="s">
        <v>36</v>
      </c>
      <c r="E410">
        <v>112118</v>
      </c>
      <c r="F410" t="s">
        <v>25</v>
      </c>
      <c r="G410">
        <v>27</v>
      </c>
      <c r="H410" t="s">
        <v>26</v>
      </c>
      <c r="I410">
        <v>10</v>
      </c>
      <c r="J410" t="s">
        <v>30</v>
      </c>
      <c r="K410">
        <v>9</v>
      </c>
      <c r="L410" t="s">
        <v>31</v>
      </c>
      <c r="M410" t="s">
        <v>27</v>
      </c>
      <c r="N410">
        <v>535.28</v>
      </c>
      <c r="O410">
        <f>customer_segmentation_data[[#This Row],[purchase_frequency]]*customer_segmentation_data[[#This Row],[last_purchase_amount]]</f>
        <v>4817.5199999999995</v>
      </c>
    </row>
    <row r="411" spans="1:15" x14ac:dyDescent="0.25">
      <c r="A411">
        <v>357</v>
      </c>
      <c r="B411">
        <v>49</v>
      </c>
      <c r="C411" t="s">
        <v>14</v>
      </c>
      <c r="D411" t="s">
        <v>28</v>
      </c>
      <c r="E411">
        <v>103191</v>
      </c>
      <c r="F411" t="s">
        <v>25</v>
      </c>
      <c r="G411">
        <v>34</v>
      </c>
      <c r="H411" t="s">
        <v>26</v>
      </c>
      <c r="I411">
        <v>5</v>
      </c>
      <c r="J411" t="s">
        <v>35</v>
      </c>
      <c r="K411">
        <v>41</v>
      </c>
      <c r="L411" t="s">
        <v>22</v>
      </c>
      <c r="M411" t="s">
        <v>27</v>
      </c>
      <c r="N411">
        <v>253.63</v>
      </c>
      <c r="O411">
        <f>customer_segmentation_data[[#This Row],[purchase_frequency]]*customer_segmentation_data[[#This Row],[last_purchase_amount]]</f>
        <v>10398.83</v>
      </c>
    </row>
    <row r="412" spans="1:15" x14ac:dyDescent="0.25">
      <c r="A412">
        <v>362</v>
      </c>
      <c r="B412">
        <v>21</v>
      </c>
      <c r="C412" t="s">
        <v>14</v>
      </c>
      <c r="D412" t="s">
        <v>36</v>
      </c>
      <c r="E412">
        <v>107934</v>
      </c>
      <c r="F412" t="s">
        <v>25</v>
      </c>
      <c r="G412">
        <v>32</v>
      </c>
      <c r="H412" t="s">
        <v>26</v>
      </c>
      <c r="I412">
        <v>5</v>
      </c>
      <c r="J412" t="s">
        <v>35</v>
      </c>
      <c r="K412">
        <v>38</v>
      </c>
      <c r="L412" t="s">
        <v>22</v>
      </c>
      <c r="M412" t="s">
        <v>32</v>
      </c>
      <c r="N412">
        <v>533.17999999999995</v>
      </c>
      <c r="O412">
        <f>customer_segmentation_data[[#This Row],[purchase_frequency]]*customer_segmentation_data[[#This Row],[last_purchase_amount]]</f>
        <v>20260.839999999997</v>
      </c>
    </row>
    <row r="413" spans="1:15" x14ac:dyDescent="0.25">
      <c r="A413">
        <v>384</v>
      </c>
      <c r="B413">
        <v>46</v>
      </c>
      <c r="C413" t="s">
        <v>14</v>
      </c>
      <c r="D413" t="s">
        <v>36</v>
      </c>
      <c r="E413">
        <v>120914</v>
      </c>
      <c r="F413" t="s">
        <v>25</v>
      </c>
      <c r="G413">
        <v>1</v>
      </c>
      <c r="H413" t="s">
        <v>26</v>
      </c>
      <c r="I413">
        <v>1</v>
      </c>
      <c r="J413" t="s">
        <v>18</v>
      </c>
      <c r="K413">
        <v>41</v>
      </c>
      <c r="L413" t="s">
        <v>22</v>
      </c>
      <c r="M413" t="s">
        <v>32</v>
      </c>
      <c r="N413">
        <v>329.9</v>
      </c>
      <c r="O413">
        <f>customer_segmentation_data[[#This Row],[purchase_frequency]]*customer_segmentation_data[[#This Row],[last_purchase_amount]]</f>
        <v>13525.9</v>
      </c>
    </row>
    <row r="414" spans="1:15" x14ac:dyDescent="0.25">
      <c r="A414">
        <v>388</v>
      </c>
      <c r="B414">
        <v>25</v>
      </c>
      <c r="C414" t="s">
        <v>14</v>
      </c>
      <c r="D414" t="s">
        <v>15</v>
      </c>
      <c r="E414">
        <v>100053</v>
      </c>
      <c r="F414" t="s">
        <v>25</v>
      </c>
      <c r="G414">
        <v>6</v>
      </c>
      <c r="H414" t="s">
        <v>26</v>
      </c>
      <c r="I414">
        <v>5</v>
      </c>
      <c r="J414" t="s">
        <v>35</v>
      </c>
      <c r="K414">
        <v>33</v>
      </c>
      <c r="L414" t="s">
        <v>22</v>
      </c>
      <c r="M414" t="s">
        <v>33</v>
      </c>
      <c r="N414">
        <v>832.57</v>
      </c>
      <c r="O414">
        <f>customer_segmentation_data[[#This Row],[purchase_frequency]]*customer_segmentation_data[[#This Row],[last_purchase_amount]]</f>
        <v>27474.81</v>
      </c>
    </row>
    <row r="415" spans="1:15" x14ac:dyDescent="0.25">
      <c r="A415">
        <v>403</v>
      </c>
      <c r="B415">
        <v>40</v>
      </c>
      <c r="C415" t="s">
        <v>14</v>
      </c>
      <c r="D415" t="s">
        <v>28</v>
      </c>
      <c r="E415">
        <v>127948</v>
      </c>
      <c r="F415" t="s">
        <v>25</v>
      </c>
      <c r="G415">
        <v>29</v>
      </c>
      <c r="H415" t="s">
        <v>26</v>
      </c>
      <c r="I415">
        <v>6</v>
      </c>
      <c r="J415" t="s">
        <v>35</v>
      </c>
      <c r="K415">
        <v>26</v>
      </c>
      <c r="L415" t="s">
        <v>19</v>
      </c>
      <c r="M415" t="s">
        <v>20</v>
      </c>
      <c r="N415">
        <v>144.78</v>
      </c>
      <c r="O415">
        <f>customer_segmentation_data[[#This Row],[purchase_frequency]]*customer_segmentation_data[[#This Row],[last_purchase_amount]]</f>
        <v>3764.28</v>
      </c>
    </row>
    <row r="416" spans="1:15" x14ac:dyDescent="0.25">
      <c r="A416">
        <v>454</v>
      </c>
      <c r="B416">
        <v>27</v>
      </c>
      <c r="C416" t="s">
        <v>14</v>
      </c>
      <c r="D416" t="s">
        <v>36</v>
      </c>
      <c r="E416">
        <v>143992</v>
      </c>
      <c r="F416" t="s">
        <v>25</v>
      </c>
      <c r="G416">
        <v>31</v>
      </c>
      <c r="H416" t="s">
        <v>26</v>
      </c>
      <c r="I416">
        <v>2</v>
      </c>
      <c r="J416" t="s">
        <v>18</v>
      </c>
      <c r="K416">
        <v>32</v>
      </c>
      <c r="L416" t="s">
        <v>22</v>
      </c>
      <c r="M416" t="s">
        <v>32</v>
      </c>
      <c r="N416">
        <v>994.1</v>
      </c>
      <c r="O416">
        <f>customer_segmentation_data[[#This Row],[purchase_frequency]]*customer_segmentation_data[[#This Row],[last_purchase_amount]]</f>
        <v>31811.200000000001</v>
      </c>
    </row>
    <row r="417" spans="1:15" x14ac:dyDescent="0.25">
      <c r="A417">
        <v>475</v>
      </c>
      <c r="B417">
        <v>36</v>
      </c>
      <c r="C417" t="s">
        <v>14</v>
      </c>
      <c r="D417" t="s">
        <v>28</v>
      </c>
      <c r="E417">
        <v>112674</v>
      </c>
      <c r="F417" t="s">
        <v>25</v>
      </c>
      <c r="G417">
        <v>12</v>
      </c>
      <c r="H417" t="s">
        <v>26</v>
      </c>
      <c r="I417">
        <v>7</v>
      </c>
      <c r="J417" t="s">
        <v>35</v>
      </c>
      <c r="K417">
        <v>35</v>
      </c>
      <c r="L417" t="s">
        <v>22</v>
      </c>
      <c r="M417" t="s">
        <v>20</v>
      </c>
      <c r="N417">
        <v>590.32000000000005</v>
      </c>
      <c r="O417">
        <f>customer_segmentation_data[[#This Row],[purchase_frequency]]*customer_segmentation_data[[#This Row],[last_purchase_amount]]</f>
        <v>20661.2</v>
      </c>
    </row>
    <row r="418" spans="1:15" x14ac:dyDescent="0.25">
      <c r="A418">
        <v>476</v>
      </c>
      <c r="B418">
        <v>38</v>
      </c>
      <c r="C418" t="s">
        <v>14</v>
      </c>
      <c r="D418" t="s">
        <v>36</v>
      </c>
      <c r="E418">
        <v>144083</v>
      </c>
      <c r="F418" t="s">
        <v>25</v>
      </c>
      <c r="G418">
        <v>23</v>
      </c>
      <c r="H418" t="s">
        <v>26</v>
      </c>
      <c r="I418">
        <v>1</v>
      </c>
      <c r="J418" t="s">
        <v>18</v>
      </c>
      <c r="K418">
        <v>28</v>
      </c>
      <c r="L418" t="s">
        <v>19</v>
      </c>
      <c r="M418" t="s">
        <v>20</v>
      </c>
      <c r="N418">
        <v>158.15</v>
      </c>
      <c r="O418">
        <f>customer_segmentation_data[[#This Row],[purchase_frequency]]*customer_segmentation_data[[#This Row],[last_purchase_amount]]</f>
        <v>4428.2</v>
      </c>
    </row>
    <row r="419" spans="1:15" x14ac:dyDescent="0.25">
      <c r="A419">
        <v>477</v>
      </c>
      <c r="B419">
        <v>42</v>
      </c>
      <c r="C419" t="s">
        <v>14</v>
      </c>
      <c r="D419" t="s">
        <v>36</v>
      </c>
      <c r="E419">
        <v>115342</v>
      </c>
      <c r="F419" t="s">
        <v>25</v>
      </c>
      <c r="G419">
        <v>19</v>
      </c>
      <c r="H419" t="s">
        <v>26</v>
      </c>
      <c r="I419">
        <v>4</v>
      </c>
      <c r="J419" t="s">
        <v>35</v>
      </c>
      <c r="K419">
        <v>47</v>
      </c>
      <c r="L419" t="s">
        <v>22</v>
      </c>
      <c r="M419" t="s">
        <v>23</v>
      </c>
      <c r="N419">
        <v>13.69</v>
      </c>
      <c r="O419">
        <f>customer_segmentation_data[[#This Row],[purchase_frequency]]*customer_segmentation_data[[#This Row],[last_purchase_amount]]</f>
        <v>643.42999999999995</v>
      </c>
    </row>
    <row r="420" spans="1:15" x14ac:dyDescent="0.25">
      <c r="A420">
        <v>478</v>
      </c>
      <c r="B420">
        <v>48</v>
      </c>
      <c r="C420" t="s">
        <v>14</v>
      </c>
      <c r="D420" t="s">
        <v>28</v>
      </c>
      <c r="E420">
        <v>143424</v>
      </c>
      <c r="F420" t="s">
        <v>25</v>
      </c>
      <c r="G420">
        <v>24</v>
      </c>
      <c r="H420" t="s">
        <v>26</v>
      </c>
      <c r="I420">
        <v>3</v>
      </c>
      <c r="J420" t="s">
        <v>18</v>
      </c>
      <c r="K420">
        <v>22</v>
      </c>
      <c r="L420" t="s">
        <v>19</v>
      </c>
      <c r="M420" t="s">
        <v>32</v>
      </c>
      <c r="N420">
        <v>594.94000000000005</v>
      </c>
      <c r="O420">
        <f>customer_segmentation_data[[#This Row],[purchase_frequency]]*customer_segmentation_data[[#This Row],[last_purchase_amount]]</f>
        <v>13088.68</v>
      </c>
    </row>
    <row r="421" spans="1:15" x14ac:dyDescent="0.25">
      <c r="A421">
        <v>494</v>
      </c>
      <c r="B421">
        <v>35</v>
      </c>
      <c r="C421" t="s">
        <v>14</v>
      </c>
      <c r="D421" t="s">
        <v>36</v>
      </c>
      <c r="E421">
        <v>141134</v>
      </c>
      <c r="F421" t="s">
        <v>25</v>
      </c>
      <c r="G421">
        <v>24</v>
      </c>
      <c r="H421" t="s">
        <v>26</v>
      </c>
      <c r="I421">
        <v>4</v>
      </c>
      <c r="J421" t="s">
        <v>35</v>
      </c>
      <c r="K421">
        <v>48</v>
      </c>
      <c r="L421" t="s">
        <v>22</v>
      </c>
      <c r="M421" t="s">
        <v>23</v>
      </c>
      <c r="N421">
        <v>649.61</v>
      </c>
      <c r="O421">
        <f>customer_segmentation_data[[#This Row],[purchase_frequency]]*customer_segmentation_data[[#This Row],[last_purchase_amount]]</f>
        <v>31181.279999999999</v>
      </c>
    </row>
    <row r="422" spans="1:15" x14ac:dyDescent="0.25">
      <c r="A422">
        <v>524</v>
      </c>
      <c r="B422">
        <v>47</v>
      </c>
      <c r="C422" t="s">
        <v>14</v>
      </c>
      <c r="D422" t="s">
        <v>28</v>
      </c>
      <c r="E422">
        <v>100338</v>
      </c>
      <c r="F422" t="s">
        <v>25</v>
      </c>
      <c r="G422">
        <v>13</v>
      </c>
      <c r="H422" t="s">
        <v>26</v>
      </c>
      <c r="I422">
        <v>9</v>
      </c>
      <c r="J422" t="s">
        <v>30</v>
      </c>
      <c r="K422">
        <v>40</v>
      </c>
      <c r="L422" t="s">
        <v>22</v>
      </c>
      <c r="M422" t="s">
        <v>33</v>
      </c>
      <c r="N422">
        <v>48.65</v>
      </c>
      <c r="O422">
        <f>customer_segmentation_data[[#This Row],[purchase_frequency]]*customer_segmentation_data[[#This Row],[last_purchase_amount]]</f>
        <v>1946</v>
      </c>
    </row>
    <row r="423" spans="1:15" x14ac:dyDescent="0.25">
      <c r="A423">
        <v>541</v>
      </c>
      <c r="B423">
        <v>33</v>
      </c>
      <c r="C423" t="s">
        <v>14</v>
      </c>
      <c r="D423" t="s">
        <v>15</v>
      </c>
      <c r="E423">
        <v>103063</v>
      </c>
      <c r="F423" t="s">
        <v>25</v>
      </c>
      <c r="G423">
        <v>16</v>
      </c>
      <c r="H423" t="s">
        <v>26</v>
      </c>
      <c r="I423">
        <v>3</v>
      </c>
      <c r="J423" t="s">
        <v>18</v>
      </c>
      <c r="K423">
        <v>4</v>
      </c>
      <c r="L423" t="s">
        <v>31</v>
      </c>
      <c r="M423" t="s">
        <v>33</v>
      </c>
      <c r="N423">
        <v>998.51</v>
      </c>
      <c r="O423">
        <f>customer_segmentation_data[[#This Row],[purchase_frequency]]*customer_segmentation_data[[#This Row],[last_purchase_amount]]</f>
        <v>3994.04</v>
      </c>
    </row>
    <row r="424" spans="1:15" x14ac:dyDescent="0.25">
      <c r="A424">
        <v>546</v>
      </c>
      <c r="B424">
        <v>44</v>
      </c>
      <c r="C424" t="s">
        <v>14</v>
      </c>
      <c r="D424" t="s">
        <v>28</v>
      </c>
      <c r="E424">
        <v>112137</v>
      </c>
      <c r="F424" t="s">
        <v>25</v>
      </c>
      <c r="G424">
        <v>37</v>
      </c>
      <c r="H424" t="s">
        <v>26</v>
      </c>
      <c r="I424">
        <v>7</v>
      </c>
      <c r="J424" t="s">
        <v>35</v>
      </c>
      <c r="K424">
        <v>18</v>
      </c>
      <c r="L424" t="s">
        <v>19</v>
      </c>
      <c r="M424" t="s">
        <v>20</v>
      </c>
      <c r="N424">
        <v>769.16</v>
      </c>
      <c r="O424">
        <f>customer_segmentation_data[[#This Row],[purchase_frequency]]*customer_segmentation_data[[#This Row],[last_purchase_amount]]</f>
        <v>13844.88</v>
      </c>
    </row>
    <row r="425" spans="1:15" x14ac:dyDescent="0.25">
      <c r="A425">
        <v>559</v>
      </c>
      <c r="B425">
        <v>33</v>
      </c>
      <c r="C425" t="s">
        <v>14</v>
      </c>
      <c r="D425" t="s">
        <v>36</v>
      </c>
      <c r="E425">
        <v>121639</v>
      </c>
      <c r="F425" t="s">
        <v>25</v>
      </c>
      <c r="G425">
        <v>17</v>
      </c>
      <c r="H425" t="s">
        <v>26</v>
      </c>
      <c r="I425">
        <v>7</v>
      </c>
      <c r="J425" t="s">
        <v>35</v>
      </c>
      <c r="K425">
        <v>28</v>
      </c>
      <c r="L425" t="s">
        <v>19</v>
      </c>
      <c r="M425" t="s">
        <v>32</v>
      </c>
      <c r="N425">
        <v>422.14</v>
      </c>
      <c r="O425">
        <f>customer_segmentation_data[[#This Row],[purchase_frequency]]*customer_segmentation_data[[#This Row],[last_purchase_amount]]</f>
        <v>11819.92</v>
      </c>
    </row>
    <row r="426" spans="1:15" x14ac:dyDescent="0.25">
      <c r="A426">
        <v>563</v>
      </c>
      <c r="B426">
        <v>23</v>
      </c>
      <c r="C426" t="s">
        <v>14</v>
      </c>
      <c r="D426" t="s">
        <v>36</v>
      </c>
      <c r="E426">
        <v>143899</v>
      </c>
      <c r="F426" t="s">
        <v>25</v>
      </c>
      <c r="G426">
        <v>10</v>
      </c>
      <c r="H426" t="s">
        <v>26</v>
      </c>
      <c r="I426">
        <v>3</v>
      </c>
      <c r="J426" t="s">
        <v>18</v>
      </c>
      <c r="K426">
        <v>47</v>
      </c>
      <c r="L426" t="s">
        <v>22</v>
      </c>
      <c r="M426" t="s">
        <v>20</v>
      </c>
      <c r="N426">
        <v>361.81</v>
      </c>
      <c r="O426">
        <f>customer_segmentation_data[[#This Row],[purchase_frequency]]*customer_segmentation_data[[#This Row],[last_purchase_amount]]</f>
        <v>17005.07</v>
      </c>
    </row>
    <row r="427" spans="1:15" x14ac:dyDescent="0.25">
      <c r="A427">
        <v>573</v>
      </c>
      <c r="B427">
        <v>40</v>
      </c>
      <c r="C427" t="s">
        <v>14</v>
      </c>
      <c r="D427" t="s">
        <v>15</v>
      </c>
      <c r="E427">
        <v>143338</v>
      </c>
      <c r="F427" t="s">
        <v>25</v>
      </c>
      <c r="G427">
        <v>6</v>
      </c>
      <c r="H427" t="s">
        <v>26</v>
      </c>
      <c r="I427">
        <v>8</v>
      </c>
      <c r="J427" t="s">
        <v>30</v>
      </c>
      <c r="K427">
        <v>26</v>
      </c>
      <c r="L427" t="s">
        <v>19</v>
      </c>
      <c r="M427" t="s">
        <v>20</v>
      </c>
      <c r="N427">
        <v>491.07</v>
      </c>
      <c r="O427">
        <f>customer_segmentation_data[[#This Row],[purchase_frequency]]*customer_segmentation_data[[#This Row],[last_purchase_amount]]</f>
        <v>12767.82</v>
      </c>
    </row>
    <row r="428" spans="1:15" x14ac:dyDescent="0.25">
      <c r="A428">
        <v>584</v>
      </c>
      <c r="B428">
        <v>30</v>
      </c>
      <c r="C428" t="s">
        <v>14</v>
      </c>
      <c r="D428" t="s">
        <v>36</v>
      </c>
      <c r="E428">
        <v>114808</v>
      </c>
      <c r="F428" t="s">
        <v>25</v>
      </c>
      <c r="G428">
        <v>23</v>
      </c>
      <c r="H428" t="s">
        <v>26</v>
      </c>
      <c r="I428">
        <v>9</v>
      </c>
      <c r="J428" t="s">
        <v>30</v>
      </c>
      <c r="K428">
        <v>6</v>
      </c>
      <c r="L428" t="s">
        <v>31</v>
      </c>
      <c r="M428" t="s">
        <v>27</v>
      </c>
      <c r="N428">
        <v>74.08</v>
      </c>
      <c r="O428">
        <f>customer_segmentation_data[[#This Row],[purchase_frequency]]*customer_segmentation_data[[#This Row],[last_purchase_amount]]</f>
        <v>444.48</v>
      </c>
    </row>
    <row r="429" spans="1:15" x14ac:dyDescent="0.25">
      <c r="A429">
        <v>592</v>
      </c>
      <c r="B429">
        <v>22</v>
      </c>
      <c r="C429" t="s">
        <v>14</v>
      </c>
      <c r="D429" t="s">
        <v>36</v>
      </c>
      <c r="E429">
        <v>100730</v>
      </c>
      <c r="F429" t="s">
        <v>25</v>
      </c>
      <c r="G429">
        <v>4</v>
      </c>
      <c r="H429" t="s">
        <v>26</v>
      </c>
      <c r="I429">
        <v>5</v>
      </c>
      <c r="J429" t="s">
        <v>35</v>
      </c>
      <c r="K429">
        <v>10</v>
      </c>
      <c r="L429" t="s">
        <v>31</v>
      </c>
      <c r="M429" t="s">
        <v>23</v>
      </c>
      <c r="N429">
        <v>459.58</v>
      </c>
      <c r="O429">
        <f>customer_segmentation_data[[#This Row],[purchase_frequency]]*customer_segmentation_data[[#This Row],[last_purchase_amount]]</f>
        <v>4595.8</v>
      </c>
    </row>
    <row r="430" spans="1:15" x14ac:dyDescent="0.25">
      <c r="A430">
        <v>622</v>
      </c>
      <c r="B430">
        <v>33</v>
      </c>
      <c r="C430" t="s">
        <v>14</v>
      </c>
      <c r="D430" t="s">
        <v>28</v>
      </c>
      <c r="E430">
        <v>102269</v>
      </c>
      <c r="F430" t="s">
        <v>25</v>
      </c>
      <c r="G430">
        <v>26</v>
      </c>
      <c r="H430" t="s">
        <v>26</v>
      </c>
      <c r="I430">
        <v>8</v>
      </c>
      <c r="J430" t="s">
        <v>30</v>
      </c>
      <c r="K430">
        <v>47</v>
      </c>
      <c r="L430" t="s">
        <v>22</v>
      </c>
      <c r="M430" t="s">
        <v>23</v>
      </c>
      <c r="N430">
        <v>356.67</v>
      </c>
      <c r="O430">
        <f>customer_segmentation_data[[#This Row],[purchase_frequency]]*customer_segmentation_data[[#This Row],[last_purchase_amount]]</f>
        <v>16763.490000000002</v>
      </c>
    </row>
    <row r="431" spans="1:15" x14ac:dyDescent="0.25">
      <c r="A431">
        <v>631</v>
      </c>
      <c r="B431">
        <v>47</v>
      </c>
      <c r="C431" t="s">
        <v>14</v>
      </c>
      <c r="D431" t="s">
        <v>15</v>
      </c>
      <c r="E431">
        <v>108766</v>
      </c>
      <c r="F431" t="s">
        <v>25</v>
      </c>
      <c r="G431">
        <v>37</v>
      </c>
      <c r="H431" t="s">
        <v>26</v>
      </c>
      <c r="I431">
        <v>7</v>
      </c>
      <c r="J431" t="s">
        <v>35</v>
      </c>
      <c r="K431">
        <v>38</v>
      </c>
      <c r="L431" t="s">
        <v>22</v>
      </c>
      <c r="M431" t="s">
        <v>20</v>
      </c>
      <c r="N431">
        <v>640.54999999999995</v>
      </c>
      <c r="O431">
        <f>customer_segmentation_data[[#This Row],[purchase_frequency]]*customer_segmentation_data[[#This Row],[last_purchase_amount]]</f>
        <v>24340.899999999998</v>
      </c>
    </row>
    <row r="432" spans="1:15" x14ac:dyDescent="0.25">
      <c r="A432">
        <v>635</v>
      </c>
      <c r="B432">
        <v>23</v>
      </c>
      <c r="C432" t="s">
        <v>14</v>
      </c>
      <c r="D432" t="s">
        <v>15</v>
      </c>
      <c r="E432">
        <v>122669</v>
      </c>
      <c r="F432" t="s">
        <v>25</v>
      </c>
      <c r="G432">
        <v>15</v>
      </c>
      <c r="H432" t="s">
        <v>26</v>
      </c>
      <c r="I432">
        <v>3</v>
      </c>
      <c r="J432" t="s">
        <v>18</v>
      </c>
      <c r="K432">
        <v>4</v>
      </c>
      <c r="L432" t="s">
        <v>31</v>
      </c>
      <c r="M432" t="s">
        <v>33</v>
      </c>
      <c r="N432">
        <v>248.68</v>
      </c>
      <c r="O432">
        <f>customer_segmentation_data[[#This Row],[purchase_frequency]]*customer_segmentation_data[[#This Row],[last_purchase_amount]]</f>
        <v>994.72</v>
      </c>
    </row>
    <row r="433" spans="1:15" x14ac:dyDescent="0.25">
      <c r="A433">
        <v>642</v>
      </c>
      <c r="B433">
        <v>34</v>
      </c>
      <c r="C433" t="s">
        <v>14</v>
      </c>
      <c r="D433" t="s">
        <v>15</v>
      </c>
      <c r="E433">
        <v>114408</v>
      </c>
      <c r="F433" t="s">
        <v>25</v>
      </c>
      <c r="G433">
        <v>38</v>
      </c>
      <c r="H433" t="s">
        <v>26</v>
      </c>
      <c r="I433">
        <v>7</v>
      </c>
      <c r="J433" t="s">
        <v>35</v>
      </c>
      <c r="K433">
        <v>28</v>
      </c>
      <c r="L433" t="s">
        <v>19</v>
      </c>
      <c r="M433" t="s">
        <v>33</v>
      </c>
      <c r="N433">
        <v>647.35</v>
      </c>
      <c r="O433">
        <f>customer_segmentation_data[[#This Row],[purchase_frequency]]*customer_segmentation_data[[#This Row],[last_purchase_amount]]</f>
        <v>18125.8</v>
      </c>
    </row>
    <row r="434" spans="1:15" x14ac:dyDescent="0.25">
      <c r="A434">
        <v>647</v>
      </c>
      <c r="B434">
        <v>24</v>
      </c>
      <c r="C434" t="s">
        <v>14</v>
      </c>
      <c r="D434" t="s">
        <v>28</v>
      </c>
      <c r="E434">
        <v>122371</v>
      </c>
      <c r="F434" t="s">
        <v>25</v>
      </c>
      <c r="G434">
        <v>11</v>
      </c>
      <c r="H434" t="s">
        <v>26</v>
      </c>
      <c r="I434">
        <v>2</v>
      </c>
      <c r="J434" t="s">
        <v>18</v>
      </c>
      <c r="K434">
        <v>4</v>
      </c>
      <c r="L434" t="s">
        <v>31</v>
      </c>
      <c r="M434" t="s">
        <v>33</v>
      </c>
      <c r="N434">
        <v>838.19</v>
      </c>
      <c r="O434">
        <f>customer_segmentation_data[[#This Row],[purchase_frequency]]*customer_segmentation_data[[#This Row],[last_purchase_amount]]</f>
        <v>3352.76</v>
      </c>
    </row>
    <row r="435" spans="1:15" x14ac:dyDescent="0.25">
      <c r="A435">
        <v>651</v>
      </c>
      <c r="B435">
        <v>27</v>
      </c>
      <c r="C435" t="s">
        <v>14</v>
      </c>
      <c r="D435" t="s">
        <v>15</v>
      </c>
      <c r="E435">
        <v>113174</v>
      </c>
      <c r="F435" t="s">
        <v>25</v>
      </c>
      <c r="G435">
        <v>36</v>
      </c>
      <c r="H435" t="s">
        <v>26</v>
      </c>
      <c r="I435">
        <v>3</v>
      </c>
      <c r="J435" t="s">
        <v>18</v>
      </c>
      <c r="K435">
        <v>46</v>
      </c>
      <c r="L435" t="s">
        <v>22</v>
      </c>
      <c r="M435" t="s">
        <v>33</v>
      </c>
      <c r="N435">
        <v>499.07</v>
      </c>
      <c r="O435">
        <f>customer_segmentation_data[[#This Row],[purchase_frequency]]*customer_segmentation_data[[#This Row],[last_purchase_amount]]</f>
        <v>22957.22</v>
      </c>
    </row>
    <row r="436" spans="1:15" x14ac:dyDescent="0.25">
      <c r="A436">
        <v>653</v>
      </c>
      <c r="B436">
        <v>41</v>
      </c>
      <c r="C436" t="s">
        <v>14</v>
      </c>
      <c r="D436" t="s">
        <v>36</v>
      </c>
      <c r="E436">
        <v>140959</v>
      </c>
      <c r="F436" t="s">
        <v>25</v>
      </c>
      <c r="G436">
        <v>35</v>
      </c>
      <c r="H436" t="s">
        <v>26</v>
      </c>
      <c r="I436">
        <v>7</v>
      </c>
      <c r="J436" t="s">
        <v>35</v>
      </c>
      <c r="K436">
        <v>14</v>
      </c>
      <c r="L436" t="s">
        <v>19</v>
      </c>
      <c r="M436" t="s">
        <v>32</v>
      </c>
      <c r="N436">
        <v>232.42</v>
      </c>
      <c r="O436">
        <f>customer_segmentation_data[[#This Row],[purchase_frequency]]*customer_segmentation_data[[#This Row],[last_purchase_amount]]</f>
        <v>3253.8799999999997</v>
      </c>
    </row>
    <row r="437" spans="1:15" x14ac:dyDescent="0.25">
      <c r="A437">
        <v>659</v>
      </c>
      <c r="B437">
        <v>35</v>
      </c>
      <c r="C437" t="s">
        <v>14</v>
      </c>
      <c r="D437" t="s">
        <v>28</v>
      </c>
      <c r="E437">
        <v>116378</v>
      </c>
      <c r="F437" t="s">
        <v>25</v>
      </c>
      <c r="G437">
        <v>38</v>
      </c>
      <c r="H437" t="s">
        <v>26</v>
      </c>
      <c r="I437">
        <v>10</v>
      </c>
      <c r="J437" t="s">
        <v>30</v>
      </c>
      <c r="K437">
        <v>11</v>
      </c>
      <c r="L437" t="s">
        <v>19</v>
      </c>
      <c r="M437" t="s">
        <v>27</v>
      </c>
      <c r="N437">
        <v>79.27</v>
      </c>
      <c r="O437">
        <f>customer_segmentation_data[[#This Row],[purchase_frequency]]*customer_segmentation_data[[#This Row],[last_purchase_amount]]</f>
        <v>871.96999999999991</v>
      </c>
    </row>
    <row r="438" spans="1:15" x14ac:dyDescent="0.25">
      <c r="A438">
        <v>665</v>
      </c>
      <c r="B438">
        <v>37</v>
      </c>
      <c r="C438" t="s">
        <v>14</v>
      </c>
      <c r="D438" t="s">
        <v>36</v>
      </c>
      <c r="E438">
        <v>105623</v>
      </c>
      <c r="F438" t="s">
        <v>25</v>
      </c>
      <c r="G438">
        <v>26</v>
      </c>
      <c r="H438" t="s">
        <v>26</v>
      </c>
      <c r="I438">
        <v>5</v>
      </c>
      <c r="J438" t="s">
        <v>35</v>
      </c>
      <c r="K438">
        <v>47</v>
      </c>
      <c r="L438" t="s">
        <v>22</v>
      </c>
      <c r="M438" t="s">
        <v>32</v>
      </c>
      <c r="N438">
        <v>94.79</v>
      </c>
      <c r="O438">
        <f>customer_segmentation_data[[#This Row],[purchase_frequency]]*customer_segmentation_data[[#This Row],[last_purchase_amount]]</f>
        <v>4455.13</v>
      </c>
    </row>
    <row r="439" spans="1:15" x14ac:dyDescent="0.25">
      <c r="A439">
        <v>679</v>
      </c>
      <c r="B439">
        <v>46</v>
      </c>
      <c r="C439" t="s">
        <v>14</v>
      </c>
      <c r="D439" t="s">
        <v>15</v>
      </c>
      <c r="E439">
        <v>112770</v>
      </c>
      <c r="F439" t="s">
        <v>25</v>
      </c>
      <c r="G439">
        <v>6</v>
      </c>
      <c r="H439" t="s">
        <v>26</v>
      </c>
      <c r="I439">
        <v>10</v>
      </c>
      <c r="J439" t="s">
        <v>30</v>
      </c>
      <c r="K439">
        <v>27</v>
      </c>
      <c r="L439" t="s">
        <v>19</v>
      </c>
      <c r="M439" t="s">
        <v>23</v>
      </c>
      <c r="N439">
        <v>559.73</v>
      </c>
      <c r="O439">
        <f>customer_segmentation_data[[#This Row],[purchase_frequency]]*customer_segmentation_data[[#This Row],[last_purchase_amount]]</f>
        <v>15112.710000000001</v>
      </c>
    </row>
    <row r="440" spans="1:15" x14ac:dyDescent="0.25">
      <c r="A440">
        <v>701</v>
      </c>
      <c r="B440">
        <v>31</v>
      </c>
      <c r="C440" t="s">
        <v>14</v>
      </c>
      <c r="D440" t="s">
        <v>36</v>
      </c>
      <c r="E440">
        <v>148121</v>
      </c>
      <c r="F440" t="s">
        <v>25</v>
      </c>
      <c r="G440">
        <v>34</v>
      </c>
      <c r="H440" t="s">
        <v>26</v>
      </c>
      <c r="I440">
        <v>9</v>
      </c>
      <c r="J440" t="s">
        <v>30</v>
      </c>
      <c r="K440">
        <v>32</v>
      </c>
      <c r="L440" t="s">
        <v>22</v>
      </c>
      <c r="M440" t="s">
        <v>20</v>
      </c>
      <c r="N440">
        <v>753.49</v>
      </c>
      <c r="O440">
        <f>customer_segmentation_data[[#This Row],[purchase_frequency]]*customer_segmentation_data[[#This Row],[last_purchase_amount]]</f>
        <v>24111.68</v>
      </c>
    </row>
    <row r="441" spans="1:15" x14ac:dyDescent="0.25">
      <c r="A441">
        <v>709</v>
      </c>
      <c r="B441">
        <v>44</v>
      </c>
      <c r="C441" t="s">
        <v>14</v>
      </c>
      <c r="D441" t="s">
        <v>15</v>
      </c>
      <c r="E441">
        <v>118123</v>
      </c>
      <c r="F441" t="s">
        <v>25</v>
      </c>
      <c r="G441">
        <v>40</v>
      </c>
      <c r="H441" t="s">
        <v>26</v>
      </c>
      <c r="I441">
        <v>8</v>
      </c>
      <c r="J441" t="s">
        <v>30</v>
      </c>
      <c r="K441">
        <v>31</v>
      </c>
      <c r="L441" t="s">
        <v>22</v>
      </c>
      <c r="M441" t="s">
        <v>27</v>
      </c>
      <c r="N441">
        <v>140.52000000000001</v>
      </c>
      <c r="O441">
        <f>customer_segmentation_data[[#This Row],[purchase_frequency]]*customer_segmentation_data[[#This Row],[last_purchase_amount]]</f>
        <v>4356.12</v>
      </c>
    </row>
    <row r="442" spans="1:15" x14ac:dyDescent="0.25">
      <c r="A442">
        <v>719</v>
      </c>
      <c r="B442">
        <v>21</v>
      </c>
      <c r="C442" t="s">
        <v>14</v>
      </c>
      <c r="D442" t="s">
        <v>15</v>
      </c>
      <c r="E442">
        <v>119226</v>
      </c>
      <c r="F442" t="s">
        <v>25</v>
      </c>
      <c r="G442">
        <v>21</v>
      </c>
      <c r="H442" t="s">
        <v>26</v>
      </c>
      <c r="I442">
        <v>8</v>
      </c>
      <c r="J442" t="s">
        <v>30</v>
      </c>
      <c r="K442">
        <v>50</v>
      </c>
      <c r="L442" t="s">
        <v>22</v>
      </c>
      <c r="M442" t="s">
        <v>23</v>
      </c>
      <c r="N442">
        <v>772.63</v>
      </c>
      <c r="O442">
        <f>customer_segmentation_data[[#This Row],[purchase_frequency]]*customer_segmentation_data[[#This Row],[last_purchase_amount]]</f>
        <v>38631.5</v>
      </c>
    </row>
    <row r="443" spans="1:15" x14ac:dyDescent="0.25">
      <c r="A443">
        <v>724</v>
      </c>
      <c r="B443">
        <v>21</v>
      </c>
      <c r="C443" t="s">
        <v>14</v>
      </c>
      <c r="D443" t="s">
        <v>28</v>
      </c>
      <c r="E443">
        <v>114762</v>
      </c>
      <c r="F443" t="s">
        <v>25</v>
      </c>
      <c r="G443">
        <v>28</v>
      </c>
      <c r="H443" t="s">
        <v>26</v>
      </c>
      <c r="I443">
        <v>3</v>
      </c>
      <c r="J443" t="s">
        <v>18</v>
      </c>
      <c r="K443">
        <v>7</v>
      </c>
      <c r="L443" t="s">
        <v>31</v>
      </c>
      <c r="M443" t="s">
        <v>23</v>
      </c>
      <c r="N443">
        <v>397.54</v>
      </c>
      <c r="O443">
        <f>customer_segmentation_data[[#This Row],[purchase_frequency]]*customer_segmentation_data[[#This Row],[last_purchase_amount]]</f>
        <v>2782.78</v>
      </c>
    </row>
    <row r="444" spans="1:15" x14ac:dyDescent="0.25">
      <c r="A444">
        <v>725</v>
      </c>
      <c r="B444">
        <v>48</v>
      </c>
      <c r="C444" t="s">
        <v>14</v>
      </c>
      <c r="D444" t="s">
        <v>15</v>
      </c>
      <c r="E444">
        <v>108563</v>
      </c>
      <c r="F444" t="s">
        <v>25</v>
      </c>
      <c r="G444">
        <v>3</v>
      </c>
      <c r="H444" t="s">
        <v>26</v>
      </c>
      <c r="I444">
        <v>8</v>
      </c>
      <c r="J444" t="s">
        <v>30</v>
      </c>
      <c r="K444">
        <v>39</v>
      </c>
      <c r="L444" t="s">
        <v>22</v>
      </c>
      <c r="M444" t="s">
        <v>27</v>
      </c>
      <c r="N444">
        <v>15.72</v>
      </c>
      <c r="O444">
        <f>customer_segmentation_data[[#This Row],[purchase_frequency]]*customer_segmentation_data[[#This Row],[last_purchase_amount]]</f>
        <v>613.08000000000004</v>
      </c>
    </row>
    <row r="445" spans="1:15" x14ac:dyDescent="0.25">
      <c r="A445">
        <v>726</v>
      </c>
      <c r="B445">
        <v>40</v>
      </c>
      <c r="C445" t="s">
        <v>14</v>
      </c>
      <c r="D445" t="s">
        <v>28</v>
      </c>
      <c r="E445">
        <v>105994</v>
      </c>
      <c r="F445" t="s">
        <v>25</v>
      </c>
      <c r="G445">
        <v>39</v>
      </c>
      <c r="H445" t="s">
        <v>26</v>
      </c>
      <c r="I445">
        <v>9</v>
      </c>
      <c r="J445" t="s">
        <v>30</v>
      </c>
      <c r="K445">
        <v>17</v>
      </c>
      <c r="L445" t="s">
        <v>19</v>
      </c>
      <c r="M445" t="s">
        <v>32</v>
      </c>
      <c r="N445">
        <v>347.21</v>
      </c>
      <c r="O445">
        <f>customer_segmentation_data[[#This Row],[purchase_frequency]]*customer_segmentation_data[[#This Row],[last_purchase_amount]]</f>
        <v>5902.57</v>
      </c>
    </row>
    <row r="446" spans="1:15" x14ac:dyDescent="0.25">
      <c r="A446">
        <v>735</v>
      </c>
      <c r="B446">
        <v>38</v>
      </c>
      <c r="C446" t="s">
        <v>14</v>
      </c>
      <c r="D446" t="s">
        <v>28</v>
      </c>
      <c r="E446">
        <v>115537</v>
      </c>
      <c r="F446" t="s">
        <v>25</v>
      </c>
      <c r="G446">
        <v>10</v>
      </c>
      <c r="H446" t="s">
        <v>26</v>
      </c>
      <c r="I446">
        <v>7</v>
      </c>
      <c r="J446" t="s">
        <v>35</v>
      </c>
      <c r="K446">
        <v>25</v>
      </c>
      <c r="L446" t="s">
        <v>19</v>
      </c>
      <c r="M446" t="s">
        <v>27</v>
      </c>
      <c r="N446">
        <v>632.99</v>
      </c>
      <c r="O446">
        <f>customer_segmentation_data[[#This Row],[purchase_frequency]]*customer_segmentation_data[[#This Row],[last_purchase_amount]]</f>
        <v>15824.75</v>
      </c>
    </row>
    <row r="447" spans="1:15" x14ac:dyDescent="0.25">
      <c r="A447">
        <v>753</v>
      </c>
      <c r="B447">
        <v>28</v>
      </c>
      <c r="C447" t="s">
        <v>14</v>
      </c>
      <c r="D447" t="s">
        <v>28</v>
      </c>
      <c r="E447">
        <v>129367</v>
      </c>
      <c r="F447" t="s">
        <v>25</v>
      </c>
      <c r="G447">
        <v>4</v>
      </c>
      <c r="H447" t="s">
        <v>26</v>
      </c>
      <c r="I447">
        <v>1</v>
      </c>
      <c r="J447" t="s">
        <v>18</v>
      </c>
      <c r="K447">
        <v>44</v>
      </c>
      <c r="L447" t="s">
        <v>22</v>
      </c>
      <c r="M447" t="s">
        <v>33</v>
      </c>
      <c r="N447">
        <v>559.61</v>
      </c>
      <c r="O447">
        <f>customer_segmentation_data[[#This Row],[purchase_frequency]]*customer_segmentation_data[[#This Row],[last_purchase_amount]]</f>
        <v>24622.84</v>
      </c>
    </row>
    <row r="448" spans="1:15" x14ac:dyDescent="0.25">
      <c r="A448">
        <v>761</v>
      </c>
      <c r="B448">
        <v>47</v>
      </c>
      <c r="C448" t="s">
        <v>14</v>
      </c>
      <c r="D448" t="s">
        <v>36</v>
      </c>
      <c r="E448">
        <v>112510</v>
      </c>
      <c r="F448" t="s">
        <v>25</v>
      </c>
      <c r="G448">
        <v>1</v>
      </c>
      <c r="H448" t="s">
        <v>26</v>
      </c>
      <c r="I448">
        <v>2</v>
      </c>
      <c r="J448" t="s">
        <v>18</v>
      </c>
      <c r="K448">
        <v>10</v>
      </c>
      <c r="L448" t="s">
        <v>31</v>
      </c>
      <c r="M448" t="s">
        <v>32</v>
      </c>
      <c r="N448">
        <v>618.20000000000005</v>
      </c>
      <c r="O448">
        <f>customer_segmentation_data[[#This Row],[purchase_frequency]]*customer_segmentation_data[[#This Row],[last_purchase_amount]]</f>
        <v>6182</v>
      </c>
    </row>
    <row r="449" spans="1:15" x14ac:dyDescent="0.25">
      <c r="A449">
        <v>776</v>
      </c>
      <c r="B449">
        <v>31</v>
      </c>
      <c r="C449" t="s">
        <v>14</v>
      </c>
      <c r="D449" t="s">
        <v>15</v>
      </c>
      <c r="E449">
        <v>123947</v>
      </c>
      <c r="F449" t="s">
        <v>25</v>
      </c>
      <c r="G449">
        <v>25</v>
      </c>
      <c r="H449" t="s">
        <v>26</v>
      </c>
      <c r="I449">
        <v>2</v>
      </c>
      <c r="J449" t="s">
        <v>18</v>
      </c>
      <c r="K449">
        <v>39</v>
      </c>
      <c r="L449" t="s">
        <v>22</v>
      </c>
      <c r="M449" t="s">
        <v>20</v>
      </c>
      <c r="N449">
        <v>355.67</v>
      </c>
      <c r="O449">
        <f>customer_segmentation_data[[#This Row],[purchase_frequency]]*customer_segmentation_data[[#This Row],[last_purchase_amount]]</f>
        <v>13871.130000000001</v>
      </c>
    </row>
    <row r="450" spans="1:15" x14ac:dyDescent="0.25">
      <c r="A450">
        <v>782</v>
      </c>
      <c r="B450">
        <v>22</v>
      </c>
      <c r="C450" t="s">
        <v>14</v>
      </c>
      <c r="D450" t="s">
        <v>36</v>
      </c>
      <c r="E450">
        <v>118840</v>
      </c>
      <c r="F450" t="s">
        <v>25</v>
      </c>
      <c r="G450">
        <v>32</v>
      </c>
      <c r="H450" t="s">
        <v>26</v>
      </c>
      <c r="I450">
        <v>9</v>
      </c>
      <c r="J450" t="s">
        <v>30</v>
      </c>
      <c r="K450">
        <v>9</v>
      </c>
      <c r="L450" t="s">
        <v>31</v>
      </c>
      <c r="M450" t="s">
        <v>33</v>
      </c>
      <c r="N450">
        <v>819.14</v>
      </c>
      <c r="O450">
        <f>customer_segmentation_data[[#This Row],[purchase_frequency]]*customer_segmentation_data[[#This Row],[last_purchase_amount]]</f>
        <v>7372.26</v>
      </c>
    </row>
    <row r="451" spans="1:15" x14ac:dyDescent="0.25">
      <c r="A451">
        <v>799</v>
      </c>
      <c r="B451">
        <v>25</v>
      </c>
      <c r="C451" t="s">
        <v>14</v>
      </c>
      <c r="D451" t="s">
        <v>36</v>
      </c>
      <c r="E451">
        <v>107042</v>
      </c>
      <c r="F451" t="s">
        <v>25</v>
      </c>
      <c r="G451">
        <v>27</v>
      </c>
      <c r="H451" t="s">
        <v>26</v>
      </c>
      <c r="I451">
        <v>1</v>
      </c>
      <c r="J451" t="s">
        <v>18</v>
      </c>
      <c r="K451">
        <v>32</v>
      </c>
      <c r="L451" t="s">
        <v>22</v>
      </c>
      <c r="M451" t="s">
        <v>27</v>
      </c>
      <c r="N451">
        <v>648.79</v>
      </c>
      <c r="O451">
        <f>customer_segmentation_data[[#This Row],[purchase_frequency]]*customer_segmentation_data[[#This Row],[last_purchase_amount]]</f>
        <v>20761.28</v>
      </c>
    </row>
    <row r="452" spans="1:15" x14ac:dyDescent="0.25">
      <c r="A452">
        <v>800</v>
      </c>
      <c r="B452">
        <v>35</v>
      </c>
      <c r="C452" t="s">
        <v>14</v>
      </c>
      <c r="D452" t="s">
        <v>28</v>
      </c>
      <c r="E452">
        <v>114874</v>
      </c>
      <c r="F452" t="s">
        <v>25</v>
      </c>
      <c r="G452">
        <v>40</v>
      </c>
      <c r="H452" t="s">
        <v>26</v>
      </c>
      <c r="I452">
        <v>3</v>
      </c>
      <c r="J452" t="s">
        <v>18</v>
      </c>
      <c r="K452">
        <v>15</v>
      </c>
      <c r="L452" t="s">
        <v>19</v>
      </c>
      <c r="M452" t="s">
        <v>23</v>
      </c>
      <c r="N452">
        <v>333.55</v>
      </c>
      <c r="O452">
        <f>customer_segmentation_data[[#This Row],[purchase_frequency]]*customer_segmentation_data[[#This Row],[last_purchase_amount]]</f>
        <v>5003.25</v>
      </c>
    </row>
    <row r="453" spans="1:15" x14ac:dyDescent="0.25">
      <c r="A453">
        <v>825</v>
      </c>
      <c r="B453">
        <v>30</v>
      </c>
      <c r="C453" t="s">
        <v>14</v>
      </c>
      <c r="D453" t="s">
        <v>15</v>
      </c>
      <c r="E453">
        <v>121358</v>
      </c>
      <c r="F453" t="s">
        <v>25</v>
      </c>
      <c r="G453">
        <v>16</v>
      </c>
      <c r="H453" t="s">
        <v>26</v>
      </c>
      <c r="I453">
        <v>1</v>
      </c>
      <c r="J453" t="s">
        <v>18</v>
      </c>
      <c r="K453">
        <v>2</v>
      </c>
      <c r="L453" t="s">
        <v>31</v>
      </c>
      <c r="M453" t="s">
        <v>33</v>
      </c>
      <c r="N453">
        <v>122.7</v>
      </c>
      <c r="O453">
        <f>customer_segmentation_data[[#This Row],[purchase_frequency]]*customer_segmentation_data[[#This Row],[last_purchase_amount]]</f>
        <v>245.4</v>
      </c>
    </row>
    <row r="454" spans="1:15" x14ac:dyDescent="0.25">
      <c r="A454">
        <v>829</v>
      </c>
      <c r="B454">
        <v>37</v>
      </c>
      <c r="C454" t="s">
        <v>14</v>
      </c>
      <c r="D454" t="s">
        <v>36</v>
      </c>
      <c r="E454">
        <v>112949</v>
      </c>
      <c r="F454" t="s">
        <v>25</v>
      </c>
      <c r="G454">
        <v>33</v>
      </c>
      <c r="H454" t="s">
        <v>26</v>
      </c>
      <c r="I454">
        <v>8</v>
      </c>
      <c r="J454" t="s">
        <v>30</v>
      </c>
      <c r="K454">
        <v>40</v>
      </c>
      <c r="L454" t="s">
        <v>22</v>
      </c>
      <c r="M454" t="s">
        <v>32</v>
      </c>
      <c r="N454">
        <v>424.07</v>
      </c>
      <c r="O454">
        <f>customer_segmentation_data[[#This Row],[purchase_frequency]]*customer_segmentation_data[[#This Row],[last_purchase_amount]]</f>
        <v>16962.8</v>
      </c>
    </row>
    <row r="455" spans="1:15" x14ac:dyDescent="0.25">
      <c r="A455">
        <v>830</v>
      </c>
      <c r="B455">
        <v>28</v>
      </c>
      <c r="C455" t="s">
        <v>14</v>
      </c>
      <c r="D455" t="s">
        <v>36</v>
      </c>
      <c r="E455">
        <v>136418</v>
      </c>
      <c r="F455" t="s">
        <v>25</v>
      </c>
      <c r="G455">
        <v>17</v>
      </c>
      <c r="H455" t="s">
        <v>26</v>
      </c>
      <c r="I455">
        <v>5</v>
      </c>
      <c r="J455" t="s">
        <v>35</v>
      </c>
      <c r="K455">
        <v>17</v>
      </c>
      <c r="L455" t="s">
        <v>19</v>
      </c>
      <c r="M455" t="s">
        <v>32</v>
      </c>
      <c r="N455">
        <v>765.53</v>
      </c>
      <c r="O455">
        <f>customer_segmentation_data[[#This Row],[purchase_frequency]]*customer_segmentation_data[[#This Row],[last_purchase_amount]]</f>
        <v>13014.01</v>
      </c>
    </row>
    <row r="456" spans="1:15" x14ac:dyDescent="0.25">
      <c r="A456">
        <v>843</v>
      </c>
      <c r="B456">
        <v>50</v>
      </c>
      <c r="C456" t="s">
        <v>14</v>
      </c>
      <c r="D456" t="s">
        <v>28</v>
      </c>
      <c r="E456">
        <v>149578</v>
      </c>
      <c r="F456" t="s">
        <v>25</v>
      </c>
      <c r="G456">
        <v>28</v>
      </c>
      <c r="H456" t="s">
        <v>26</v>
      </c>
      <c r="I456">
        <v>2</v>
      </c>
      <c r="J456" t="s">
        <v>18</v>
      </c>
      <c r="K456">
        <v>39</v>
      </c>
      <c r="L456" t="s">
        <v>22</v>
      </c>
      <c r="M456" t="s">
        <v>32</v>
      </c>
      <c r="N456">
        <v>839.34</v>
      </c>
      <c r="O456">
        <f>customer_segmentation_data[[#This Row],[purchase_frequency]]*customer_segmentation_data[[#This Row],[last_purchase_amount]]</f>
        <v>32734.260000000002</v>
      </c>
    </row>
    <row r="457" spans="1:15" x14ac:dyDescent="0.25">
      <c r="A457">
        <v>850</v>
      </c>
      <c r="B457">
        <v>48</v>
      </c>
      <c r="C457" t="s">
        <v>14</v>
      </c>
      <c r="D457" t="s">
        <v>15</v>
      </c>
      <c r="E457">
        <v>126398</v>
      </c>
      <c r="F457" t="s">
        <v>25</v>
      </c>
      <c r="G457">
        <v>19</v>
      </c>
      <c r="H457" t="s">
        <v>26</v>
      </c>
      <c r="I457">
        <v>1</v>
      </c>
      <c r="J457" t="s">
        <v>18</v>
      </c>
      <c r="K457">
        <v>18</v>
      </c>
      <c r="L457" t="s">
        <v>19</v>
      </c>
      <c r="M457" t="s">
        <v>27</v>
      </c>
      <c r="N457">
        <v>311.08</v>
      </c>
      <c r="O457">
        <f>customer_segmentation_data[[#This Row],[purchase_frequency]]*customer_segmentation_data[[#This Row],[last_purchase_amount]]</f>
        <v>5599.44</v>
      </c>
    </row>
    <row r="458" spans="1:15" x14ac:dyDescent="0.25">
      <c r="A458">
        <v>861</v>
      </c>
      <c r="B458">
        <v>21</v>
      </c>
      <c r="C458" t="s">
        <v>14</v>
      </c>
      <c r="D458" t="s">
        <v>28</v>
      </c>
      <c r="E458">
        <v>145884</v>
      </c>
      <c r="F458" t="s">
        <v>25</v>
      </c>
      <c r="G458">
        <v>3</v>
      </c>
      <c r="H458" t="s">
        <v>26</v>
      </c>
      <c r="I458">
        <v>4</v>
      </c>
      <c r="J458" t="s">
        <v>35</v>
      </c>
      <c r="K458">
        <v>25</v>
      </c>
      <c r="L458" t="s">
        <v>19</v>
      </c>
      <c r="M458" t="s">
        <v>32</v>
      </c>
      <c r="N458">
        <v>676.93</v>
      </c>
      <c r="O458">
        <f>customer_segmentation_data[[#This Row],[purchase_frequency]]*customer_segmentation_data[[#This Row],[last_purchase_amount]]</f>
        <v>16923.25</v>
      </c>
    </row>
    <row r="459" spans="1:15" x14ac:dyDescent="0.25">
      <c r="A459">
        <v>888</v>
      </c>
      <c r="B459">
        <v>29</v>
      </c>
      <c r="C459" t="s">
        <v>14</v>
      </c>
      <c r="D459" t="s">
        <v>36</v>
      </c>
      <c r="E459">
        <v>149973</v>
      </c>
      <c r="F459" t="s">
        <v>25</v>
      </c>
      <c r="G459">
        <v>2</v>
      </c>
      <c r="H459" t="s">
        <v>26</v>
      </c>
      <c r="I459">
        <v>2</v>
      </c>
      <c r="J459" t="s">
        <v>18</v>
      </c>
      <c r="K459">
        <v>19</v>
      </c>
      <c r="L459" t="s">
        <v>19</v>
      </c>
      <c r="M459" t="s">
        <v>20</v>
      </c>
      <c r="N459">
        <v>437.1</v>
      </c>
      <c r="O459">
        <f>customer_segmentation_data[[#This Row],[purchase_frequency]]*customer_segmentation_data[[#This Row],[last_purchase_amount]]</f>
        <v>8304.9</v>
      </c>
    </row>
    <row r="460" spans="1:15" x14ac:dyDescent="0.25">
      <c r="A460">
        <v>895</v>
      </c>
      <c r="B460">
        <v>27</v>
      </c>
      <c r="C460" t="s">
        <v>14</v>
      </c>
      <c r="D460" t="s">
        <v>36</v>
      </c>
      <c r="E460">
        <v>128640</v>
      </c>
      <c r="F460" t="s">
        <v>25</v>
      </c>
      <c r="G460">
        <v>3</v>
      </c>
      <c r="H460" t="s">
        <v>26</v>
      </c>
      <c r="I460">
        <v>5</v>
      </c>
      <c r="J460" t="s">
        <v>35</v>
      </c>
      <c r="K460">
        <v>2</v>
      </c>
      <c r="L460" t="s">
        <v>31</v>
      </c>
      <c r="M460" t="s">
        <v>32</v>
      </c>
      <c r="N460">
        <v>140.52000000000001</v>
      </c>
      <c r="O460">
        <f>customer_segmentation_data[[#This Row],[purchase_frequency]]*customer_segmentation_data[[#This Row],[last_purchase_amount]]</f>
        <v>281.04000000000002</v>
      </c>
    </row>
    <row r="461" spans="1:15" x14ac:dyDescent="0.25">
      <c r="A461">
        <v>899</v>
      </c>
      <c r="B461">
        <v>48</v>
      </c>
      <c r="C461" t="s">
        <v>14</v>
      </c>
      <c r="D461" t="s">
        <v>36</v>
      </c>
      <c r="E461">
        <v>134463</v>
      </c>
      <c r="F461" t="s">
        <v>25</v>
      </c>
      <c r="G461">
        <v>32</v>
      </c>
      <c r="H461" t="s">
        <v>26</v>
      </c>
      <c r="I461">
        <v>2</v>
      </c>
      <c r="J461" t="s">
        <v>18</v>
      </c>
      <c r="K461">
        <v>7</v>
      </c>
      <c r="L461" t="s">
        <v>31</v>
      </c>
      <c r="M461" t="s">
        <v>33</v>
      </c>
      <c r="N461">
        <v>535.1</v>
      </c>
      <c r="O461">
        <f>customer_segmentation_data[[#This Row],[purchase_frequency]]*customer_segmentation_data[[#This Row],[last_purchase_amount]]</f>
        <v>3745.7000000000003</v>
      </c>
    </row>
    <row r="462" spans="1:15" x14ac:dyDescent="0.25">
      <c r="A462">
        <v>903</v>
      </c>
      <c r="B462">
        <v>33</v>
      </c>
      <c r="C462" t="s">
        <v>14</v>
      </c>
      <c r="D462" t="s">
        <v>28</v>
      </c>
      <c r="E462">
        <v>106771</v>
      </c>
      <c r="F462" t="s">
        <v>25</v>
      </c>
      <c r="G462">
        <v>23</v>
      </c>
      <c r="H462" t="s">
        <v>26</v>
      </c>
      <c r="I462">
        <v>7</v>
      </c>
      <c r="J462" t="s">
        <v>35</v>
      </c>
      <c r="K462">
        <v>3</v>
      </c>
      <c r="L462" t="s">
        <v>31</v>
      </c>
      <c r="M462" t="s">
        <v>23</v>
      </c>
      <c r="N462">
        <v>609.79999999999995</v>
      </c>
      <c r="O462">
        <f>customer_segmentation_data[[#This Row],[purchase_frequency]]*customer_segmentation_data[[#This Row],[last_purchase_amount]]</f>
        <v>1829.3999999999999</v>
      </c>
    </row>
    <row r="463" spans="1:15" x14ac:dyDescent="0.25">
      <c r="A463">
        <v>916</v>
      </c>
      <c r="B463">
        <v>26</v>
      </c>
      <c r="C463" t="s">
        <v>14</v>
      </c>
      <c r="D463" t="s">
        <v>36</v>
      </c>
      <c r="E463">
        <v>131020</v>
      </c>
      <c r="F463" t="s">
        <v>25</v>
      </c>
      <c r="G463">
        <v>23</v>
      </c>
      <c r="H463" t="s">
        <v>26</v>
      </c>
      <c r="I463">
        <v>7</v>
      </c>
      <c r="J463" t="s">
        <v>35</v>
      </c>
      <c r="K463">
        <v>22</v>
      </c>
      <c r="L463" t="s">
        <v>19</v>
      </c>
      <c r="M463" t="s">
        <v>20</v>
      </c>
      <c r="N463">
        <v>844.88</v>
      </c>
      <c r="O463">
        <f>customer_segmentation_data[[#This Row],[purchase_frequency]]*customer_segmentation_data[[#This Row],[last_purchase_amount]]</f>
        <v>18587.36</v>
      </c>
    </row>
    <row r="464" spans="1:15" x14ac:dyDescent="0.25">
      <c r="A464">
        <v>930</v>
      </c>
      <c r="B464">
        <v>42</v>
      </c>
      <c r="C464" t="s">
        <v>14</v>
      </c>
      <c r="D464" t="s">
        <v>28</v>
      </c>
      <c r="E464">
        <v>128064</v>
      </c>
      <c r="F464" t="s">
        <v>25</v>
      </c>
      <c r="G464">
        <v>8</v>
      </c>
      <c r="H464" t="s">
        <v>26</v>
      </c>
      <c r="I464">
        <v>8</v>
      </c>
      <c r="J464" t="s">
        <v>30</v>
      </c>
      <c r="K464">
        <v>44</v>
      </c>
      <c r="L464" t="s">
        <v>22</v>
      </c>
      <c r="M464" t="s">
        <v>20</v>
      </c>
      <c r="N464">
        <v>316.5</v>
      </c>
      <c r="O464">
        <f>customer_segmentation_data[[#This Row],[purchase_frequency]]*customer_segmentation_data[[#This Row],[last_purchase_amount]]</f>
        <v>13926</v>
      </c>
    </row>
    <row r="465" spans="1:15" x14ac:dyDescent="0.25">
      <c r="A465">
        <v>935</v>
      </c>
      <c r="B465">
        <v>48</v>
      </c>
      <c r="C465" t="s">
        <v>14</v>
      </c>
      <c r="D465" t="s">
        <v>28</v>
      </c>
      <c r="E465">
        <v>129592</v>
      </c>
      <c r="F465" t="s">
        <v>25</v>
      </c>
      <c r="G465">
        <v>2</v>
      </c>
      <c r="H465" t="s">
        <v>26</v>
      </c>
      <c r="I465">
        <v>3</v>
      </c>
      <c r="J465" t="s">
        <v>18</v>
      </c>
      <c r="K465">
        <v>26</v>
      </c>
      <c r="L465" t="s">
        <v>19</v>
      </c>
      <c r="M465" t="s">
        <v>27</v>
      </c>
      <c r="N465">
        <v>748.46</v>
      </c>
      <c r="O465">
        <f>customer_segmentation_data[[#This Row],[purchase_frequency]]*customer_segmentation_data[[#This Row],[last_purchase_amount]]</f>
        <v>19459.96</v>
      </c>
    </row>
    <row r="466" spans="1:15" x14ac:dyDescent="0.25">
      <c r="A466">
        <v>948</v>
      </c>
      <c r="B466">
        <v>21</v>
      </c>
      <c r="C466" t="s">
        <v>14</v>
      </c>
      <c r="D466" t="s">
        <v>28</v>
      </c>
      <c r="E466">
        <v>117520</v>
      </c>
      <c r="F466" t="s">
        <v>25</v>
      </c>
      <c r="G466">
        <v>34</v>
      </c>
      <c r="H466" t="s">
        <v>26</v>
      </c>
      <c r="I466">
        <v>3</v>
      </c>
      <c r="J466" t="s">
        <v>18</v>
      </c>
      <c r="K466">
        <v>32</v>
      </c>
      <c r="L466" t="s">
        <v>22</v>
      </c>
      <c r="M466" t="s">
        <v>23</v>
      </c>
      <c r="N466">
        <v>256.98</v>
      </c>
      <c r="O466">
        <f>customer_segmentation_data[[#This Row],[purchase_frequency]]*customer_segmentation_data[[#This Row],[last_purchase_amount]]</f>
        <v>8223.36</v>
      </c>
    </row>
    <row r="467" spans="1:15" x14ac:dyDescent="0.25">
      <c r="A467">
        <v>950</v>
      </c>
      <c r="B467">
        <v>45</v>
      </c>
      <c r="C467" t="s">
        <v>14</v>
      </c>
      <c r="D467" t="s">
        <v>28</v>
      </c>
      <c r="E467">
        <v>114390</v>
      </c>
      <c r="F467" t="s">
        <v>25</v>
      </c>
      <c r="G467">
        <v>38</v>
      </c>
      <c r="H467" t="s">
        <v>26</v>
      </c>
      <c r="I467">
        <v>3</v>
      </c>
      <c r="J467" t="s">
        <v>18</v>
      </c>
      <c r="K467">
        <v>9</v>
      </c>
      <c r="L467" t="s">
        <v>31</v>
      </c>
      <c r="M467" t="s">
        <v>20</v>
      </c>
      <c r="N467">
        <v>663.25</v>
      </c>
      <c r="O467">
        <f>customer_segmentation_data[[#This Row],[purchase_frequency]]*customer_segmentation_data[[#This Row],[last_purchase_amount]]</f>
        <v>5969.25</v>
      </c>
    </row>
    <row r="468" spans="1:15" x14ac:dyDescent="0.25">
      <c r="A468">
        <v>951</v>
      </c>
      <c r="B468">
        <v>41</v>
      </c>
      <c r="C468" t="s">
        <v>14</v>
      </c>
      <c r="D468" t="s">
        <v>28</v>
      </c>
      <c r="E468">
        <v>134487</v>
      </c>
      <c r="F468" t="s">
        <v>25</v>
      </c>
      <c r="G468">
        <v>7</v>
      </c>
      <c r="H468" t="s">
        <v>26</v>
      </c>
      <c r="I468">
        <v>10</v>
      </c>
      <c r="J468" t="s">
        <v>30</v>
      </c>
      <c r="K468">
        <v>50</v>
      </c>
      <c r="L468" t="s">
        <v>22</v>
      </c>
      <c r="M468" t="s">
        <v>33</v>
      </c>
      <c r="N468">
        <v>556.1</v>
      </c>
      <c r="O468">
        <f>customer_segmentation_data[[#This Row],[purchase_frequency]]*customer_segmentation_data[[#This Row],[last_purchase_amount]]</f>
        <v>27805</v>
      </c>
    </row>
    <row r="469" spans="1:15" x14ac:dyDescent="0.25">
      <c r="A469">
        <v>954</v>
      </c>
      <c r="B469">
        <v>44</v>
      </c>
      <c r="C469" t="s">
        <v>14</v>
      </c>
      <c r="D469" t="s">
        <v>36</v>
      </c>
      <c r="E469">
        <v>123822</v>
      </c>
      <c r="F469" t="s">
        <v>25</v>
      </c>
      <c r="G469">
        <v>20</v>
      </c>
      <c r="H469" t="s">
        <v>26</v>
      </c>
      <c r="I469">
        <v>4</v>
      </c>
      <c r="J469" t="s">
        <v>35</v>
      </c>
      <c r="K469">
        <v>8</v>
      </c>
      <c r="L469" t="s">
        <v>31</v>
      </c>
      <c r="M469" t="s">
        <v>33</v>
      </c>
      <c r="N469">
        <v>209.75</v>
      </c>
      <c r="O469">
        <f>customer_segmentation_data[[#This Row],[purchase_frequency]]*customer_segmentation_data[[#This Row],[last_purchase_amount]]</f>
        <v>1678</v>
      </c>
    </row>
    <row r="470" spans="1:15" x14ac:dyDescent="0.25">
      <c r="A470">
        <v>973</v>
      </c>
      <c r="B470">
        <v>43</v>
      </c>
      <c r="C470" t="s">
        <v>14</v>
      </c>
      <c r="D470" t="s">
        <v>36</v>
      </c>
      <c r="E470">
        <v>130645</v>
      </c>
      <c r="F470" t="s">
        <v>25</v>
      </c>
      <c r="G470">
        <v>34</v>
      </c>
      <c r="H470" t="s">
        <v>26</v>
      </c>
      <c r="I470">
        <v>10</v>
      </c>
      <c r="J470" t="s">
        <v>30</v>
      </c>
      <c r="K470">
        <v>5</v>
      </c>
      <c r="L470" t="s">
        <v>31</v>
      </c>
      <c r="M470" t="s">
        <v>20</v>
      </c>
      <c r="N470">
        <v>833.69</v>
      </c>
      <c r="O470">
        <f>customer_segmentation_data[[#This Row],[purchase_frequency]]*customer_segmentation_data[[#This Row],[last_purchase_amount]]</f>
        <v>4168.4500000000007</v>
      </c>
    </row>
    <row r="471" spans="1:15" x14ac:dyDescent="0.25">
      <c r="A471">
        <v>980</v>
      </c>
      <c r="B471">
        <v>45</v>
      </c>
      <c r="C471" t="s">
        <v>14</v>
      </c>
      <c r="D471" t="s">
        <v>15</v>
      </c>
      <c r="E471">
        <v>135047</v>
      </c>
      <c r="F471" t="s">
        <v>25</v>
      </c>
      <c r="G471">
        <v>11</v>
      </c>
      <c r="H471" t="s">
        <v>26</v>
      </c>
      <c r="I471">
        <v>9</v>
      </c>
      <c r="J471" t="s">
        <v>30</v>
      </c>
      <c r="K471">
        <v>42</v>
      </c>
      <c r="L471" t="s">
        <v>22</v>
      </c>
      <c r="M471" t="s">
        <v>27</v>
      </c>
      <c r="N471">
        <v>422.93</v>
      </c>
      <c r="O471">
        <f>customer_segmentation_data[[#This Row],[purchase_frequency]]*customer_segmentation_data[[#This Row],[last_purchase_amount]]</f>
        <v>17763.060000000001</v>
      </c>
    </row>
    <row r="472" spans="1:15" x14ac:dyDescent="0.25">
      <c r="A472">
        <v>981</v>
      </c>
      <c r="B472">
        <v>30</v>
      </c>
      <c r="C472" t="s">
        <v>14</v>
      </c>
      <c r="D472" t="s">
        <v>36</v>
      </c>
      <c r="E472">
        <v>117373</v>
      </c>
      <c r="F472" t="s">
        <v>25</v>
      </c>
      <c r="G472">
        <v>32</v>
      </c>
      <c r="H472" t="s">
        <v>26</v>
      </c>
      <c r="I472">
        <v>1</v>
      </c>
      <c r="J472" t="s">
        <v>18</v>
      </c>
      <c r="K472">
        <v>49</v>
      </c>
      <c r="L472" t="s">
        <v>22</v>
      </c>
      <c r="M472" t="s">
        <v>32</v>
      </c>
      <c r="N472">
        <v>129.35</v>
      </c>
      <c r="O472">
        <f>customer_segmentation_data[[#This Row],[purchase_frequency]]*customer_segmentation_data[[#This Row],[last_purchase_amount]]</f>
        <v>6338.15</v>
      </c>
    </row>
    <row r="473" spans="1:15" x14ac:dyDescent="0.25">
      <c r="A473">
        <v>998</v>
      </c>
      <c r="B473">
        <v>23</v>
      </c>
      <c r="C473" t="s">
        <v>14</v>
      </c>
      <c r="D473" t="s">
        <v>36</v>
      </c>
      <c r="E473">
        <v>113097</v>
      </c>
      <c r="F473" t="s">
        <v>25</v>
      </c>
      <c r="G473">
        <v>40</v>
      </c>
      <c r="H473" t="s">
        <v>26</v>
      </c>
      <c r="I473">
        <v>5</v>
      </c>
      <c r="J473" t="s">
        <v>35</v>
      </c>
      <c r="K473">
        <v>42</v>
      </c>
      <c r="L473" t="s">
        <v>22</v>
      </c>
      <c r="M473" t="s">
        <v>23</v>
      </c>
      <c r="N473">
        <v>75.09</v>
      </c>
      <c r="O473">
        <f>customer_segmentation_data[[#This Row],[purchase_frequency]]*customer_segmentation_data[[#This Row],[last_purchase_amount]]</f>
        <v>3153.78</v>
      </c>
    </row>
    <row r="474" spans="1:15" x14ac:dyDescent="0.25">
      <c r="A474">
        <v>4</v>
      </c>
      <c r="B474">
        <v>40</v>
      </c>
      <c r="C474" t="s">
        <v>14</v>
      </c>
      <c r="D474" t="s">
        <v>28</v>
      </c>
      <c r="E474">
        <v>47099</v>
      </c>
      <c r="F474" t="s">
        <v>29</v>
      </c>
      <c r="G474">
        <v>74</v>
      </c>
      <c r="H474" t="s">
        <v>17</v>
      </c>
      <c r="I474">
        <v>9</v>
      </c>
      <c r="J474" t="s">
        <v>30</v>
      </c>
      <c r="K474">
        <v>5</v>
      </c>
      <c r="L474" t="s">
        <v>31</v>
      </c>
      <c r="M474" t="s">
        <v>32</v>
      </c>
      <c r="N474">
        <v>991.93</v>
      </c>
      <c r="O474">
        <f>customer_segmentation_data[[#This Row],[purchase_frequency]]*customer_segmentation_data[[#This Row],[last_purchase_amount]]</f>
        <v>4959.6499999999996</v>
      </c>
    </row>
    <row r="475" spans="1:15" x14ac:dyDescent="0.25">
      <c r="A475">
        <v>18</v>
      </c>
      <c r="B475">
        <v>22</v>
      </c>
      <c r="C475" t="s">
        <v>14</v>
      </c>
      <c r="D475" t="s">
        <v>36</v>
      </c>
      <c r="E475">
        <v>41849</v>
      </c>
      <c r="F475" t="s">
        <v>29</v>
      </c>
      <c r="G475">
        <v>22</v>
      </c>
      <c r="H475" t="s">
        <v>26</v>
      </c>
      <c r="I475">
        <v>1</v>
      </c>
      <c r="J475" t="s">
        <v>18</v>
      </c>
      <c r="K475">
        <v>31</v>
      </c>
      <c r="L475" t="s">
        <v>22</v>
      </c>
      <c r="M475" t="s">
        <v>23</v>
      </c>
      <c r="N475">
        <v>844.08</v>
      </c>
      <c r="O475">
        <f>customer_segmentation_data[[#This Row],[purchase_frequency]]*customer_segmentation_data[[#This Row],[last_purchase_amount]]</f>
        <v>26166.48</v>
      </c>
    </row>
    <row r="476" spans="1:15" x14ac:dyDescent="0.25">
      <c r="A476">
        <v>22</v>
      </c>
      <c r="B476">
        <v>22</v>
      </c>
      <c r="C476" t="s">
        <v>14</v>
      </c>
      <c r="D476" t="s">
        <v>36</v>
      </c>
      <c r="E476">
        <v>49077</v>
      </c>
      <c r="F476" t="s">
        <v>29</v>
      </c>
      <c r="G476">
        <v>74</v>
      </c>
      <c r="H476" t="s">
        <v>17</v>
      </c>
      <c r="I476">
        <v>10</v>
      </c>
      <c r="J476" t="s">
        <v>30</v>
      </c>
      <c r="K476">
        <v>47</v>
      </c>
      <c r="L476" t="s">
        <v>22</v>
      </c>
      <c r="M476" t="s">
        <v>32</v>
      </c>
      <c r="N476">
        <v>799.31</v>
      </c>
      <c r="O476">
        <f>customer_segmentation_data[[#This Row],[purchase_frequency]]*customer_segmentation_data[[#This Row],[last_purchase_amount]]</f>
        <v>37567.57</v>
      </c>
    </row>
    <row r="477" spans="1:15" x14ac:dyDescent="0.25">
      <c r="A477">
        <v>35</v>
      </c>
      <c r="B477">
        <v>45</v>
      </c>
      <c r="C477" t="s">
        <v>14</v>
      </c>
      <c r="D477" t="s">
        <v>28</v>
      </c>
      <c r="E477">
        <v>43138</v>
      </c>
      <c r="F477" t="s">
        <v>29</v>
      </c>
      <c r="G477">
        <v>54</v>
      </c>
      <c r="H477" t="s">
        <v>21</v>
      </c>
      <c r="I477">
        <v>10</v>
      </c>
      <c r="J477" t="s">
        <v>30</v>
      </c>
      <c r="K477">
        <v>48</v>
      </c>
      <c r="L477" t="s">
        <v>22</v>
      </c>
      <c r="M477" t="s">
        <v>23</v>
      </c>
      <c r="N477">
        <v>639.22</v>
      </c>
      <c r="O477">
        <f>customer_segmentation_data[[#This Row],[purchase_frequency]]*customer_segmentation_data[[#This Row],[last_purchase_amount]]</f>
        <v>30682.560000000001</v>
      </c>
    </row>
    <row r="478" spans="1:15" x14ac:dyDescent="0.25">
      <c r="A478">
        <v>45</v>
      </c>
      <c r="B478">
        <v>50</v>
      </c>
      <c r="C478" t="s">
        <v>14</v>
      </c>
      <c r="D478" t="s">
        <v>36</v>
      </c>
      <c r="E478">
        <v>42404</v>
      </c>
      <c r="F478" t="s">
        <v>29</v>
      </c>
      <c r="G478">
        <v>45</v>
      </c>
      <c r="H478" t="s">
        <v>21</v>
      </c>
      <c r="I478">
        <v>4</v>
      </c>
      <c r="J478" t="s">
        <v>35</v>
      </c>
      <c r="K478">
        <v>31</v>
      </c>
      <c r="L478" t="s">
        <v>22</v>
      </c>
      <c r="M478" t="s">
        <v>32</v>
      </c>
      <c r="N478">
        <v>753.6</v>
      </c>
      <c r="O478">
        <f>customer_segmentation_data[[#This Row],[purchase_frequency]]*customer_segmentation_data[[#This Row],[last_purchase_amount]]</f>
        <v>23361.600000000002</v>
      </c>
    </row>
    <row r="479" spans="1:15" x14ac:dyDescent="0.25">
      <c r="A479">
        <v>54</v>
      </c>
      <c r="B479">
        <v>33</v>
      </c>
      <c r="C479" t="s">
        <v>14</v>
      </c>
      <c r="D479" t="s">
        <v>15</v>
      </c>
      <c r="E479">
        <v>45136</v>
      </c>
      <c r="F479" t="s">
        <v>29</v>
      </c>
      <c r="G479">
        <v>84</v>
      </c>
      <c r="H479" t="s">
        <v>17</v>
      </c>
      <c r="I479">
        <v>9</v>
      </c>
      <c r="J479" t="s">
        <v>30</v>
      </c>
      <c r="K479">
        <v>38</v>
      </c>
      <c r="L479" t="s">
        <v>22</v>
      </c>
      <c r="M479" t="s">
        <v>32</v>
      </c>
      <c r="N479">
        <v>332.34</v>
      </c>
      <c r="O479">
        <f>customer_segmentation_data[[#This Row],[purchase_frequency]]*customer_segmentation_data[[#This Row],[last_purchase_amount]]</f>
        <v>12628.919999999998</v>
      </c>
    </row>
    <row r="480" spans="1:15" x14ac:dyDescent="0.25">
      <c r="A480">
        <v>70</v>
      </c>
      <c r="B480">
        <v>49</v>
      </c>
      <c r="C480" t="s">
        <v>14</v>
      </c>
      <c r="D480" t="s">
        <v>28</v>
      </c>
      <c r="E480">
        <v>40936</v>
      </c>
      <c r="F480" t="s">
        <v>29</v>
      </c>
      <c r="G480">
        <v>32</v>
      </c>
      <c r="H480" t="s">
        <v>26</v>
      </c>
      <c r="I480">
        <v>9</v>
      </c>
      <c r="J480" t="s">
        <v>30</v>
      </c>
      <c r="K480">
        <v>49</v>
      </c>
      <c r="L480" t="s">
        <v>22</v>
      </c>
      <c r="M480" t="s">
        <v>23</v>
      </c>
      <c r="N480">
        <v>495.62</v>
      </c>
      <c r="O480">
        <f>customer_segmentation_data[[#This Row],[purchase_frequency]]*customer_segmentation_data[[#This Row],[last_purchase_amount]]</f>
        <v>24285.38</v>
      </c>
    </row>
    <row r="481" spans="1:15" x14ac:dyDescent="0.25">
      <c r="A481">
        <v>77</v>
      </c>
      <c r="B481">
        <v>49</v>
      </c>
      <c r="C481" t="s">
        <v>14</v>
      </c>
      <c r="D481" t="s">
        <v>36</v>
      </c>
      <c r="E481">
        <v>30708</v>
      </c>
      <c r="F481" t="s">
        <v>29</v>
      </c>
      <c r="G481">
        <v>4</v>
      </c>
      <c r="H481" t="s">
        <v>26</v>
      </c>
      <c r="I481">
        <v>1</v>
      </c>
      <c r="J481" t="s">
        <v>18</v>
      </c>
      <c r="K481">
        <v>36</v>
      </c>
      <c r="L481" t="s">
        <v>22</v>
      </c>
      <c r="M481" t="s">
        <v>20</v>
      </c>
      <c r="N481">
        <v>990</v>
      </c>
      <c r="O481">
        <f>customer_segmentation_data[[#This Row],[purchase_frequency]]*customer_segmentation_data[[#This Row],[last_purchase_amount]]</f>
        <v>35640</v>
      </c>
    </row>
    <row r="482" spans="1:15" x14ac:dyDescent="0.25">
      <c r="A482">
        <v>78</v>
      </c>
      <c r="B482">
        <v>32</v>
      </c>
      <c r="C482" t="s">
        <v>14</v>
      </c>
      <c r="D482" t="s">
        <v>28</v>
      </c>
      <c r="E482">
        <v>44048</v>
      </c>
      <c r="F482" t="s">
        <v>29</v>
      </c>
      <c r="G482">
        <v>20</v>
      </c>
      <c r="H482" t="s">
        <v>26</v>
      </c>
      <c r="I482">
        <v>7</v>
      </c>
      <c r="J482" t="s">
        <v>35</v>
      </c>
      <c r="K482">
        <v>10</v>
      </c>
      <c r="L482" t="s">
        <v>31</v>
      </c>
      <c r="M482" t="s">
        <v>27</v>
      </c>
      <c r="N482">
        <v>41.55</v>
      </c>
      <c r="O482">
        <f>customer_segmentation_data[[#This Row],[purchase_frequency]]*customer_segmentation_data[[#This Row],[last_purchase_amount]]</f>
        <v>415.5</v>
      </c>
    </row>
    <row r="483" spans="1:15" x14ac:dyDescent="0.25">
      <c r="A483">
        <v>98</v>
      </c>
      <c r="B483">
        <v>49</v>
      </c>
      <c r="C483" t="s">
        <v>14</v>
      </c>
      <c r="D483" t="s">
        <v>36</v>
      </c>
      <c r="E483">
        <v>46695</v>
      </c>
      <c r="F483" t="s">
        <v>29</v>
      </c>
      <c r="G483">
        <v>99</v>
      </c>
      <c r="H483" t="s">
        <v>17</v>
      </c>
      <c r="I483">
        <v>9</v>
      </c>
      <c r="J483" t="s">
        <v>30</v>
      </c>
      <c r="K483">
        <v>26</v>
      </c>
      <c r="L483" t="s">
        <v>19</v>
      </c>
      <c r="M483" t="s">
        <v>27</v>
      </c>
      <c r="N483">
        <v>674.7</v>
      </c>
      <c r="O483">
        <f>customer_segmentation_data[[#This Row],[purchase_frequency]]*customer_segmentation_data[[#This Row],[last_purchase_amount]]</f>
        <v>17542.2</v>
      </c>
    </row>
    <row r="484" spans="1:15" x14ac:dyDescent="0.25">
      <c r="A484">
        <v>114</v>
      </c>
      <c r="B484">
        <v>32</v>
      </c>
      <c r="C484" t="s">
        <v>14</v>
      </c>
      <c r="D484" t="s">
        <v>36</v>
      </c>
      <c r="E484">
        <v>35514</v>
      </c>
      <c r="F484" t="s">
        <v>29</v>
      </c>
      <c r="G484">
        <v>4</v>
      </c>
      <c r="H484" t="s">
        <v>26</v>
      </c>
      <c r="I484">
        <v>5</v>
      </c>
      <c r="J484" t="s">
        <v>35</v>
      </c>
      <c r="K484">
        <v>36</v>
      </c>
      <c r="L484" t="s">
        <v>22</v>
      </c>
      <c r="M484" t="s">
        <v>23</v>
      </c>
      <c r="N484">
        <v>415.44</v>
      </c>
      <c r="O484">
        <f>customer_segmentation_data[[#This Row],[purchase_frequency]]*customer_segmentation_data[[#This Row],[last_purchase_amount]]</f>
        <v>14955.84</v>
      </c>
    </row>
    <row r="485" spans="1:15" x14ac:dyDescent="0.25">
      <c r="A485">
        <v>122</v>
      </c>
      <c r="B485">
        <v>43</v>
      </c>
      <c r="C485" t="s">
        <v>14</v>
      </c>
      <c r="D485" t="s">
        <v>36</v>
      </c>
      <c r="E485">
        <v>42855</v>
      </c>
      <c r="F485" t="s">
        <v>29</v>
      </c>
      <c r="G485">
        <v>66</v>
      </c>
      <c r="H485" t="s">
        <v>21</v>
      </c>
      <c r="I485">
        <v>6</v>
      </c>
      <c r="J485" t="s">
        <v>35</v>
      </c>
      <c r="K485">
        <v>23</v>
      </c>
      <c r="L485" t="s">
        <v>19</v>
      </c>
      <c r="M485" t="s">
        <v>33</v>
      </c>
      <c r="N485">
        <v>138.51</v>
      </c>
      <c r="O485">
        <f>customer_segmentation_data[[#This Row],[purchase_frequency]]*customer_segmentation_data[[#This Row],[last_purchase_amount]]</f>
        <v>3185.7299999999996</v>
      </c>
    </row>
    <row r="486" spans="1:15" x14ac:dyDescent="0.25">
      <c r="A486">
        <v>153</v>
      </c>
      <c r="B486">
        <v>43</v>
      </c>
      <c r="C486" t="s">
        <v>14</v>
      </c>
      <c r="D486" t="s">
        <v>36</v>
      </c>
      <c r="E486">
        <v>33030</v>
      </c>
      <c r="F486" t="s">
        <v>29</v>
      </c>
      <c r="G486">
        <v>61</v>
      </c>
      <c r="H486" t="s">
        <v>21</v>
      </c>
      <c r="I486">
        <v>8</v>
      </c>
      <c r="J486" t="s">
        <v>30</v>
      </c>
      <c r="K486">
        <v>40</v>
      </c>
      <c r="L486" t="s">
        <v>22</v>
      </c>
      <c r="M486" t="s">
        <v>20</v>
      </c>
      <c r="N486">
        <v>711.04</v>
      </c>
      <c r="O486">
        <f>customer_segmentation_data[[#This Row],[purchase_frequency]]*customer_segmentation_data[[#This Row],[last_purchase_amount]]</f>
        <v>28441.599999999999</v>
      </c>
    </row>
    <row r="487" spans="1:15" x14ac:dyDescent="0.25">
      <c r="A487">
        <v>166</v>
      </c>
      <c r="B487">
        <v>41</v>
      </c>
      <c r="C487" t="s">
        <v>14</v>
      </c>
      <c r="D487" t="s">
        <v>15</v>
      </c>
      <c r="E487">
        <v>48155</v>
      </c>
      <c r="F487" t="s">
        <v>29</v>
      </c>
      <c r="G487">
        <v>19</v>
      </c>
      <c r="H487" t="s">
        <v>26</v>
      </c>
      <c r="I487">
        <v>10</v>
      </c>
      <c r="J487" t="s">
        <v>30</v>
      </c>
      <c r="K487">
        <v>36</v>
      </c>
      <c r="L487" t="s">
        <v>22</v>
      </c>
      <c r="M487" t="s">
        <v>20</v>
      </c>
      <c r="N487">
        <v>566.65</v>
      </c>
      <c r="O487">
        <f>customer_segmentation_data[[#This Row],[purchase_frequency]]*customer_segmentation_data[[#This Row],[last_purchase_amount]]</f>
        <v>20399.399999999998</v>
      </c>
    </row>
    <row r="488" spans="1:15" x14ac:dyDescent="0.25">
      <c r="A488">
        <v>170</v>
      </c>
      <c r="B488">
        <v>37</v>
      </c>
      <c r="C488" t="s">
        <v>14</v>
      </c>
      <c r="D488" t="s">
        <v>36</v>
      </c>
      <c r="E488">
        <v>33987</v>
      </c>
      <c r="F488" t="s">
        <v>29</v>
      </c>
      <c r="G488">
        <v>60</v>
      </c>
      <c r="H488" t="s">
        <v>21</v>
      </c>
      <c r="I488">
        <v>8</v>
      </c>
      <c r="J488" t="s">
        <v>30</v>
      </c>
      <c r="K488">
        <v>39</v>
      </c>
      <c r="L488" t="s">
        <v>22</v>
      </c>
      <c r="M488" t="s">
        <v>20</v>
      </c>
      <c r="N488">
        <v>975.1</v>
      </c>
      <c r="O488">
        <f>customer_segmentation_data[[#This Row],[purchase_frequency]]*customer_segmentation_data[[#This Row],[last_purchase_amount]]</f>
        <v>38028.9</v>
      </c>
    </row>
    <row r="489" spans="1:15" x14ac:dyDescent="0.25">
      <c r="A489">
        <v>183</v>
      </c>
      <c r="B489">
        <v>43</v>
      </c>
      <c r="C489" t="s">
        <v>14</v>
      </c>
      <c r="D489" t="s">
        <v>15</v>
      </c>
      <c r="E489">
        <v>32512</v>
      </c>
      <c r="F489" t="s">
        <v>29</v>
      </c>
      <c r="G489">
        <v>95</v>
      </c>
      <c r="H489" t="s">
        <v>17</v>
      </c>
      <c r="I489">
        <v>4</v>
      </c>
      <c r="J489" t="s">
        <v>35</v>
      </c>
      <c r="K489">
        <v>49</v>
      </c>
      <c r="L489" t="s">
        <v>22</v>
      </c>
      <c r="M489" t="s">
        <v>32</v>
      </c>
      <c r="N489">
        <v>223.39</v>
      </c>
      <c r="O489">
        <f>customer_segmentation_data[[#This Row],[purchase_frequency]]*customer_segmentation_data[[#This Row],[last_purchase_amount]]</f>
        <v>10946.109999999999</v>
      </c>
    </row>
    <row r="490" spans="1:15" x14ac:dyDescent="0.25">
      <c r="A490">
        <v>202</v>
      </c>
      <c r="B490">
        <v>25</v>
      </c>
      <c r="C490" t="s">
        <v>14</v>
      </c>
      <c r="D490" t="s">
        <v>36</v>
      </c>
      <c r="E490">
        <v>30570</v>
      </c>
      <c r="F490" t="s">
        <v>29</v>
      </c>
      <c r="G490">
        <v>16</v>
      </c>
      <c r="H490" t="s">
        <v>26</v>
      </c>
      <c r="I490">
        <v>8</v>
      </c>
      <c r="J490" t="s">
        <v>30</v>
      </c>
      <c r="K490">
        <v>44</v>
      </c>
      <c r="L490" t="s">
        <v>22</v>
      </c>
      <c r="M490" t="s">
        <v>23</v>
      </c>
      <c r="N490">
        <v>971.09</v>
      </c>
      <c r="O490">
        <f>customer_segmentation_data[[#This Row],[purchase_frequency]]*customer_segmentation_data[[#This Row],[last_purchase_amount]]</f>
        <v>42727.96</v>
      </c>
    </row>
    <row r="491" spans="1:15" x14ac:dyDescent="0.25">
      <c r="A491">
        <v>241</v>
      </c>
      <c r="B491">
        <v>41</v>
      </c>
      <c r="C491" t="s">
        <v>14</v>
      </c>
      <c r="D491" t="s">
        <v>15</v>
      </c>
      <c r="E491">
        <v>41748</v>
      </c>
      <c r="F491" t="s">
        <v>29</v>
      </c>
      <c r="G491">
        <v>50</v>
      </c>
      <c r="H491" t="s">
        <v>21</v>
      </c>
      <c r="I491">
        <v>8</v>
      </c>
      <c r="J491" t="s">
        <v>30</v>
      </c>
      <c r="K491">
        <v>5</v>
      </c>
      <c r="L491" t="s">
        <v>31</v>
      </c>
      <c r="M491" t="s">
        <v>23</v>
      </c>
      <c r="N491">
        <v>35.159999999999997</v>
      </c>
      <c r="O491">
        <f>customer_segmentation_data[[#This Row],[purchase_frequency]]*customer_segmentation_data[[#This Row],[last_purchase_amount]]</f>
        <v>175.79999999999998</v>
      </c>
    </row>
    <row r="492" spans="1:15" x14ac:dyDescent="0.25">
      <c r="A492">
        <v>248</v>
      </c>
      <c r="B492">
        <v>28</v>
      </c>
      <c r="C492" t="s">
        <v>14</v>
      </c>
      <c r="D492" t="s">
        <v>28</v>
      </c>
      <c r="E492">
        <v>48383</v>
      </c>
      <c r="F492" t="s">
        <v>29</v>
      </c>
      <c r="G492">
        <v>57</v>
      </c>
      <c r="H492" t="s">
        <v>21</v>
      </c>
      <c r="I492">
        <v>8</v>
      </c>
      <c r="J492" t="s">
        <v>30</v>
      </c>
      <c r="K492">
        <v>35</v>
      </c>
      <c r="L492" t="s">
        <v>22</v>
      </c>
      <c r="M492" t="s">
        <v>23</v>
      </c>
      <c r="N492">
        <v>17.97</v>
      </c>
      <c r="O492">
        <f>customer_segmentation_data[[#This Row],[purchase_frequency]]*customer_segmentation_data[[#This Row],[last_purchase_amount]]</f>
        <v>628.94999999999993</v>
      </c>
    </row>
    <row r="493" spans="1:15" x14ac:dyDescent="0.25">
      <c r="A493">
        <v>256</v>
      </c>
      <c r="B493">
        <v>46</v>
      </c>
      <c r="C493" t="s">
        <v>14</v>
      </c>
      <c r="D493" t="s">
        <v>28</v>
      </c>
      <c r="E493">
        <v>38785</v>
      </c>
      <c r="F493" t="s">
        <v>29</v>
      </c>
      <c r="G493">
        <v>55</v>
      </c>
      <c r="H493" t="s">
        <v>21</v>
      </c>
      <c r="I493">
        <v>9</v>
      </c>
      <c r="J493" t="s">
        <v>30</v>
      </c>
      <c r="K493">
        <v>22</v>
      </c>
      <c r="L493" t="s">
        <v>19</v>
      </c>
      <c r="M493" t="s">
        <v>27</v>
      </c>
      <c r="N493">
        <v>486.25</v>
      </c>
      <c r="O493">
        <f>customer_segmentation_data[[#This Row],[purchase_frequency]]*customer_segmentation_data[[#This Row],[last_purchase_amount]]</f>
        <v>10697.5</v>
      </c>
    </row>
    <row r="494" spans="1:15" x14ac:dyDescent="0.25">
      <c r="A494">
        <v>270</v>
      </c>
      <c r="B494">
        <v>28</v>
      </c>
      <c r="C494" t="s">
        <v>14</v>
      </c>
      <c r="D494" t="s">
        <v>15</v>
      </c>
      <c r="E494">
        <v>49020</v>
      </c>
      <c r="F494" t="s">
        <v>29</v>
      </c>
      <c r="G494">
        <v>75</v>
      </c>
      <c r="H494" t="s">
        <v>17</v>
      </c>
      <c r="I494">
        <v>9</v>
      </c>
      <c r="J494" t="s">
        <v>30</v>
      </c>
      <c r="K494">
        <v>49</v>
      </c>
      <c r="L494" t="s">
        <v>22</v>
      </c>
      <c r="M494" t="s">
        <v>33</v>
      </c>
      <c r="N494">
        <v>109.03</v>
      </c>
      <c r="O494">
        <f>customer_segmentation_data[[#This Row],[purchase_frequency]]*customer_segmentation_data[[#This Row],[last_purchase_amount]]</f>
        <v>5342.47</v>
      </c>
    </row>
    <row r="495" spans="1:15" x14ac:dyDescent="0.25">
      <c r="A495">
        <v>276</v>
      </c>
      <c r="B495">
        <v>39</v>
      </c>
      <c r="C495" t="s">
        <v>14</v>
      </c>
      <c r="D495" t="s">
        <v>15</v>
      </c>
      <c r="E495">
        <v>39931</v>
      </c>
      <c r="F495" t="s">
        <v>29</v>
      </c>
      <c r="G495">
        <v>43</v>
      </c>
      <c r="H495" t="s">
        <v>21</v>
      </c>
      <c r="I495">
        <v>1</v>
      </c>
      <c r="J495" t="s">
        <v>18</v>
      </c>
      <c r="K495">
        <v>28</v>
      </c>
      <c r="L495" t="s">
        <v>19</v>
      </c>
      <c r="M495" t="s">
        <v>20</v>
      </c>
      <c r="N495">
        <v>261.36</v>
      </c>
      <c r="O495">
        <f>customer_segmentation_data[[#This Row],[purchase_frequency]]*customer_segmentation_data[[#This Row],[last_purchase_amount]]</f>
        <v>7318.08</v>
      </c>
    </row>
    <row r="496" spans="1:15" x14ac:dyDescent="0.25">
      <c r="A496">
        <v>305</v>
      </c>
      <c r="B496">
        <v>32</v>
      </c>
      <c r="C496" t="s">
        <v>14</v>
      </c>
      <c r="D496" t="s">
        <v>36</v>
      </c>
      <c r="E496">
        <v>39407</v>
      </c>
      <c r="F496" t="s">
        <v>29</v>
      </c>
      <c r="G496">
        <v>50</v>
      </c>
      <c r="H496" t="s">
        <v>21</v>
      </c>
      <c r="I496">
        <v>6</v>
      </c>
      <c r="J496" t="s">
        <v>35</v>
      </c>
      <c r="K496">
        <v>13</v>
      </c>
      <c r="L496" t="s">
        <v>19</v>
      </c>
      <c r="M496" t="s">
        <v>23</v>
      </c>
      <c r="N496">
        <v>844.22</v>
      </c>
      <c r="O496">
        <f>customer_segmentation_data[[#This Row],[purchase_frequency]]*customer_segmentation_data[[#This Row],[last_purchase_amount]]</f>
        <v>10974.86</v>
      </c>
    </row>
    <row r="497" spans="1:15" x14ac:dyDescent="0.25">
      <c r="A497">
        <v>306</v>
      </c>
      <c r="B497">
        <v>48</v>
      </c>
      <c r="C497" t="s">
        <v>14</v>
      </c>
      <c r="D497" t="s">
        <v>36</v>
      </c>
      <c r="E497">
        <v>39407</v>
      </c>
      <c r="F497" t="s">
        <v>29</v>
      </c>
      <c r="G497">
        <v>82</v>
      </c>
      <c r="H497" t="s">
        <v>17</v>
      </c>
      <c r="I497">
        <v>5</v>
      </c>
      <c r="J497" t="s">
        <v>35</v>
      </c>
      <c r="K497">
        <v>27</v>
      </c>
      <c r="L497" t="s">
        <v>19</v>
      </c>
      <c r="M497" t="s">
        <v>23</v>
      </c>
      <c r="N497">
        <v>463.07</v>
      </c>
      <c r="O497">
        <f>customer_segmentation_data[[#This Row],[purchase_frequency]]*customer_segmentation_data[[#This Row],[last_purchase_amount]]</f>
        <v>12502.89</v>
      </c>
    </row>
    <row r="498" spans="1:15" x14ac:dyDescent="0.25">
      <c r="A498">
        <v>320</v>
      </c>
      <c r="B498">
        <v>34</v>
      </c>
      <c r="C498" t="s">
        <v>14</v>
      </c>
      <c r="D498" t="s">
        <v>36</v>
      </c>
      <c r="E498">
        <v>31668</v>
      </c>
      <c r="F498" t="s">
        <v>29</v>
      </c>
      <c r="G498">
        <v>43</v>
      </c>
      <c r="H498" t="s">
        <v>21</v>
      </c>
      <c r="I498">
        <v>5</v>
      </c>
      <c r="J498" t="s">
        <v>35</v>
      </c>
      <c r="K498">
        <v>40</v>
      </c>
      <c r="L498" t="s">
        <v>22</v>
      </c>
      <c r="M498" t="s">
        <v>27</v>
      </c>
      <c r="N498">
        <v>117.01</v>
      </c>
      <c r="O498">
        <f>customer_segmentation_data[[#This Row],[purchase_frequency]]*customer_segmentation_data[[#This Row],[last_purchase_amount]]</f>
        <v>4680.4000000000005</v>
      </c>
    </row>
    <row r="499" spans="1:15" x14ac:dyDescent="0.25">
      <c r="A499">
        <v>327</v>
      </c>
      <c r="B499">
        <v>50</v>
      </c>
      <c r="C499" t="s">
        <v>14</v>
      </c>
      <c r="D499" t="s">
        <v>36</v>
      </c>
      <c r="E499">
        <v>36022</v>
      </c>
      <c r="F499" t="s">
        <v>29</v>
      </c>
      <c r="G499">
        <v>11</v>
      </c>
      <c r="H499" t="s">
        <v>26</v>
      </c>
      <c r="I499">
        <v>6</v>
      </c>
      <c r="J499" t="s">
        <v>35</v>
      </c>
      <c r="K499">
        <v>49</v>
      </c>
      <c r="L499" t="s">
        <v>22</v>
      </c>
      <c r="M499" t="s">
        <v>27</v>
      </c>
      <c r="N499">
        <v>801.59</v>
      </c>
      <c r="O499">
        <f>customer_segmentation_data[[#This Row],[purchase_frequency]]*customer_segmentation_data[[#This Row],[last_purchase_amount]]</f>
        <v>39277.910000000003</v>
      </c>
    </row>
    <row r="500" spans="1:15" x14ac:dyDescent="0.25">
      <c r="A500">
        <v>340</v>
      </c>
      <c r="B500">
        <v>48</v>
      </c>
      <c r="C500" t="s">
        <v>14</v>
      </c>
      <c r="D500" t="s">
        <v>28</v>
      </c>
      <c r="E500">
        <v>30374</v>
      </c>
      <c r="F500" t="s">
        <v>29</v>
      </c>
      <c r="G500">
        <v>28</v>
      </c>
      <c r="H500" t="s">
        <v>26</v>
      </c>
      <c r="I500">
        <v>7</v>
      </c>
      <c r="J500" t="s">
        <v>35</v>
      </c>
      <c r="K500">
        <v>34</v>
      </c>
      <c r="L500" t="s">
        <v>22</v>
      </c>
      <c r="M500" t="s">
        <v>20</v>
      </c>
      <c r="N500">
        <v>463.78</v>
      </c>
      <c r="O500">
        <f>customer_segmentation_data[[#This Row],[purchase_frequency]]*customer_segmentation_data[[#This Row],[last_purchase_amount]]</f>
        <v>15768.519999999999</v>
      </c>
    </row>
    <row r="501" spans="1:15" x14ac:dyDescent="0.25">
      <c r="A501">
        <v>341</v>
      </c>
      <c r="B501">
        <v>31</v>
      </c>
      <c r="C501" t="s">
        <v>14</v>
      </c>
      <c r="D501" t="s">
        <v>28</v>
      </c>
      <c r="E501">
        <v>35406</v>
      </c>
      <c r="F501" t="s">
        <v>29</v>
      </c>
      <c r="G501">
        <v>45</v>
      </c>
      <c r="H501" t="s">
        <v>21</v>
      </c>
      <c r="I501">
        <v>10</v>
      </c>
      <c r="J501" t="s">
        <v>30</v>
      </c>
      <c r="K501">
        <v>9</v>
      </c>
      <c r="L501" t="s">
        <v>31</v>
      </c>
      <c r="M501" t="s">
        <v>33</v>
      </c>
      <c r="N501">
        <v>637.02</v>
      </c>
      <c r="O501">
        <f>customer_segmentation_data[[#This Row],[purchase_frequency]]*customer_segmentation_data[[#This Row],[last_purchase_amount]]</f>
        <v>5733.18</v>
      </c>
    </row>
    <row r="502" spans="1:15" x14ac:dyDescent="0.25">
      <c r="A502">
        <v>343</v>
      </c>
      <c r="B502">
        <v>32</v>
      </c>
      <c r="C502" t="s">
        <v>14</v>
      </c>
      <c r="D502" t="s">
        <v>36</v>
      </c>
      <c r="E502">
        <v>48445</v>
      </c>
      <c r="F502" t="s">
        <v>29</v>
      </c>
      <c r="G502">
        <v>91</v>
      </c>
      <c r="H502" t="s">
        <v>17</v>
      </c>
      <c r="I502">
        <v>8</v>
      </c>
      <c r="J502" t="s">
        <v>30</v>
      </c>
      <c r="K502">
        <v>27</v>
      </c>
      <c r="L502" t="s">
        <v>19</v>
      </c>
      <c r="M502" t="s">
        <v>32</v>
      </c>
      <c r="N502">
        <v>265.17</v>
      </c>
      <c r="O502">
        <f>customer_segmentation_data[[#This Row],[purchase_frequency]]*customer_segmentation_data[[#This Row],[last_purchase_amount]]</f>
        <v>7159.59</v>
      </c>
    </row>
    <row r="503" spans="1:15" x14ac:dyDescent="0.25">
      <c r="A503">
        <v>347</v>
      </c>
      <c r="B503">
        <v>38</v>
      </c>
      <c r="C503" t="s">
        <v>14</v>
      </c>
      <c r="D503" t="s">
        <v>15</v>
      </c>
      <c r="E503">
        <v>42378</v>
      </c>
      <c r="F503" t="s">
        <v>29</v>
      </c>
      <c r="G503">
        <v>36</v>
      </c>
      <c r="H503" t="s">
        <v>26</v>
      </c>
      <c r="I503">
        <v>5</v>
      </c>
      <c r="J503" t="s">
        <v>35</v>
      </c>
      <c r="K503">
        <v>20</v>
      </c>
      <c r="L503" t="s">
        <v>19</v>
      </c>
      <c r="M503" t="s">
        <v>23</v>
      </c>
      <c r="N503">
        <v>279.77</v>
      </c>
      <c r="O503">
        <f>customer_segmentation_data[[#This Row],[purchase_frequency]]*customer_segmentation_data[[#This Row],[last_purchase_amount]]</f>
        <v>5595.4</v>
      </c>
    </row>
    <row r="504" spans="1:15" x14ac:dyDescent="0.25">
      <c r="A504">
        <v>349</v>
      </c>
      <c r="B504">
        <v>44</v>
      </c>
      <c r="C504" t="s">
        <v>14</v>
      </c>
      <c r="D504" t="s">
        <v>36</v>
      </c>
      <c r="E504">
        <v>32030</v>
      </c>
      <c r="F504" t="s">
        <v>29</v>
      </c>
      <c r="G504">
        <v>38</v>
      </c>
      <c r="H504" t="s">
        <v>26</v>
      </c>
      <c r="I504">
        <v>2</v>
      </c>
      <c r="J504" t="s">
        <v>18</v>
      </c>
      <c r="K504">
        <v>19</v>
      </c>
      <c r="L504" t="s">
        <v>19</v>
      </c>
      <c r="M504" t="s">
        <v>23</v>
      </c>
      <c r="N504">
        <v>912.15</v>
      </c>
      <c r="O504">
        <f>customer_segmentation_data[[#This Row],[purchase_frequency]]*customer_segmentation_data[[#This Row],[last_purchase_amount]]</f>
        <v>17330.849999999999</v>
      </c>
    </row>
    <row r="505" spans="1:15" x14ac:dyDescent="0.25">
      <c r="A505">
        <v>360</v>
      </c>
      <c r="B505">
        <v>38</v>
      </c>
      <c r="C505" t="s">
        <v>14</v>
      </c>
      <c r="D505" t="s">
        <v>36</v>
      </c>
      <c r="E505">
        <v>40590</v>
      </c>
      <c r="F505" t="s">
        <v>29</v>
      </c>
      <c r="G505">
        <v>91</v>
      </c>
      <c r="H505" t="s">
        <v>17</v>
      </c>
      <c r="I505">
        <v>7</v>
      </c>
      <c r="J505" t="s">
        <v>35</v>
      </c>
      <c r="K505">
        <v>27</v>
      </c>
      <c r="L505" t="s">
        <v>19</v>
      </c>
      <c r="M505" t="s">
        <v>33</v>
      </c>
      <c r="N505">
        <v>617.64</v>
      </c>
      <c r="O505">
        <f>customer_segmentation_data[[#This Row],[purchase_frequency]]*customer_segmentation_data[[#This Row],[last_purchase_amount]]</f>
        <v>16676.28</v>
      </c>
    </row>
    <row r="506" spans="1:15" x14ac:dyDescent="0.25">
      <c r="A506">
        <v>370</v>
      </c>
      <c r="B506">
        <v>23</v>
      </c>
      <c r="C506" t="s">
        <v>14</v>
      </c>
      <c r="D506" t="s">
        <v>15</v>
      </c>
      <c r="E506">
        <v>30751</v>
      </c>
      <c r="F506" t="s">
        <v>29</v>
      </c>
      <c r="G506">
        <v>99</v>
      </c>
      <c r="H506" t="s">
        <v>17</v>
      </c>
      <c r="I506">
        <v>9</v>
      </c>
      <c r="J506" t="s">
        <v>30</v>
      </c>
      <c r="K506">
        <v>26</v>
      </c>
      <c r="L506" t="s">
        <v>19</v>
      </c>
      <c r="M506" t="s">
        <v>33</v>
      </c>
      <c r="N506">
        <v>696.9</v>
      </c>
      <c r="O506">
        <f>customer_segmentation_data[[#This Row],[purchase_frequency]]*customer_segmentation_data[[#This Row],[last_purchase_amount]]</f>
        <v>18119.399999999998</v>
      </c>
    </row>
    <row r="507" spans="1:15" x14ac:dyDescent="0.25">
      <c r="A507">
        <v>379</v>
      </c>
      <c r="B507">
        <v>41</v>
      </c>
      <c r="C507" t="s">
        <v>14</v>
      </c>
      <c r="D507" t="s">
        <v>15</v>
      </c>
      <c r="E507">
        <v>30074</v>
      </c>
      <c r="F507" t="s">
        <v>29</v>
      </c>
      <c r="G507">
        <v>95</v>
      </c>
      <c r="H507" t="s">
        <v>17</v>
      </c>
      <c r="I507">
        <v>8</v>
      </c>
      <c r="J507" t="s">
        <v>30</v>
      </c>
      <c r="K507">
        <v>19</v>
      </c>
      <c r="L507" t="s">
        <v>19</v>
      </c>
      <c r="M507" t="s">
        <v>27</v>
      </c>
      <c r="N507">
        <v>78.819999999999993</v>
      </c>
      <c r="O507">
        <f>customer_segmentation_data[[#This Row],[purchase_frequency]]*customer_segmentation_data[[#This Row],[last_purchase_amount]]</f>
        <v>1497.58</v>
      </c>
    </row>
    <row r="508" spans="1:15" x14ac:dyDescent="0.25">
      <c r="A508">
        <v>397</v>
      </c>
      <c r="B508">
        <v>23</v>
      </c>
      <c r="C508" t="s">
        <v>14</v>
      </c>
      <c r="D508" t="s">
        <v>28</v>
      </c>
      <c r="E508">
        <v>37713</v>
      </c>
      <c r="F508" t="s">
        <v>29</v>
      </c>
      <c r="G508">
        <v>11</v>
      </c>
      <c r="H508" t="s">
        <v>26</v>
      </c>
      <c r="I508">
        <v>8</v>
      </c>
      <c r="J508" t="s">
        <v>30</v>
      </c>
      <c r="K508">
        <v>31</v>
      </c>
      <c r="L508" t="s">
        <v>22</v>
      </c>
      <c r="M508" t="s">
        <v>33</v>
      </c>
      <c r="N508">
        <v>481.24</v>
      </c>
      <c r="O508">
        <f>customer_segmentation_data[[#This Row],[purchase_frequency]]*customer_segmentation_data[[#This Row],[last_purchase_amount]]</f>
        <v>14918.44</v>
      </c>
    </row>
    <row r="509" spans="1:15" x14ac:dyDescent="0.25">
      <c r="A509">
        <v>398</v>
      </c>
      <c r="B509">
        <v>48</v>
      </c>
      <c r="C509" t="s">
        <v>14</v>
      </c>
      <c r="D509" t="s">
        <v>36</v>
      </c>
      <c r="E509">
        <v>36282</v>
      </c>
      <c r="F509" t="s">
        <v>29</v>
      </c>
      <c r="G509">
        <v>14</v>
      </c>
      <c r="H509" t="s">
        <v>26</v>
      </c>
      <c r="I509">
        <v>10</v>
      </c>
      <c r="J509" t="s">
        <v>30</v>
      </c>
      <c r="K509">
        <v>3</v>
      </c>
      <c r="L509" t="s">
        <v>31</v>
      </c>
      <c r="M509" t="s">
        <v>23</v>
      </c>
      <c r="N509">
        <v>210.43</v>
      </c>
      <c r="O509">
        <f>customer_segmentation_data[[#This Row],[purchase_frequency]]*customer_segmentation_data[[#This Row],[last_purchase_amount]]</f>
        <v>631.29</v>
      </c>
    </row>
    <row r="510" spans="1:15" x14ac:dyDescent="0.25">
      <c r="A510">
        <v>404</v>
      </c>
      <c r="B510">
        <v>36</v>
      </c>
      <c r="C510" t="s">
        <v>14</v>
      </c>
      <c r="D510" t="s">
        <v>36</v>
      </c>
      <c r="E510">
        <v>30121</v>
      </c>
      <c r="F510" t="s">
        <v>29</v>
      </c>
      <c r="G510">
        <v>39</v>
      </c>
      <c r="H510" t="s">
        <v>26</v>
      </c>
      <c r="I510">
        <v>10</v>
      </c>
      <c r="J510" t="s">
        <v>30</v>
      </c>
      <c r="K510">
        <v>16</v>
      </c>
      <c r="L510" t="s">
        <v>19</v>
      </c>
      <c r="M510" t="s">
        <v>20</v>
      </c>
      <c r="N510">
        <v>233.08</v>
      </c>
      <c r="O510">
        <f>customer_segmentation_data[[#This Row],[purchase_frequency]]*customer_segmentation_data[[#This Row],[last_purchase_amount]]</f>
        <v>3729.28</v>
      </c>
    </row>
    <row r="511" spans="1:15" x14ac:dyDescent="0.25">
      <c r="A511">
        <v>405</v>
      </c>
      <c r="B511">
        <v>21</v>
      </c>
      <c r="C511" t="s">
        <v>14</v>
      </c>
      <c r="D511" t="s">
        <v>36</v>
      </c>
      <c r="E511">
        <v>42889</v>
      </c>
      <c r="F511" t="s">
        <v>29</v>
      </c>
      <c r="G511">
        <v>12</v>
      </c>
      <c r="H511" t="s">
        <v>26</v>
      </c>
      <c r="I511">
        <v>2</v>
      </c>
      <c r="J511" t="s">
        <v>18</v>
      </c>
      <c r="K511">
        <v>20</v>
      </c>
      <c r="L511" t="s">
        <v>19</v>
      </c>
      <c r="M511" t="s">
        <v>32</v>
      </c>
      <c r="N511">
        <v>789.92</v>
      </c>
      <c r="O511">
        <f>customer_segmentation_data[[#This Row],[purchase_frequency]]*customer_segmentation_data[[#This Row],[last_purchase_amount]]</f>
        <v>15798.4</v>
      </c>
    </row>
    <row r="512" spans="1:15" x14ac:dyDescent="0.25">
      <c r="A512">
        <v>427</v>
      </c>
      <c r="B512">
        <v>47</v>
      </c>
      <c r="C512" t="s">
        <v>14</v>
      </c>
      <c r="D512" t="s">
        <v>15</v>
      </c>
      <c r="E512">
        <v>49336</v>
      </c>
      <c r="F512" t="s">
        <v>29</v>
      </c>
      <c r="G512">
        <v>11</v>
      </c>
      <c r="H512" t="s">
        <v>26</v>
      </c>
      <c r="I512">
        <v>10</v>
      </c>
      <c r="J512" t="s">
        <v>30</v>
      </c>
      <c r="K512">
        <v>11</v>
      </c>
      <c r="L512" t="s">
        <v>19</v>
      </c>
      <c r="M512" t="s">
        <v>23</v>
      </c>
      <c r="N512">
        <v>877.17</v>
      </c>
      <c r="O512">
        <f>customer_segmentation_data[[#This Row],[purchase_frequency]]*customer_segmentation_data[[#This Row],[last_purchase_amount]]</f>
        <v>9648.869999999999</v>
      </c>
    </row>
    <row r="513" spans="1:15" x14ac:dyDescent="0.25">
      <c r="A513">
        <v>448</v>
      </c>
      <c r="B513">
        <v>31</v>
      </c>
      <c r="C513" t="s">
        <v>14</v>
      </c>
      <c r="D513" t="s">
        <v>15</v>
      </c>
      <c r="E513">
        <v>46106</v>
      </c>
      <c r="F513" t="s">
        <v>29</v>
      </c>
      <c r="G513">
        <v>72</v>
      </c>
      <c r="H513" t="s">
        <v>17</v>
      </c>
      <c r="I513">
        <v>7</v>
      </c>
      <c r="J513" t="s">
        <v>35</v>
      </c>
      <c r="K513">
        <v>2</v>
      </c>
      <c r="L513" t="s">
        <v>31</v>
      </c>
      <c r="M513" t="s">
        <v>23</v>
      </c>
      <c r="N513">
        <v>59.82</v>
      </c>
      <c r="O513">
        <f>customer_segmentation_data[[#This Row],[purchase_frequency]]*customer_segmentation_data[[#This Row],[last_purchase_amount]]</f>
        <v>119.64</v>
      </c>
    </row>
    <row r="514" spans="1:15" x14ac:dyDescent="0.25">
      <c r="A514">
        <v>449</v>
      </c>
      <c r="B514">
        <v>50</v>
      </c>
      <c r="C514" t="s">
        <v>14</v>
      </c>
      <c r="D514" t="s">
        <v>36</v>
      </c>
      <c r="E514">
        <v>46524</v>
      </c>
      <c r="F514" t="s">
        <v>29</v>
      </c>
      <c r="G514">
        <v>1</v>
      </c>
      <c r="H514" t="s">
        <v>26</v>
      </c>
      <c r="I514">
        <v>4</v>
      </c>
      <c r="J514" t="s">
        <v>35</v>
      </c>
      <c r="K514">
        <v>7</v>
      </c>
      <c r="L514" t="s">
        <v>31</v>
      </c>
      <c r="M514" t="s">
        <v>32</v>
      </c>
      <c r="N514">
        <v>371.62</v>
      </c>
      <c r="O514">
        <f>customer_segmentation_data[[#This Row],[purchase_frequency]]*customer_segmentation_data[[#This Row],[last_purchase_amount]]</f>
        <v>2601.34</v>
      </c>
    </row>
    <row r="515" spans="1:15" x14ac:dyDescent="0.25">
      <c r="A515">
        <v>453</v>
      </c>
      <c r="B515">
        <v>30</v>
      </c>
      <c r="C515" t="s">
        <v>14</v>
      </c>
      <c r="D515" t="s">
        <v>36</v>
      </c>
      <c r="E515">
        <v>35565</v>
      </c>
      <c r="F515" t="s">
        <v>29</v>
      </c>
      <c r="G515">
        <v>83</v>
      </c>
      <c r="H515" t="s">
        <v>17</v>
      </c>
      <c r="I515">
        <v>8</v>
      </c>
      <c r="J515" t="s">
        <v>30</v>
      </c>
      <c r="K515">
        <v>17</v>
      </c>
      <c r="L515" t="s">
        <v>19</v>
      </c>
      <c r="M515" t="s">
        <v>33</v>
      </c>
      <c r="N515">
        <v>238.79</v>
      </c>
      <c r="O515">
        <f>customer_segmentation_data[[#This Row],[purchase_frequency]]*customer_segmentation_data[[#This Row],[last_purchase_amount]]</f>
        <v>4059.43</v>
      </c>
    </row>
    <row r="516" spans="1:15" x14ac:dyDescent="0.25">
      <c r="A516">
        <v>471</v>
      </c>
      <c r="B516">
        <v>32</v>
      </c>
      <c r="C516" t="s">
        <v>14</v>
      </c>
      <c r="D516" t="s">
        <v>36</v>
      </c>
      <c r="E516">
        <v>38683</v>
      </c>
      <c r="F516" t="s">
        <v>29</v>
      </c>
      <c r="G516">
        <v>59</v>
      </c>
      <c r="H516" t="s">
        <v>21</v>
      </c>
      <c r="I516">
        <v>10</v>
      </c>
      <c r="J516" t="s">
        <v>30</v>
      </c>
      <c r="K516">
        <v>47</v>
      </c>
      <c r="L516" t="s">
        <v>22</v>
      </c>
      <c r="M516" t="s">
        <v>20</v>
      </c>
      <c r="N516">
        <v>846.85</v>
      </c>
      <c r="O516">
        <f>customer_segmentation_data[[#This Row],[purchase_frequency]]*customer_segmentation_data[[#This Row],[last_purchase_amount]]</f>
        <v>39801.950000000004</v>
      </c>
    </row>
    <row r="517" spans="1:15" x14ac:dyDescent="0.25">
      <c r="A517">
        <v>472</v>
      </c>
      <c r="B517">
        <v>35</v>
      </c>
      <c r="C517" t="s">
        <v>14</v>
      </c>
      <c r="D517" t="s">
        <v>28</v>
      </c>
      <c r="E517">
        <v>42390</v>
      </c>
      <c r="F517" t="s">
        <v>29</v>
      </c>
      <c r="G517">
        <v>27</v>
      </c>
      <c r="H517" t="s">
        <v>26</v>
      </c>
      <c r="I517">
        <v>3</v>
      </c>
      <c r="J517" t="s">
        <v>18</v>
      </c>
      <c r="K517">
        <v>41</v>
      </c>
      <c r="L517" t="s">
        <v>22</v>
      </c>
      <c r="M517" t="s">
        <v>33</v>
      </c>
      <c r="N517">
        <v>781.31</v>
      </c>
      <c r="O517">
        <f>customer_segmentation_data[[#This Row],[purchase_frequency]]*customer_segmentation_data[[#This Row],[last_purchase_amount]]</f>
        <v>32033.71</v>
      </c>
    </row>
    <row r="518" spans="1:15" x14ac:dyDescent="0.25">
      <c r="A518">
        <v>483</v>
      </c>
      <c r="B518">
        <v>44</v>
      </c>
      <c r="C518" t="s">
        <v>14</v>
      </c>
      <c r="D518" t="s">
        <v>15</v>
      </c>
      <c r="E518">
        <v>43069</v>
      </c>
      <c r="F518" t="s">
        <v>29</v>
      </c>
      <c r="G518">
        <v>55</v>
      </c>
      <c r="H518" t="s">
        <v>21</v>
      </c>
      <c r="I518">
        <v>6</v>
      </c>
      <c r="J518" t="s">
        <v>35</v>
      </c>
      <c r="K518">
        <v>33</v>
      </c>
      <c r="L518" t="s">
        <v>22</v>
      </c>
      <c r="M518" t="s">
        <v>20</v>
      </c>
      <c r="N518">
        <v>501.34</v>
      </c>
      <c r="O518">
        <f>customer_segmentation_data[[#This Row],[purchase_frequency]]*customer_segmentation_data[[#This Row],[last_purchase_amount]]</f>
        <v>16544.219999999998</v>
      </c>
    </row>
    <row r="519" spans="1:15" x14ac:dyDescent="0.25">
      <c r="A519">
        <v>491</v>
      </c>
      <c r="B519">
        <v>22</v>
      </c>
      <c r="C519" t="s">
        <v>14</v>
      </c>
      <c r="D519" t="s">
        <v>15</v>
      </c>
      <c r="E519">
        <v>46900</v>
      </c>
      <c r="F519" t="s">
        <v>29</v>
      </c>
      <c r="G519">
        <v>70</v>
      </c>
      <c r="H519" t="s">
        <v>21</v>
      </c>
      <c r="I519">
        <v>1</v>
      </c>
      <c r="J519" t="s">
        <v>18</v>
      </c>
      <c r="K519">
        <v>24</v>
      </c>
      <c r="L519" t="s">
        <v>19</v>
      </c>
      <c r="M519" t="s">
        <v>20</v>
      </c>
      <c r="N519">
        <v>325.45999999999998</v>
      </c>
      <c r="O519">
        <f>customer_segmentation_data[[#This Row],[purchase_frequency]]*customer_segmentation_data[[#This Row],[last_purchase_amount]]</f>
        <v>7811.0399999999991</v>
      </c>
    </row>
    <row r="520" spans="1:15" x14ac:dyDescent="0.25">
      <c r="A520">
        <v>499</v>
      </c>
      <c r="B520">
        <v>25</v>
      </c>
      <c r="C520" t="s">
        <v>14</v>
      </c>
      <c r="D520" t="s">
        <v>36</v>
      </c>
      <c r="E520">
        <v>33065</v>
      </c>
      <c r="F520" t="s">
        <v>29</v>
      </c>
      <c r="G520">
        <v>61</v>
      </c>
      <c r="H520" t="s">
        <v>21</v>
      </c>
      <c r="I520">
        <v>7</v>
      </c>
      <c r="J520" t="s">
        <v>35</v>
      </c>
      <c r="K520">
        <v>40</v>
      </c>
      <c r="L520" t="s">
        <v>22</v>
      </c>
      <c r="M520" t="s">
        <v>20</v>
      </c>
      <c r="N520">
        <v>317.98</v>
      </c>
      <c r="O520">
        <f>customer_segmentation_data[[#This Row],[purchase_frequency]]*customer_segmentation_data[[#This Row],[last_purchase_amount]]</f>
        <v>12719.2</v>
      </c>
    </row>
    <row r="521" spans="1:15" x14ac:dyDescent="0.25">
      <c r="A521">
        <v>538</v>
      </c>
      <c r="B521">
        <v>39</v>
      </c>
      <c r="C521" t="s">
        <v>14</v>
      </c>
      <c r="D521" t="s">
        <v>36</v>
      </c>
      <c r="E521">
        <v>49970</v>
      </c>
      <c r="F521" t="s">
        <v>29</v>
      </c>
      <c r="G521">
        <v>53</v>
      </c>
      <c r="H521" t="s">
        <v>21</v>
      </c>
      <c r="I521">
        <v>5</v>
      </c>
      <c r="J521" t="s">
        <v>35</v>
      </c>
      <c r="K521">
        <v>24</v>
      </c>
      <c r="L521" t="s">
        <v>19</v>
      </c>
      <c r="M521" t="s">
        <v>20</v>
      </c>
      <c r="N521">
        <v>728.58</v>
      </c>
      <c r="O521">
        <f>customer_segmentation_data[[#This Row],[purchase_frequency]]*customer_segmentation_data[[#This Row],[last_purchase_amount]]</f>
        <v>17485.920000000002</v>
      </c>
    </row>
    <row r="522" spans="1:15" x14ac:dyDescent="0.25">
      <c r="A522">
        <v>540</v>
      </c>
      <c r="B522">
        <v>36</v>
      </c>
      <c r="C522" t="s">
        <v>14</v>
      </c>
      <c r="D522" t="s">
        <v>36</v>
      </c>
      <c r="E522">
        <v>37595</v>
      </c>
      <c r="F522" t="s">
        <v>29</v>
      </c>
      <c r="G522">
        <v>88</v>
      </c>
      <c r="H522" t="s">
        <v>17</v>
      </c>
      <c r="I522">
        <v>8</v>
      </c>
      <c r="J522" t="s">
        <v>30</v>
      </c>
      <c r="K522">
        <v>49</v>
      </c>
      <c r="L522" t="s">
        <v>22</v>
      </c>
      <c r="M522" t="s">
        <v>20</v>
      </c>
      <c r="N522">
        <v>600.48</v>
      </c>
      <c r="O522">
        <f>customer_segmentation_data[[#This Row],[purchase_frequency]]*customer_segmentation_data[[#This Row],[last_purchase_amount]]</f>
        <v>29423.52</v>
      </c>
    </row>
    <row r="523" spans="1:15" x14ac:dyDescent="0.25">
      <c r="A523">
        <v>549</v>
      </c>
      <c r="B523">
        <v>39</v>
      </c>
      <c r="C523" t="s">
        <v>14</v>
      </c>
      <c r="D523" t="s">
        <v>36</v>
      </c>
      <c r="E523">
        <v>30004</v>
      </c>
      <c r="F523" t="s">
        <v>29</v>
      </c>
      <c r="G523">
        <v>32</v>
      </c>
      <c r="H523" t="s">
        <v>26</v>
      </c>
      <c r="I523">
        <v>6</v>
      </c>
      <c r="J523" t="s">
        <v>35</v>
      </c>
      <c r="K523">
        <v>48</v>
      </c>
      <c r="L523" t="s">
        <v>22</v>
      </c>
      <c r="M523" t="s">
        <v>23</v>
      </c>
      <c r="N523">
        <v>863.47</v>
      </c>
      <c r="O523">
        <f>customer_segmentation_data[[#This Row],[purchase_frequency]]*customer_segmentation_data[[#This Row],[last_purchase_amount]]</f>
        <v>41446.559999999998</v>
      </c>
    </row>
    <row r="524" spans="1:15" x14ac:dyDescent="0.25">
      <c r="A524">
        <v>551</v>
      </c>
      <c r="B524">
        <v>50</v>
      </c>
      <c r="C524" t="s">
        <v>14</v>
      </c>
      <c r="D524" t="s">
        <v>36</v>
      </c>
      <c r="E524">
        <v>43965</v>
      </c>
      <c r="F524" t="s">
        <v>29</v>
      </c>
      <c r="G524">
        <v>83</v>
      </c>
      <c r="H524" t="s">
        <v>17</v>
      </c>
      <c r="I524">
        <v>3</v>
      </c>
      <c r="J524" t="s">
        <v>18</v>
      </c>
      <c r="K524">
        <v>17</v>
      </c>
      <c r="L524" t="s">
        <v>19</v>
      </c>
      <c r="M524" t="s">
        <v>33</v>
      </c>
      <c r="N524">
        <v>83.38</v>
      </c>
      <c r="O524">
        <f>customer_segmentation_data[[#This Row],[purchase_frequency]]*customer_segmentation_data[[#This Row],[last_purchase_amount]]</f>
        <v>1417.46</v>
      </c>
    </row>
    <row r="525" spans="1:15" x14ac:dyDescent="0.25">
      <c r="A525">
        <v>568</v>
      </c>
      <c r="B525">
        <v>45</v>
      </c>
      <c r="C525" t="s">
        <v>14</v>
      </c>
      <c r="D525" t="s">
        <v>15</v>
      </c>
      <c r="E525">
        <v>41917</v>
      </c>
      <c r="F525" t="s">
        <v>29</v>
      </c>
      <c r="G525">
        <v>58</v>
      </c>
      <c r="H525" t="s">
        <v>21</v>
      </c>
      <c r="I525">
        <v>8</v>
      </c>
      <c r="J525" t="s">
        <v>30</v>
      </c>
      <c r="K525">
        <v>5</v>
      </c>
      <c r="L525" t="s">
        <v>31</v>
      </c>
      <c r="M525" t="s">
        <v>32</v>
      </c>
      <c r="N525">
        <v>870.38</v>
      </c>
      <c r="O525">
        <f>customer_segmentation_data[[#This Row],[purchase_frequency]]*customer_segmentation_data[[#This Row],[last_purchase_amount]]</f>
        <v>4351.8999999999996</v>
      </c>
    </row>
    <row r="526" spans="1:15" x14ac:dyDescent="0.25">
      <c r="A526">
        <v>571</v>
      </c>
      <c r="B526">
        <v>36</v>
      </c>
      <c r="C526" t="s">
        <v>14</v>
      </c>
      <c r="D526" t="s">
        <v>15</v>
      </c>
      <c r="E526">
        <v>31458</v>
      </c>
      <c r="F526" t="s">
        <v>29</v>
      </c>
      <c r="G526">
        <v>40</v>
      </c>
      <c r="H526" t="s">
        <v>26</v>
      </c>
      <c r="I526">
        <v>4</v>
      </c>
      <c r="J526" t="s">
        <v>35</v>
      </c>
      <c r="K526">
        <v>6</v>
      </c>
      <c r="L526" t="s">
        <v>31</v>
      </c>
      <c r="M526" t="s">
        <v>33</v>
      </c>
      <c r="N526">
        <v>371.77</v>
      </c>
      <c r="O526">
        <f>customer_segmentation_data[[#This Row],[purchase_frequency]]*customer_segmentation_data[[#This Row],[last_purchase_amount]]</f>
        <v>2230.62</v>
      </c>
    </row>
    <row r="527" spans="1:15" x14ac:dyDescent="0.25">
      <c r="A527">
        <v>577</v>
      </c>
      <c r="B527">
        <v>32</v>
      </c>
      <c r="C527" t="s">
        <v>14</v>
      </c>
      <c r="D527" t="s">
        <v>15</v>
      </c>
      <c r="E527">
        <v>46610</v>
      </c>
      <c r="F527" t="s">
        <v>29</v>
      </c>
      <c r="G527">
        <v>92</v>
      </c>
      <c r="H527" t="s">
        <v>17</v>
      </c>
      <c r="I527">
        <v>5</v>
      </c>
      <c r="J527" t="s">
        <v>35</v>
      </c>
      <c r="K527">
        <v>9</v>
      </c>
      <c r="L527" t="s">
        <v>31</v>
      </c>
      <c r="M527" t="s">
        <v>20</v>
      </c>
      <c r="N527">
        <v>409.85</v>
      </c>
      <c r="O527">
        <f>customer_segmentation_data[[#This Row],[purchase_frequency]]*customer_segmentation_data[[#This Row],[last_purchase_amount]]</f>
        <v>3688.65</v>
      </c>
    </row>
    <row r="528" spans="1:15" x14ac:dyDescent="0.25">
      <c r="A528">
        <v>583</v>
      </c>
      <c r="B528">
        <v>33</v>
      </c>
      <c r="C528" t="s">
        <v>14</v>
      </c>
      <c r="D528" t="s">
        <v>36</v>
      </c>
      <c r="E528">
        <v>38240</v>
      </c>
      <c r="F528" t="s">
        <v>29</v>
      </c>
      <c r="G528">
        <v>92</v>
      </c>
      <c r="H528" t="s">
        <v>17</v>
      </c>
      <c r="I528">
        <v>3</v>
      </c>
      <c r="J528" t="s">
        <v>18</v>
      </c>
      <c r="K528">
        <v>37</v>
      </c>
      <c r="L528" t="s">
        <v>22</v>
      </c>
      <c r="M528" t="s">
        <v>32</v>
      </c>
      <c r="N528">
        <v>626.82000000000005</v>
      </c>
      <c r="O528">
        <f>customer_segmentation_data[[#This Row],[purchase_frequency]]*customer_segmentation_data[[#This Row],[last_purchase_amount]]</f>
        <v>23192.34</v>
      </c>
    </row>
    <row r="529" spans="1:15" x14ac:dyDescent="0.25">
      <c r="A529">
        <v>606</v>
      </c>
      <c r="B529">
        <v>39</v>
      </c>
      <c r="C529" t="s">
        <v>14</v>
      </c>
      <c r="D529" t="s">
        <v>36</v>
      </c>
      <c r="E529">
        <v>48641</v>
      </c>
      <c r="F529" t="s">
        <v>29</v>
      </c>
      <c r="G529">
        <v>45</v>
      </c>
      <c r="H529" t="s">
        <v>21</v>
      </c>
      <c r="I529">
        <v>3</v>
      </c>
      <c r="J529" t="s">
        <v>18</v>
      </c>
      <c r="K529">
        <v>46</v>
      </c>
      <c r="L529" t="s">
        <v>22</v>
      </c>
      <c r="M529" t="s">
        <v>32</v>
      </c>
      <c r="N529">
        <v>415.19</v>
      </c>
      <c r="O529">
        <f>customer_segmentation_data[[#This Row],[purchase_frequency]]*customer_segmentation_data[[#This Row],[last_purchase_amount]]</f>
        <v>19098.740000000002</v>
      </c>
    </row>
    <row r="530" spans="1:15" x14ac:dyDescent="0.25">
      <c r="A530">
        <v>612</v>
      </c>
      <c r="B530">
        <v>33</v>
      </c>
      <c r="C530" t="s">
        <v>14</v>
      </c>
      <c r="D530" t="s">
        <v>15</v>
      </c>
      <c r="E530">
        <v>38271</v>
      </c>
      <c r="F530" t="s">
        <v>29</v>
      </c>
      <c r="G530">
        <v>39</v>
      </c>
      <c r="H530" t="s">
        <v>26</v>
      </c>
      <c r="I530">
        <v>10</v>
      </c>
      <c r="J530" t="s">
        <v>30</v>
      </c>
      <c r="K530">
        <v>43</v>
      </c>
      <c r="L530" t="s">
        <v>22</v>
      </c>
      <c r="M530" t="s">
        <v>33</v>
      </c>
      <c r="N530">
        <v>99.52</v>
      </c>
      <c r="O530">
        <f>customer_segmentation_data[[#This Row],[purchase_frequency]]*customer_segmentation_data[[#This Row],[last_purchase_amount]]</f>
        <v>4279.3599999999997</v>
      </c>
    </row>
    <row r="531" spans="1:15" x14ac:dyDescent="0.25">
      <c r="A531">
        <v>616</v>
      </c>
      <c r="B531">
        <v>43</v>
      </c>
      <c r="C531" t="s">
        <v>14</v>
      </c>
      <c r="D531" t="s">
        <v>36</v>
      </c>
      <c r="E531">
        <v>38012</v>
      </c>
      <c r="F531" t="s">
        <v>29</v>
      </c>
      <c r="G531">
        <v>55</v>
      </c>
      <c r="H531" t="s">
        <v>21</v>
      </c>
      <c r="I531">
        <v>3</v>
      </c>
      <c r="J531" t="s">
        <v>18</v>
      </c>
      <c r="K531">
        <v>24</v>
      </c>
      <c r="L531" t="s">
        <v>19</v>
      </c>
      <c r="M531" t="s">
        <v>20</v>
      </c>
      <c r="N531">
        <v>943.37</v>
      </c>
      <c r="O531">
        <f>customer_segmentation_data[[#This Row],[purchase_frequency]]*customer_segmentation_data[[#This Row],[last_purchase_amount]]</f>
        <v>22640.880000000001</v>
      </c>
    </row>
    <row r="532" spans="1:15" x14ac:dyDescent="0.25">
      <c r="A532">
        <v>625</v>
      </c>
      <c r="B532">
        <v>41</v>
      </c>
      <c r="C532" t="s">
        <v>14</v>
      </c>
      <c r="D532" t="s">
        <v>36</v>
      </c>
      <c r="E532">
        <v>36763</v>
      </c>
      <c r="F532" t="s">
        <v>29</v>
      </c>
      <c r="G532">
        <v>50</v>
      </c>
      <c r="H532" t="s">
        <v>21</v>
      </c>
      <c r="I532">
        <v>5</v>
      </c>
      <c r="J532" t="s">
        <v>35</v>
      </c>
      <c r="K532">
        <v>36</v>
      </c>
      <c r="L532" t="s">
        <v>22</v>
      </c>
      <c r="M532" t="s">
        <v>32</v>
      </c>
      <c r="N532">
        <v>490.62</v>
      </c>
      <c r="O532">
        <f>customer_segmentation_data[[#This Row],[purchase_frequency]]*customer_segmentation_data[[#This Row],[last_purchase_amount]]</f>
        <v>17662.32</v>
      </c>
    </row>
    <row r="533" spans="1:15" x14ac:dyDescent="0.25">
      <c r="A533">
        <v>655</v>
      </c>
      <c r="B533">
        <v>45</v>
      </c>
      <c r="C533" t="s">
        <v>14</v>
      </c>
      <c r="D533" t="s">
        <v>28</v>
      </c>
      <c r="E533">
        <v>47989</v>
      </c>
      <c r="F533" t="s">
        <v>29</v>
      </c>
      <c r="G533">
        <v>70</v>
      </c>
      <c r="H533" t="s">
        <v>21</v>
      </c>
      <c r="I533">
        <v>6</v>
      </c>
      <c r="J533" t="s">
        <v>35</v>
      </c>
      <c r="K533">
        <v>9</v>
      </c>
      <c r="L533" t="s">
        <v>31</v>
      </c>
      <c r="M533" t="s">
        <v>20</v>
      </c>
      <c r="N533">
        <v>218.77</v>
      </c>
      <c r="O533">
        <f>customer_segmentation_data[[#This Row],[purchase_frequency]]*customer_segmentation_data[[#This Row],[last_purchase_amount]]</f>
        <v>1968.93</v>
      </c>
    </row>
    <row r="534" spans="1:15" x14ac:dyDescent="0.25">
      <c r="A534">
        <v>668</v>
      </c>
      <c r="B534">
        <v>27</v>
      </c>
      <c r="C534" t="s">
        <v>14</v>
      </c>
      <c r="D534" t="s">
        <v>15</v>
      </c>
      <c r="E534">
        <v>48576</v>
      </c>
      <c r="F534" t="s">
        <v>29</v>
      </c>
      <c r="G534">
        <v>29</v>
      </c>
      <c r="H534" t="s">
        <v>26</v>
      </c>
      <c r="I534">
        <v>7</v>
      </c>
      <c r="J534" t="s">
        <v>35</v>
      </c>
      <c r="K534">
        <v>29</v>
      </c>
      <c r="L534" t="s">
        <v>19</v>
      </c>
      <c r="M534" t="s">
        <v>23</v>
      </c>
      <c r="N534">
        <v>976.83</v>
      </c>
      <c r="O534">
        <f>customer_segmentation_data[[#This Row],[purchase_frequency]]*customer_segmentation_data[[#This Row],[last_purchase_amount]]</f>
        <v>28328.07</v>
      </c>
    </row>
    <row r="535" spans="1:15" x14ac:dyDescent="0.25">
      <c r="A535">
        <v>673</v>
      </c>
      <c r="B535">
        <v>47</v>
      </c>
      <c r="C535" t="s">
        <v>14</v>
      </c>
      <c r="D535" t="s">
        <v>15</v>
      </c>
      <c r="E535">
        <v>40790</v>
      </c>
      <c r="F535" t="s">
        <v>29</v>
      </c>
      <c r="G535">
        <v>36</v>
      </c>
      <c r="H535" t="s">
        <v>26</v>
      </c>
      <c r="I535">
        <v>1</v>
      </c>
      <c r="J535" t="s">
        <v>18</v>
      </c>
      <c r="K535">
        <v>4</v>
      </c>
      <c r="L535" t="s">
        <v>31</v>
      </c>
      <c r="M535" t="s">
        <v>27</v>
      </c>
      <c r="N535">
        <v>913.84</v>
      </c>
      <c r="O535">
        <f>customer_segmentation_data[[#This Row],[purchase_frequency]]*customer_segmentation_data[[#This Row],[last_purchase_amount]]</f>
        <v>3655.36</v>
      </c>
    </row>
    <row r="536" spans="1:15" x14ac:dyDescent="0.25">
      <c r="A536">
        <v>674</v>
      </c>
      <c r="B536">
        <v>32</v>
      </c>
      <c r="C536" t="s">
        <v>14</v>
      </c>
      <c r="D536" t="s">
        <v>28</v>
      </c>
      <c r="E536">
        <v>41072</v>
      </c>
      <c r="F536" t="s">
        <v>29</v>
      </c>
      <c r="G536">
        <v>14</v>
      </c>
      <c r="H536" t="s">
        <v>26</v>
      </c>
      <c r="I536">
        <v>5</v>
      </c>
      <c r="J536" t="s">
        <v>35</v>
      </c>
      <c r="K536">
        <v>39</v>
      </c>
      <c r="L536" t="s">
        <v>22</v>
      </c>
      <c r="M536" t="s">
        <v>33</v>
      </c>
      <c r="N536">
        <v>981.04</v>
      </c>
      <c r="O536">
        <f>customer_segmentation_data[[#This Row],[purchase_frequency]]*customer_segmentation_data[[#This Row],[last_purchase_amount]]</f>
        <v>38260.559999999998</v>
      </c>
    </row>
    <row r="537" spans="1:15" x14ac:dyDescent="0.25">
      <c r="A537">
        <v>698</v>
      </c>
      <c r="B537">
        <v>33</v>
      </c>
      <c r="C537" t="s">
        <v>14</v>
      </c>
      <c r="D537" t="s">
        <v>28</v>
      </c>
      <c r="E537">
        <v>36577</v>
      </c>
      <c r="F537" t="s">
        <v>29</v>
      </c>
      <c r="G537">
        <v>28</v>
      </c>
      <c r="H537" t="s">
        <v>26</v>
      </c>
      <c r="I537">
        <v>4</v>
      </c>
      <c r="J537" t="s">
        <v>35</v>
      </c>
      <c r="K537">
        <v>1</v>
      </c>
      <c r="L537" t="s">
        <v>31</v>
      </c>
      <c r="M537" t="s">
        <v>33</v>
      </c>
      <c r="N537">
        <v>612.54</v>
      </c>
      <c r="O537">
        <f>customer_segmentation_data[[#This Row],[purchase_frequency]]*customer_segmentation_data[[#This Row],[last_purchase_amount]]</f>
        <v>612.54</v>
      </c>
    </row>
    <row r="538" spans="1:15" x14ac:dyDescent="0.25">
      <c r="A538">
        <v>700</v>
      </c>
      <c r="B538">
        <v>31</v>
      </c>
      <c r="C538" t="s">
        <v>14</v>
      </c>
      <c r="D538" t="s">
        <v>36</v>
      </c>
      <c r="E538">
        <v>33604</v>
      </c>
      <c r="F538" t="s">
        <v>29</v>
      </c>
      <c r="G538">
        <v>8</v>
      </c>
      <c r="H538" t="s">
        <v>26</v>
      </c>
      <c r="I538">
        <v>5</v>
      </c>
      <c r="J538" t="s">
        <v>35</v>
      </c>
      <c r="K538">
        <v>2</v>
      </c>
      <c r="L538" t="s">
        <v>31</v>
      </c>
      <c r="M538" t="s">
        <v>33</v>
      </c>
      <c r="N538">
        <v>984.15</v>
      </c>
      <c r="O538">
        <f>customer_segmentation_data[[#This Row],[purchase_frequency]]*customer_segmentation_data[[#This Row],[last_purchase_amount]]</f>
        <v>1968.3</v>
      </c>
    </row>
    <row r="539" spans="1:15" x14ac:dyDescent="0.25">
      <c r="A539">
        <v>702</v>
      </c>
      <c r="B539">
        <v>26</v>
      </c>
      <c r="C539" t="s">
        <v>14</v>
      </c>
      <c r="D539" t="s">
        <v>15</v>
      </c>
      <c r="E539">
        <v>42499</v>
      </c>
      <c r="F539" t="s">
        <v>29</v>
      </c>
      <c r="G539">
        <v>92</v>
      </c>
      <c r="H539" t="s">
        <v>17</v>
      </c>
      <c r="I539">
        <v>9</v>
      </c>
      <c r="J539" t="s">
        <v>30</v>
      </c>
      <c r="K539">
        <v>50</v>
      </c>
      <c r="L539" t="s">
        <v>22</v>
      </c>
      <c r="M539" t="s">
        <v>33</v>
      </c>
      <c r="N539">
        <v>37.57</v>
      </c>
      <c r="O539">
        <f>customer_segmentation_data[[#This Row],[purchase_frequency]]*customer_segmentation_data[[#This Row],[last_purchase_amount]]</f>
        <v>1878.5</v>
      </c>
    </row>
    <row r="540" spans="1:15" x14ac:dyDescent="0.25">
      <c r="A540">
        <v>705</v>
      </c>
      <c r="B540">
        <v>42</v>
      </c>
      <c r="C540" t="s">
        <v>14</v>
      </c>
      <c r="D540" t="s">
        <v>36</v>
      </c>
      <c r="E540">
        <v>49140</v>
      </c>
      <c r="F540" t="s">
        <v>29</v>
      </c>
      <c r="G540">
        <v>23</v>
      </c>
      <c r="H540" t="s">
        <v>26</v>
      </c>
      <c r="I540">
        <v>9</v>
      </c>
      <c r="J540" t="s">
        <v>30</v>
      </c>
      <c r="K540">
        <v>35</v>
      </c>
      <c r="L540" t="s">
        <v>22</v>
      </c>
      <c r="M540" t="s">
        <v>27</v>
      </c>
      <c r="N540">
        <v>400.23</v>
      </c>
      <c r="O540">
        <f>customer_segmentation_data[[#This Row],[purchase_frequency]]*customer_segmentation_data[[#This Row],[last_purchase_amount]]</f>
        <v>14008.050000000001</v>
      </c>
    </row>
    <row r="541" spans="1:15" x14ac:dyDescent="0.25">
      <c r="A541">
        <v>710</v>
      </c>
      <c r="B541">
        <v>43</v>
      </c>
      <c r="C541" t="s">
        <v>14</v>
      </c>
      <c r="D541" t="s">
        <v>15</v>
      </c>
      <c r="E541">
        <v>43545</v>
      </c>
      <c r="F541" t="s">
        <v>29</v>
      </c>
      <c r="G541">
        <v>67</v>
      </c>
      <c r="H541" t="s">
        <v>21</v>
      </c>
      <c r="I541">
        <v>5</v>
      </c>
      <c r="J541" t="s">
        <v>35</v>
      </c>
      <c r="K541">
        <v>41</v>
      </c>
      <c r="L541" t="s">
        <v>22</v>
      </c>
      <c r="M541" t="s">
        <v>33</v>
      </c>
      <c r="N541">
        <v>179.71</v>
      </c>
      <c r="O541">
        <f>customer_segmentation_data[[#This Row],[purchase_frequency]]*customer_segmentation_data[[#This Row],[last_purchase_amount]]</f>
        <v>7368.1100000000006</v>
      </c>
    </row>
    <row r="542" spans="1:15" x14ac:dyDescent="0.25">
      <c r="A542">
        <v>742</v>
      </c>
      <c r="B542">
        <v>45</v>
      </c>
      <c r="C542" t="s">
        <v>14</v>
      </c>
      <c r="D542" t="s">
        <v>28</v>
      </c>
      <c r="E542">
        <v>30738</v>
      </c>
      <c r="F542" t="s">
        <v>29</v>
      </c>
      <c r="G542">
        <v>38</v>
      </c>
      <c r="H542" t="s">
        <v>26</v>
      </c>
      <c r="I542">
        <v>7</v>
      </c>
      <c r="J542" t="s">
        <v>35</v>
      </c>
      <c r="K542">
        <v>5</v>
      </c>
      <c r="L542" t="s">
        <v>31</v>
      </c>
      <c r="M542" t="s">
        <v>32</v>
      </c>
      <c r="N542">
        <v>144</v>
      </c>
      <c r="O542">
        <f>customer_segmentation_data[[#This Row],[purchase_frequency]]*customer_segmentation_data[[#This Row],[last_purchase_amount]]</f>
        <v>720</v>
      </c>
    </row>
    <row r="543" spans="1:15" x14ac:dyDescent="0.25">
      <c r="A543">
        <v>747</v>
      </c>
      <c r="B543">
        <v>26</v>
      </c>
      <c r="C543" t="s">
        <v>14</v>
      </c>
      <c r="D543" t="s">
        <v>36</v>
      </c>
      <c r="E543">
        <v>44725</v>
      </c>
      <c r="F543" t="s">
        <v>29</v>
      </c>
      <c r="G543">
        <v>40</v>
      </c>
      <c r="H543" t="s">
        <v>26</v>
      </c>
      <c r="I543">
        <v>10</v>
      </c>
      <c r="J543" t="s">
        <v>30</v>
      </c>
      <c r="K543">
        <v>17</v>
      </c>
      <c r="L543" t="s">
        <v>19</v>
      </c>
      <c r="M543" t="s">
        <v>20</v>
      </c>
      <c r="N543">
        <v>307.42</v>
      </c>
      <c r="O543">
        <f>customer_segmentation_data[[#This Row],[purchase_frequency]]*customer_segmentation_data[[#This Row],[last_purchase_amount]]</f>
        <v>5226.1400000000003</v>
      </c>
    </row>
    <row r="544" spans="1:15" x14ac:dyDescent="0.25">
      <c r="A544">
        <v>786</v>
      </c>
      <c r="B544">
        <v>30</v>
      </c>
      <c r="C544" t="s">
        <v>14</v>
      </c>
      <c r="D544" t="s">
        <v>36</v>
      </c>
      <c r="E544">
        <v>43192</v>
      </c>
      <c r="F544" t="s">
        <v>29</v>
      </c>
      <c r="G544">
        <v>61</v>
      </c>
      <c r="H544" t="s">
        <v>21</v>
      </c>
      <c r="I544">
        <v>1</v>
      </c>
      <c r="J544" t="s">
        <v>18</v>
      </c>
      <c r="K544">
        <v>27</v>
      </c>
      <c r="L544" t="s">
        <v>19</v>
      </c>
      <c r="M544" t="s">
        <v>23</v>
      </c>
      <c r="N544">
        <v>614.39</v>
      </c>
      <c r="O544">
        <f>customer_segmentation_data[[#This Row],[purchase_frequency]]*customer_segmentation_data[[#This Row],[last_purchase_amount]]</f>
        <v>16588.53</v>
      </c>
    </row>
    <row r="545" spans="1:15" x14ac:dyDescent="0.25">
      <c r="A545">
        <v>788</v>
      </c>
      <c r="B545">
        <v>33</v>
      </c>
      <c r="C545" t="s">
        <v>14</v>
      </c>
      <c r="D545" t="s">
        <v>36</v>
      </c>
      <c r="E545">
        <v>38558</v>
      </c>
      <c r="F545" t="s">
        <v>29</v>
      </c>
      <c r="G545">
        <v>71</v>
      </c>
      <c r="H545" t="s">
        <v>17</v>
      </c>
      <c r="I545">
        <v>8</v>
      </c>
      <c r="J545" t="s">
        <v>30</v>
      </c>
      <c r="K545">
        <v>22</v>
      </c>
      <c r="L545" t="s">
        <v>19</v>
      </c>
      <c r="M545" t="s">
        <v>32</v>
      </c>
      <c r="N545">
        <v>223.73</v>
      </c>
      <c r="O545">
        <f>customer_segmentation_data[[#This Row],[purchase_frequency]]*customer_segmentation_data[[#This Row],[last_purchase_amount]]</f>
        <v>4922.0599999999995</v>
      </c>
    </row>
    <row r="546" spans="1:15" x14ac:dyDescent="0.25">
      <c r="A546">
        <v>795</v>
      </c>
      <c r="B546">
        <v>33</v>
      </c>
      <c r="C546" t="s">
        <v>14</v>
      </c>
      <c r="D546" t="s">
        <v>15</v>
      </c>
      <c r="E546">
        <v>45432</v>
      </c>
      <c r="F546" t="s">
        <v>29</v>
      </c>
      <c r="G546">
        <v>11</v>
      </c>
      <c r="H546" t="s">
        <v>26</v>
      </c>
      <c r="I546">
        <v>4</v>
      </c>
      <c r="J546" t="s">
        <v>35</v>
      </c>
      <c r="K546">
        <v>42</v>
      </c>
      <c r="L546" t="s">
        <v>22</v>
      </c>
      <c r="M546" t="s">
        <v>33</v>
      </c>
      <c r="N546">
        <v>990.34</v>
      </c>
      <c r="O546">
        <f>customer_segmentation_data[[#This Row],[purchase_frequency]]*customer_segmentation_data[[#This Row],[last_purchase_amount]]</f>
        <v>41594.28</v>
      </c>
    </row>
    <row r="547" spans="1:15" x14ac:dyDescent="0.25">
      <c r="A547">
        <v>821</v>
      </c>
      <c r="B547">
        <v>41</v>
      </c>
      <c r="C547" t="s">
        <v>14</v>
      </c>
      <c r="D547" t="s">
        <v>28</v>
      </c>
      <c r="E547">
        <v>37547</v>
      </c>
      <c r="F547" t="s">
        <v>29</v>
      </c>
      <c r="G547">
        <v>72</v>
      </c>
      <c r="H547" t="s">
        <v>17</v>
      </c>
      <c r="I547">
        <v>3</v>
      </c>
      <c r="J547" t="s">
        <v>18</v>
      </c>
      <c r="K547">
        <v>24</v>
      </c>
      <c r="L547" t="s">
        <v>19</v>
      </c>
      <c r="M547" t="s">
        <v>20</v>
      </c>
      <c r="N547">
        <v>897.46</v>
      </c>
      <c r="O547">
        <f>customer_segmentation_data[[#This Row],[purchase_frequency]]*customer_segmentation_data[[#This Row],[last_purchase_amount]]</f>
        <v>21539.040000000001</v>
      </c>
    </row>
    <row r="548" spans="1:15" x14ac:dyDescent="0.25">
      <c r="A548">
        <v>822</v>
      </c>
      <c r="B548">
        <v>26</v>
      </c>
      <c r="C548" t="s">
        <v>14</v>
      </c>
      <c r="D548" t="s">
        <v>15</v>
      </c>
      <c r="E548">
        <v>34901</v>
      </c>
      <c r="F548" t="s">
        <v>29</v>
      </c>
      <c r="G548">
        <v>31</v>
      </c>
      <c r="H548" t="s">
        <v>26</v>
      </c>
      <c r="I548">
        <v>7</v>
      </c>
      <c r="J548" t="s">
        <v>35</v>
      </c>
      <c r="K548">
        <v>9</v>
      </c>
      <c r="L548" t="s">
        <v>31</v>
      </c>
      <c r="M548" t="s">
        <v>20</v>
      </c>
      <c r="N548">
        <v>667.8</v>
      </c>
      <c r="O548">
        <f>customer_segmentation_data[[#This Row],[purchase_frequency]]*customer_segmentation_data[[#This Row],[last_purchase_amount]]</f>
        <v>6010.2</v>
      </c>
    </row>
    <row r="549" spans="1:15" x14ac:dyDescent="0.25">
      <c r="A549">
        <v>828</v>
      </c>
      <c r="B549">
        <v>34</v>
      </c>
      <c r="C549" t="s">
        <v>14</v>
      </c>
      <c r="D549" t="s">
        <v>36</v>
      </c>
      <c r="E549">
        <v>43316</v>
      </c>
      <c r="F549" t="s">
        <v>29</v>
      </c>
      <c r="G549">
        <v>72</v>
      </c>
      <c r="H549" t="s">
        <v>17</v>
      </c>
      <c r="I549">
        <v>7</v>
      </c>
      <c r="J549" t="s">
        <v>35</v>
      </c>
      <c r="K549">
        <v>13</v>
      </c>
      <c r="L549" t="s">
        <v>19</v>
      </c>
      <c r="M549" t="s">
        <v>33</v>
      </c>
      <c r="N549">
        <v>274.88</v>
      </c>
      <c r="O549">
        <f>customer_segmentation_data[[#This Row],[purchase_frequency]]*customer_segmentation_data[[#This Row],[last_purchase_amount]]</f>
        <v>3573.44</v>
      </c>
    </row>
    <row r="550" spans="1:15" x14ac:dyDescent="0.25">
      <c r="A550">
        <v>836</v>
      </c>
      <c r="B550">
        <v>30</v>
      </c>
      <c r="C550" t="s">
        <v>14</v>
      </c>
      <c r="D550" t="s">
        <v>28</v>
      </c>
      <c r="E550">
        <v>42089</v>
      </c>
      <c r="F550" t="s">
        <v>29</v>
      </c>
      <c r="G550">
        <v>29</v>
      </c>
      <c r="H550" t="s">
        <v>26</v>
      </c>
      <c r="I550">
        <v>3</v>
      </c>
      <c r="J550" t="s">
        <v>18</v>
      </c>
      <c r="K550">
        <v>3</v>
      </c>
      <c r="L550" t="s">
        <v>31</v>
      </c>
      <c r="M550" t="s">
        <v>32</v>
      </c>
      <c r="N550">
        <v>536.52</v>
      </c>
      <c r="O550">
        <f>customer_segmentation_data[[#This Row],[purchase_frequency]]*customer_segmentation_data[[#This Row],[last_purchase_amount]]</f>
        <v>1609.56</v>
      </c>
    </row>
    <row r="551" spans="1:15" x14ac:dyDescent="0.25">
      <c r="A551">
        <v>854</v>
      </c>
      <c r="B551">
        <v>27</v>
      </c>
      <c r="C551" t="s">
        <v>14</v>
      </c>
      <c r="D551" t="s">
        <v>15</v>
      </c>
      <c r="E551">
        <v>40595</v>
      </c>
      <c r="F551" t="s">
        <v>29</v>
      </c>
      <c r="G551">
        <v>84</v>
      </c>
      <c r="H551" t="s">
        <v>17</v>
      </c>
      <c r="I551">
        <v>6</v>
      </c>
      <c r="J551" t="s">
        <v>35</v>
      </c>
      <c r="K551">
        <v>15</v>
      </c>
      <c r="L551" t="s">
        <v>19</v>
      </c>
      <c r="M551" t="s">
        <v>20</v>
      </c>
      <c r="N551">
        <v>268.76</v>
      </c>
      <c r="O551">
        <f>customer_segmentation_data[[#This Row],[purchase_frequency]]*customer_segmentation_data[[#This Row],[last_purchase_amount]]</f>
        <v>4031.3999999999996</v>
      </c>
    </row>
    <row r="552" spans="1:15" x14ac:dyDescent="0.25">
      <c r="A552">
        <v>860</v>
      </c>
      <c r="B552">
        <v>22</v>
      </c>
      <c r="C552" t="s">
        <v>14</v>
      </c>
      <c r="D552" t="s">
        <v>36</v>
      </c>
      <c r="E552">
        <v>46866</v>
      </c>
      <c r="F552" t="s">
        <v>29</v>
      </c>
      <c r="G552">
        <v>3</v>
      </c>
      <c r="H552" t="s">
        <v>26</v>
      </c>
      <c r="I552">
        <v>7</v>
      </c>
      <c r="J552" t="s">
        <v>35</v>
      </c>
      <c r="K552">
        <v>46</v>
      </c>
      <c r="L552" t="s">
        <v>22</v>
      </c>
      <c r="M552" t="s">
        <v>33</v>
      </c>
      <c r="N552">
        <v>737.44</v>
      </c>
      <c r="O552">
        <f>customer_segmentation_data[[#This Row],[purchase_frequency]]*customer_segmentation_data[[#This Row],[last_purchase_amount]]</f>
        <v>33922.240000000005</v>
      </c>
    </row>
    <row r="553" spans="1:15" x14ac:dyDescent="0.25">
      <c r="A553">
        <v>866</v>
      </c>
      <c r="B553">
        <v>22</v>
      </c>
      <c r="C553" t="s">
        <v>14</v>
      </c>
      <c r="D553" t="s">
        <v>36</v>
      </c>
      <c r="E553">
        <v>48068</v>
      </c>
      <c r="F553" t="s">
        <v>29</v>
      </c>
      <c r="G553">
        <v>57</v>
      </c>
      <c r="H553" t="s">
        <v>21</v>
      </c>
      <c r="I553">
        <v>2</v>
      </c>
      <c r="J553" t="s">
        <v>18</v>
      </c>
      <c r="K553">
        <v>24</v>
      </c>
      <c r="L553" t="s">
        <v>19</v>
      </c>
      <c r="M553" t="s">
        <v>33</v>
      </c>
      <c r="N553">
        <v>683.02</v>
      </c>
      <c r="O553">
        <f>customer_segmentation_data[[#This Row],[purchase_frequency]]*customer_segmentation_data[[#This Row],[last_purchase_amount]]</f>
        <v>16392.48</v>
      </c>
    </row>
    <row r="554" spans="1:15" x14ac:dyDescent="0.25">
      <c r="A554">
        <v>913</v>
      </c>
      <c r="B554">
        <v>38</v>
      </c>
      <c r="C554" t="s">
        <v>14</v>
      </c>
      <c r="D554" t="s">
        <v>36</v>
      </c>
      <c r="E554">
        <v>45551</v>
      </c>
      <c r="F554" t="s">
        <v>29</v>
      </c>
      <c r="G554">
        <v>100</v>
      </c>
      <c r="H554" t="s">
        <v>17</v>
      </c>
      <c r="I554">
        <v>10</v>
      </c>
      <c r="J554" t="s">
        <v>30</v>
      </c>
      <c r="K554">
        <v>22</v>
      </c>
      <c r="L554" t="s">
        <v>19</v>
      </c>
      <c r="M554" t="s">
        <v>33</v>
      </c>
      <c r="N554">
        <v>99.63</v>
      </c>
      <c r="O554">
        <f>customer_segmentation_data[[#This Row],[purchase_frequency]]*customer_segmentation_data[[#This Row],[last_purchase_amount]]</f>
        <v>2191.8599999999997</v>
      </c>
    </row>
    <row r="555" spans="1:15" x14ac:dyDescent="0.25">
      <c r="A555">
        <v>917</v>
      </c>
      <c r="B555">
        <v>49</v>
      </c>
      <c r="C555" t="s">
        <v>14</v>
      </c>
      <c r="D555" t="s">
        <v>28</v>
      </c>
      <c r="E555">
        <v>30523</v>
      </c>
      <c r="F555" t="s">
        <v>29</v>
      </c>
      <c r="G555">
        <v>83</v>
      </c>
      <c r="H555" t="s">
        <v>17</v>
      </c>
      <c r="I555">
        <v>4</v>
      </c>
      <c r="J555" t="s">
        <v>35</v>
      </c>
      <c r="K555">
        <v>38</v>
      </c>
      <c r="L555" t="s">
        <v>22</v>
      </c>
      <c r="M555" t="s">
        <v>33</v>
      </c>
      <c r="N555">
        <v>564.48</v>
      </c>
      <c r="O555">
        <f>customer_segmentation_data[[#This Row],[purchase_frequency]]*customer_segmentation_data[[#This Row],[last_purchase_amount]]</f>
        <v>21450.240000000002</v>
      </c>
    </row>
    <row r="556" spans="1:15" x14ac:dyDescent="0.25">
      <c r="A556">
        <v>918</v>
      </c>
      <c r="B556">
        <v>36</v>
      </c>
      <c r="C556" t="s">
        <v>14</v>
      </c>
      <c r="D556" t="s">
        <v>15</v>
      </c>
      <c r="E556">
        <v>45458</v>
      </c>
      <c r="F556" t="s">
        <v>29</v>
      </c>
      <c r="G556">
        <v>74</v>
      </c>
      <c r="H556" t="s">
        <v>17</v>
      </c>
      <c r="I556">
        <v>6</v>
      </c>
      <c r="J556" t="s">
        <v>35</v>
      </c>
      <c r="K556">
        <v>19</v>
      </c>
      <c r="L556" t="s">
        <v>19</v>
      </c>
      <c r="M556" t="s">
        <v>20</v>
      </c>
      <c r="N556">
        <v>135.22999999999999</v>
      </c>
      <c r="O556">
        <f>customer_segmentation_data[[#This Row],[purchase_frequency]]*customer_segmentation_data[[#This Row],[last_purchase_amount]]</f>
        <v>2569.37</v>
      </c>
    </row>
    <row r="557" spans="1:15" x14ac:dyDescent="0.25">
      <c r="A557">
        <v>927</v>
      </c>
      <c r="B557">
        <v>46</v>
      </c>
      <c r="C557" t="s">
        <v>14</v>
      </c>
      <c r="D557" t="s">
        <v>28</v>
      </c>
      <c r="E557">
        <v>46368</v>
      </c>
      <c r="F557" t="s">
        <v>29</v>
      </c>
      <c r="G557">
        <v>11</v>
      </c>
      <c r="H557" t="s">
        <v>26</v>
      </c>
      <c r="I557">
        <v>7</v>
      </c>
      <c r="J557" t="s">
        <v>35</v>
      </c>
      <c r="K557">
        <v>17</v>
      </c>
      <c r="L557" t="s">
        <v>19</v>
      </c>
      <c r="M557" t="s">
        <v>32</v>
      </c>
      <c r="N557">
        <v>869.05</v>
      </c>
      <c r="O557">
        <f>customer_segmentation_data[[#This Row],[purchase_frequency]]*customer_segmentation_data[[#This Row],[last_purchase_amount]]</f>
        <v>14773.849999999999</v>
      </c>
    </row>
    <row r="558" spans="1:15" x14ac:dyDescent="0.25">
      <c r="A558">
        <v>929</v>
      </c>
      <c r="B558">
        <v>35</v>
      </c>
      <c r="C558" t="s">
        <v>14</v>
      </c>
      <c r="D558" t="s">
        <v>36</v>
      </c>
      <c r="E558">
        <v>48768</v>
      </c>
      <c r="F558" t="s">
        <v>29</v>
      </c>
      <c r="G558">
        <v>43</v>
      </c>
      <c r="H558" t="s">
        <v>21</v>
      </c>
      <c r="I558">
        <v>2</v>
      </c>
      <c r="J558" t="s">
        <v>18</v>
      </c>
      <c r="K558">
        <v>5</v>
      </c>
      <c r="L558" t="s">
        <v>31</v>
      </c>
      <c r="M558" t="s">
        <v>33</v>
      </c>
      <c r="N558">
        <v>746.74</v>
      </c>
      <c r="O558">
        <f>customer_segmentation_data[[#This Row],[purchase_frequency]]*customer_segmentation_data[[#This Row],[last_purchase_amount]]</f>
        <v>3733.7</v>
      </c>
    </row>
    <row r="559" spans="1:15" x14ac:dyDescent="0.25">
      <c r="A559">
        <v>932</v>
      </c>
      <c r="B559">
        <v>31</v>
      </c>
      <c r="C559" t="s">
        <v>14</v>
      </c>
      <c r="D559" t="s">
        <v>28</v>
      </c>
      <c r="E559">
        <v>30969</v>
      </c>
      <c r="F559" t="s">
        <v>29</v>
      </c>
      <c r="G559">
        <v>32</v>
      </c>
      <c r="H559" t="s">
        <v>26</v>
      </c>
      <c r="I559">
        <v>9</v>
      </c>
      <c r="J559" t="s">
        <v>30</v>
      </c>
      <c r="K559">
        <v>11</v>
      </c>
      <c r="L559" t="s">
        <v>19</v>
      </c>
      <c r="M559" t="s">
        <v>23</v>
      </c>
      <c r="N559">
        <v>562.47</v>
      </c>
      <c r="O559">
        <f>customer_segmentation_data[[#This Row],[purchase_frequency]]*customer_segmentation_data[[#This Row],[last_purchase_amount]]</f>
        <v>6187.17</v>
      </c>
    </row>
    <row r="560" spans="1:15" x14ac:dyDescent="0.25">
      <c r="A560">
        <v>937</v>
      </c>
      <c r="B560">
        <v>43</v>
      </c>
      <c r="C560" t="s">
        <v>14</v>
      </c>
      <c r="D560" t="s">
        <v>15</v>
      </c>
      <c r="E560">
        <v>42201</v>
      </c>
      <c r="F560" t="s">
        <v>29</v>
      </c>
      <c r="G560">
        <v>76</v>
      </c>
      <c r="H560" t="s">
        <v>17</v>
      </c>
      <c r="I560">
        <v>1</v>
      </c>
      <c r="J560" t="s">
        <v>18</v>
      </c>
      <c r="K560">
        <v>50</v>
      </c>
      <c r="L560" t="s">
        <v>22</v>
      </c>
      <c r="M560" t="s">
        <v>32</v>
      </c>
      <c r="N560">
        <v>106.48</v>
      </c>
      <c r="O560">
        <f>customer_segmentation_data[[#This Row],[purchase_frequency]]*customer_segmentation_data[[#This Row],[last_purchase_amount]]</f>
        <v>5324</v>
      </c>
    </row>
    <row r="561" spans="1:15" x14ac:dyDescent="0.25">
      <c r="A561">
        <v>942</v>
      </c>
      <c r="B561">
        <v>36</v>
      </c>
      <c r="C561" t="s">
        <v>14</v>
      </c>
      <c r="D561" t="s">
        <v>36</v>
      </c>
      <c r="E561">
        <v>33087</v>
      </c>
      <c r="F561" t="s">
        <v>29</v>
      </c>
      <c r="G561">
        <v>69</v>
      </c>
      <c r="H561" t="s">
        <v>21</v>
      </c>
      <c r="I561">
        <v>7</v>
      </c>
      <c r="J561" t="s">
        <v>35</v>
      </c>
      <c r="K561">
        <v>21</v>
      </c>
      <c r="L561" t="s">
        <v>19</v>
      </c>
      <c r="M561" t="s">
        <v>23</v>
      </c>
      <c r="N561">
        <v>651.79999999999995</v>
      </c>
      <c r="O561">
        <f>customer_segmentation_data[[#This Row],[purchase_frequency]]*customer_segmentation_data[[#This Row],[last_purchase_amount]]</f>
        <v>13687.8</v>
      </c>
    </row>
    <row r="562" spans="1:15" x14ac:dyDescent="0.25">
      <c r="A562">
        <v>944</v>
      </c>
      <c r="B562">
        <v>47</v>
      </c>
      <c r="C562" t="s">
        <v>14</v>
      </c>
      <c r="D562" t="s">
        <v>28</v>
      </c>
      <c r="E562">
        <v>37014</v>
      </c>
      <c r="F562" t="s">
        <v>29</v>
      </c>
      <c r="G562">
        <v>76</v>
      </c>
      <c r="H562" t="s">
        <v>17</v>
      </c>
      <c r="I562">
        <v>5</v>
      </c>
      <c r="J562" t="s">
        <v>35</v>
      </c>
      <c r="K562">
        <v>34</v>
      </c>
      <c r="L562" t="s">
        <v>22</v>
      </c>
      <c r="M562" t="s">
        <v>33</v>
      </c>
      <c r="N562">
        <v>880.18</v>
      </c>
      <c r="O562">
        <f>customer_segmentation_data[[#This Row],[purchase_frequency]]*customer_segmentation_data[[#This Row],[last_purchase_amount]]</f>
        <v>29926.12</v>
      </c>
    </row>
    <row r="563" spans="1:15" x14ac:dyDescent="0.25">
      <c r="A563">
        <v>952</v>
      </c>
      <c r="B563">
        <v>29</v>
      </c>
      <c r="C563" t="s">
        <v>14</v>
      </c>
      <c r="D563" t="s">
        <v>15</v>
      </c>
      <c r="E563">
        <v>45164</v>
      </c>
      <c r="F563" t="s">
        <v>29</v>
      </c>
      <c r="G563">
        <v>54</v>
      </c>
      <c r="H563" t="s">
        <v>21</v>
      </c>
      <c r="I563">
        <v>8</v>
      </c>
      <c r="J563" t="s">
        <v>30</v>
      </c>
      <c r="K563">
        <v>45</v>
      </c>
      <c r="L563" t="s">
        <v>22</v>
      </c>
      <c r="M563" t="s">
        <v>20</v>
      </c>
      <c r="N563">
        <v>915.62</v>
      </c>
      <c r="O563">
        <f>customer_segmentation_data[[#This Row],[purchase_frequency]]*customer_segmentation_data[[#This Row],[last_purchase_amount]]</f>
        <v>41202.9</v>
      </c>
    </row>
    <row r="564" spans="1:15" x14ac:dyDescent="0.25">
      <c r="A564">
        <v>958</v>
      </c>
      <c r="B564">
        <v>26</v>
      </c>
      <c r="C564" t="s">
        <v>14</v>
      </c>
      <c r="D564" t="s">
        <v>15</v>
      </c>
      <c r="E564">
        <v>41126</v>
      </c>
      <c r="F564" t="s">
        <v>29</v>
      </c>
      <c r="G564">
        <v>37</v>
      </c>
      <c r="H564" t="s">
        <v>26</v>
      </c>
      <c r="I564">
        <v>9</v>
      </c>
      <c r="J564" t="s">
        <v>30</v>
      </c>
      <c r="K564">
        <v>44</v>
      </c>
      <c r="L564" t="s">
        <v>22</v>
      </c>
      <c r="M564" t="s">
        <v>27</v>
      </c>
      <c r="N564">
        <v>100.64</v>
      </c>
      <c r="O564">
        <f>customer_segmentation_data[[#This Row],[purchase_frequency]]*customer_segmentation_data[[#This Row],[last_purchase_amount]]</f>
        <v>4428.16</v>
      </c>
    </row>
    <row r="565" spans="1:15" x14ac:dyDescent="0.25">
      <c r="A565">
        <v>989</v>
      </c>
      <c r="B565">
        <v>26</v>
      </c>
      <c r="C565" t="s">
        <v>14</v>
      </c>
      <c r="D565" t="s">
        <v>36</v>
      </c>
      <c r="E565">
        <v>45147</v>
      </c>
      <c r="F565" t="s">
        <v>29</v>
      </c>
      <c r="G565">
        <v>93</v>
      </c>
      <c r="H565" t="s">
        <v>17</v>
      </c>
      <c r="I565">
        <v>1</v>
      </c>
      <c r="J565" t="s">
        <v>18</v>
      </c>
      <c r="K565">
        <v>32</v>
      </c>
      <c r="L565" t="s">
        <v>22</v>
      </c>
      <c r="M565" t="s">
        <v>32</v>
      </c>
      <c r="N565">
        <v>750.58</v>
      </c>
      <c r="O565">
        <f>customer_segmentation_data[[#This Row],[purchase_frequency]]*customer_segmentation_data[[#This Row],[last_purchase_amount]]</f>
        <v>24018.560000000001</v>
      </c>
    </row>
    <row r="566" spans="1:15" x14ac:dyDescent="0.25">
      <c r="A566">
        <v>990</v>
      </c>
      <c r="B566">
        <v>31</v>
      </c>
      <c r="C566" t="s">
        <v>14</v>
      </c>
      <c r="D566" t="s">
        <v>28</v>
      </c>
      <c r="E566">
        <v>45695</v>
      </c>
      <c r="F566" t="s">
        <v>29</v>
      </c>
      <c r="G566">
        <v>36</v>
      </c>
      <c r="H566" t="s">
        <v>26</v>
      </c>
      <c r="I566">
        <v>2</v>
      </c>
      <c r="J566" t="s">
        <v>18</v>
      </c>
      <c r="K566">
        <v>31</v>
      </c>
      <c r="L566" t="s">
        <v>22</v>
      </c>
      <c r="M566" t="s">
        <v>33</v>
      </c>
      <c r="N566">
        <v>864.67</v>
      </c>
      <c r="O566">
        <f>customer_segmentation_data[[#This Row],[purchase_frequency]]*customer_segmentation_data[[#This Row],[last_purchase_amount]]</f>
        <v>26804.77</v>
      </c>
    </row>
    <row r="567" spans="1:15" x14ac:dyDescent="0.25">
      <c r="A567">
        <v>9</v>
      </c>
      <c r="B567">
        <v>53</v>
      </c>
      <c r="C567" t="s">
        <v>24</v>
      </c>
      <c r="D567" t="s">
        <v>36</v>
      </c>
      <c r="E567">
        <v>34424</v>
      </c>
      <c r="F567" t="s">
        <v>29</v>
      </c>
      <c r="G567">
        <v>29</v>
      </c>
      <c r="H567" t="s">
        <v>26</v>
      </c>
      <c r="I567">
        <v>6</v>
      </c>
      <c r="J567" t="s">
        <v>35</v>
      </c>
      <c r="K567">
        <v>7</v>
      </c>
      <c r="L567" t="s">
        <v>31</v>
      </c>
      <c r="M567" t="s">
        <v>23</v>
      </c>
      <c r="N567">
        <v>951.71</v>
      </c>
      <c r="O567">
        <f>customer_segmentation_data[[#This Row],[purchase_frequency]]*customer_segmentation_data[[#This Row],[last_purchase_amount]]</f>
        <v>6661.97</v>
      </c>
    </row>
    <row r="568" spans="1:15" x14ac:dyDescent="0.25">
      <c r="A568">
        <v>10</v>
      </c>
      <c r="B568">
        <v>55</v>
      </c>
      <c r="C568" t="s">
        <v>24</v>
      </c>
      <c r="D568" t="s">
        <v>15</v>
      </c>
      <c r="E568">
        <v>45839</v>
      </c>
      <c r="F568" t="s">
        <v>29</v>
      </c>
      <c r="G568">
        <v>55</v>
      </c>
      <c r="H568" t="s">
        <v>21</v>
      </c>
      <c r="I568">
        <v>7</v>
      </c>
      <c r="J568" t="s">
        <v>35</v>
      </c>
      <c r="K568">
        <v>2</v>
      </c>
      <c r="L568" t="s">
        <v>31</v>
      </c>
      <c r="M568" t="s">
        <v>33</v>
      </c>
      <c r="N568">
        <v>821.18</v>
      </c>
      <c r="O568">
        <f>customer_segmentation_data[[#This Row],[purchase_frequency]]*customer_segmentation_data[[#This Row],[last_purchase_amount]]</f>
        <v>1642.36</v>
      </c>
    </row>
    <row r="569" spans="1:15" x14ac:dyDescent="0.25">
      <c r="A569">
        <v>12</v>
      </c>
      <c r="B569">
        <v>68</v>
      </c>
      <c r="C569" t="s">
        <v>24</v>
      </c>
      <c r="D569" t="s">
        <v>28</v>
      </c>
      <c r="E569">
        <v>30058</v>
      </c>
      <c r="F569" t="s">
        <v>29</v>
      </c>
      <c r="G569">
        <v>91</v>
      </c>
      <c r="H569" t="s">
        <v>17</v>
      </c>
      <c r="I569">
        <v>1</v>
      </c>
      <c r="J569" t="s">
        <v>18</v>
      </c>
      <c r="K569">
        <v>49</v>
      </c>
      <c r="L569" t="s">
        <v>22</v>
      </c>
      <c r="M569" t="s">
        <v>20</v>
      </c>
      <c r="N569">
        <v>889.94</v>
      </c>
      <c r="O569">
        <f>customer_segmentation_data[[#This Row],[purchase_frequency]]*customer_segmentation_data[[#This Row],[last_purchase_amount]]</f>
        <v>43607.060000000005</v>
      </c>
    </row>
    <row r="570" spans="1:15" x14ac:dyDescent="0.25">
      <c r="A570">
        <v>14</v>
      </c>
      <c r="B570">
        <v>64</v>
      </c>
      <c r="C570" t="s">
        <v>24</v>
      </c>
      <c r="D570" t="s">
        <v>28</v>
      </c>
      <c r="E570">
        <v>33018</v>
      </c>
      <c r="F570" t="s">
        <v>29</v>
      </c>
      <c r="G570">
        <v>46</v>
      </c>
      <c r="H570" t="s">
        <v>21</v>
      </c>
      <c r="I570">
        <v>4</v>
      </c>
      <c r="J570" t="s">
        <v>35</v>
      </c>
      <c r="K570">
        <v>3</v>
      </c>
      <c r="L570" t="s">
        <v>31</v>
      </c>
      <c r="M570" t="s">
        <v>23</v>
      </c>
      <c r="N570">
        <v>221.35</v>
      </c>
      <c r="O570">
        <f>customer_segmentation_data[[#This Row],[purchase_frequency]]*customer_segmentation_data[[#This Row],[last_purchase_amount]]</f>
        <v>664.05</v>
      </c>
    </row>
    <row r="571" spans="1:15" x14ac:dyDescent="0.25">
      <c r="A571">
        <v>25</v>
      </c>
      <c r="B571">
        <v>69</v>
      </c>
      <c r="C571" t="s">
        <v>24</v>
      </c>
      <c r="D571" t="s">
        <v>15</v>
      </c>
      <c r="E571">
        <v>36140</v>
      </c>
      <c r="F571" t="s">
        <v>29</v>
      </c>
      <c r="G571">
        <v>78</v>
      </c>
      <c r="H571" t="s">
        <v>17</v>
      </c>
      <c r="I571">
        <v>5</v>
      </c>
      <c r="J571" t="s">
        <v>35</v>
      </c>
      <c r="K571">
        <v>39</v>
      </c>
      <c r="L571" t="s">
        <v>22</v>
      </c>
      <c r="M571" t="s">
        <v>23</v>
      </c>
      <c r="N571">
        <v>508.86</v>
      </c>
      <c r="O571">
        <f>customer_segmentation_data[[#This Row],[purchase_frequency]]*customer_segmentation_data[[#This Row],[last_purchase_amount]]</f>
        <v>19845.54</v>
      </c>
    </row>
    <row r="572" spans="1:15" x14ac:dyDescent="0.25">
      <c r="A572">
        <v>27</v>
      </c>
      <c r="B572">
        <v>54</v>
      </c>
      <c r="C572" t="s">
        <v>24</v>
      </c>
      <c r="D572" t="s">
        <v>36</v>
      </c>
      <c r="E572">
        <v>35394</v>
      </c>
      <c r="F572" t="s">
        <v>29</v>
      </c>
      <c r="G572">
        <v>10</v>
      </c>
      <c r="H572" t="s">
        <v>26</v>
      </c>
      <c r="I572">
        <v>9</v>
      </c>
      <c r="J572" t="s">
        <v>30</v>
      </c>
      <c r="K572">
        <v>4</v>
      </c>
      <c r="L572" t="s">
        <v>31</v>
      </c>
      <c r="M572" t="s">
        <v>20</v>
      </c>
      <c r="N572">
        <v>124.29</v>
      </c>
      <c r="O572">
        <f>customer_segmentation_data[[#This Row],[purchase_frequency]]*customer_segmentation_data[[#This Row],[last_purchase_amount]]</f>
        <v>497.16</v>
      </c>
    </row>
    <row r="573" spans="1:15" x14ac:dyDescent="0.25">
      <c r="A573">
        <v>32</v>
      </c>
      <c r="B573">
        <v>60</v>
      </c>
      <c r="C573" t="s">
        <v>24</v>
      </c>
      <c r="D573" t="s">
        <v>15</v>
      </c>
      <c r="E573">
        <v>45733</v>
      </c>
      <c r="F573" t="s">
        <v>29</v>
      </c>
      <c r="G573">
        <v>69</v>
      </c>
      <c r="H573" t="s">
        <v>21</v>
      </c>
      <c r="I573">
        <v>2</v>
      </c>
      <c r="J573" t="s">
        <v>18</v>
      </c>
      <c r="K573">
        <v>18</v>
      </c>
      <c r="L573" t="s">
        <v>19</v>
      </c>
      <c r="M573" t="s">
        <v>33</v>
      </c>
      <c r="N573">
        <v>197.29</v>
      </c>
      <c r="O573">
        <f>customer_segmentation_data[[#This Row],[purchase_frequency]]*customer_segmentation_data[[#This Row],[last_purchase_amount]]</f>
        <v>3551.22</v>
      </c>
    </row>
    <row r="574" spans="1:15" x14ac:dyDescent="0.25">
      <c r="A574">
        <v>57</v>
      </c>
      <c r="B574">
        <v>63</v>
      </c>
      <c r="C574" t="s">
        <v>24</v>
      </c>
      <c r="D574" t="s">
        <v>28</v>
      </c>
      <c r="E574">
        <v>49607</v>
      </c>
      <c r="F574" t="s">
        <v>29</v>
      </c>
      <c r="G574">
        <v>7</v>
      </c>
      <c r="H574" t="s">
        <v>26</v>
      </c>
      <c r="I574">
        <v>9</v>
      </c>
      <c r="J574" t="s">
        <v>30</v>
      </c>
      <c r="K574">
        <v>20</v>
      </c>
      <c r="L574" t="s">
        <v>19</v>
      </c>
      <c r="M574" t="s">
        <v>33</v>
      </c>
      <c r="N574">
        <v>195.34</v>
      </c>
      <c r="O574">
        <f>customer_segmentation_data[[#This Row],[purchase_frequency]]*customer_segmentation_data[[#This Row],[last_purchase_amount]]</f>
        <v>3906.8</v>
      </c>
    </row>
    <row r="575" spans="1:15" x14ac:dyDescent="0.25">
      <c r="A575">
        <v>80</v>
      </c>
      <c r="B575">
        <v>68</v>
      </c>
      <c r="C575" t="s">
        <v>24</v>
      </c>
      <c r="D575" t="s">
        <v>28</v>
      </c>
      <c r="E575">
        <v>45092</v>
      </c>
      <c r="F575" t="s">
        <v>29</v>
      </c>
      <c r="G575">
        <v>54</v>
      </c>
      <c r="H575" t="s">
        <v>21</v>
      </c>
      <c r="I575">
        <v>4</v>
      </c>
      <c r="J575" t="s">
        <v>35</v>
      </c>
      <c r="K575">
        <v>40</v>
      </c>
      <c r="L575" t="s">
        <v>22</v>
      </c>
      <c r="M575" t="s">
        <v>33</v>
      </c>
      <c r="N575">
        <v>738.6</v>
      </c>
      <c r="O575">
        <f>customer_segmentation_data[[#This Row],[purchase_frequency]]*customer_segmentation_data[[#This Row],[last_purchase_amount]]</f>
        <v>29544</v>
      </c>
    </row>
    <row r="576" spans="1:15" x14ac:dyDescent="0.25">
      <c r="A576">
        <v>87</v>
      </c>
      <c r="B576">
        <v>59</v>
      </c>
      <c r="C576" t="s">
        <v>24</v>
      </c>
      <c r="D576" t="s">
        <v>36</v>
      </c>
      <c r="E576">
        <v>47990</v>
      </c>
      <c r="F576" t="s">
        <v>29</v>
      </c>
      <c r="G576">
        <v>3</v>
      </c>
      <c r="H576" t="s">
        <v>26</v>
      </c>
      <c r="I576">
        <v>10</v>
      </c>
      <c r="J576" t="s">
        <v>30</v>
      </c>
      <c r="K576">
        <v>48</v>
      </c>
      <c r="L576" t="s">
        <v>22</v>
      </c>
      <c r="M576" t="s">
        <v>32</v>
      </c>
      <c r="N576">
        <v>755.92</v>
      </c>
      <c r="O576">
        <f>customer_segmentation_data[[#This Row],[purchase_frequency]]*customer_segmentation_data[[#This Row],[last_purchase_amount]]</f>
        <v>36284.159999999996</v>
      </c>
    </row>
    <row r="577" spans="1:15" x14ac:dyDescent="0.25">
      <c r="A577">
        <v>110</v>
      </c>
      <c r="B577">
        <v>56</v>
      </c>
      <c r="C577" t="s">
        <v>24</v>
      </c>
      <c r="D577" t="s">
        <v>15</v>
      </c>
      <c r="E577">
        <v>40676</v>
      </c>
      <c r="F577" t="s">
        <v>29</v>
      </c>
      <c r="G577">
        <v>86</v>
      </c>
      <c r="H577" t="s">
        <v>17</v>
      </c>
      <c r="I577">
        <v>7</v>
      </c>
      <c r="J577" t="s">
        <v>35</v>
      </c>
      <c r="K577">
        <v>38</v>
      </c>
      <c r="L577" t="s">
        <v>22</v>
      </c>
      <c r="M577" t="s">
        <v>32</v>
      </c>
      <c r="N577">
        <v>627.65</v>
      </c>
      <c r="O577">
        <f>customer_segmentation_data[[#This Row],[purchase_frequency]]*customer_segmentation_data[[#This Row],[last_purchase_amount]]</f>
        <v>23850.7</v>
      </c>
    </row>
    <row r="578" spans="1:15" x14ac:dyDescent="0.25">
      <c r="A578">
        <v>118</v>
      </c>
      <c r="B578">
        <v>62</v>
      </c>
      <c r="C578" t="s">
        <v>24</v>
      </c>
      <c r="D578" t="s">
        <v>36</v>
      </c>
      <c r="E578">
        <v>48693</v>
      </c>
      <c r="F578" t="s">
        <v>29</v>
      </c>
      <c r="G578">
        <v>36</v>
      </c>
      <c r="H578" t="s">
        <v>26</v>
      </c>
      <c r="I578">
        <v>9</v>
      </c>
      <c r="J578" t="s">
        <v>30</v>
      </c>
      <c r="K578">
        <v>44</v>
      </c>
      <c r="L578" t="s">
        <v>22</v>
      </c>
      <c r="M578" t="s">
        <v>32</v>
      </c>
      <c r="N578">
        <v>755.67</v>
      </c>
      <c r="O578">
        <f>customer_segmentation_data[[#This Row],[purchase_frequency]]*customer_segmentation_data[[#This Row],[last_purchase_amount]]</f>
        <v>33249.479999999996</v>
      </c>
    </row>
    <row r="579" spans="1:15" x14ac:dyDescent="0.25">
      <c r="A579">
        <v>127</v>
      </c>
      <c r="B579">
        <v>58</v>
      </c>
      <c r="C579" t="s">
        <v>24</v>
      </c>
      <c r="D579" t="s">
        <v>36</v>
      </c>
      <c r="E579">
        <v>32860</v>
      </c>
      <c r="F579" t="s">
        <v>29</v>
      </c>
      <c r="G579">
        <v>90</v>
      </c>
      <c r="H579" t="s">
        <v>17</v>
      </c>
      <c r="I579">
        <v>5</v>
      </c>
      <c r="J579" t="s">
        <v>35</v>
      </c>
      <c r="K579">
        <v>18</v>
      </c>
      <c r="L579" t="s">
        <v>19</v>
      </c>
      <c r="M579" t="s">
        <v>23</v>
      </c>
      <c r="N579">
        <v>405.05</v>
      </c>
      <c r="O579">
        <f>customer_segmentation_data[[#This Row],[purchase_frequency]]*customer_segmentation_data[[#This Row],[last_purchase_amount]]</f>
        <v>7290.9000000000005</v>
      </c>
    </row>
    <row r="580" spans="1:15" x14ac:dyDescent="0.25">
      <c r="A580">
        <v>129</v>
      </c>
      <c r="B580">
        <v>67</v>
      </c>
      <c r="C580" t="s">
        <v>24</v>
      </c>
      <c r="D580" t="s">
        <v>28</v>
      </c>
      <c r="E580">
        <v>40385</v>
      </c>
      <c r="F580" t="s">
        <v>29</v>
      </c>
      <c r="G580">
        <v>64</v>
      </c>
      <c r="H580" t="s">
        <v>21</v>
      </c>
      <c r="I580">
        <v>1</v>
      </c>
      <c r="J580" t="s">
        <v>18</v>
      </c>
      <c r="K580">
        <v>17</v>
      </c>
      <c r="L580" t="s">
        <v>19</v>
      </c>
      <c r="M580" t="s">
        <v>23</v>
      </c>
      <c r="N580">
        <v>957.06</v>
      </c>
      <c r="O580">
        <f>customer_segmentation_data[[#This Row],[purchase_frequency]]*customer_segmentation_data[[#This Row],[last_purchase_amount]]</f>
        <v>16270.019999999999</v>
      </c>
    </row>
    <row r="581" spans="1:15" x14ac:dyDescent="0.25">
      <c r="A581">
        <v>131</v>
      </c>
      <c r="B581">
        <v>51</v>
      </c>
      <c r="C581" t="s">
        <v>24</v>
      </c>
      <c r="D581" t="s">
        <v>36</v>
      </c>
      <c r="E581">
        <v>42337</v>
      </c>
      <c r="F581" t="s">
        <v>29</v>
      </c>
      <c r="G581">
        <v>70</v>
      </c>
      <c r="H581" t="s">
        <v>21</v>
      </c>
      <c r="I581">
        <v>9</v>
      </c>
      <c r="J581" t="s">
        <v>30</v>
      </c>
      <c r="K581">
        <v>28</v>
      </c>
      <c r="L581" t="s">
        <v>19</v>
      </c>
      <c r="M581" t="s">
        <v>23</v>
      </c>
      <c r="N581">
        <v>914.97</v>
      </c>
      <c r="O581">
        <f>customer_segmentation_data[[#This Row],[purchase_frequency]]*customer_segmentation_data[[#This Row],[last_purchase_amount]]</f>
        <v>25619.16</v>
      </c>
    </row>
    <row r="582" spans="1:15" x14ac:dyDescent="0.25">
      <c r="A582">
        <v>158</v>
      </c>
      <c r="B582">
        <v>61</v>
      </c>
      <c r="C582" t="s">
        <v>24</v>
      </c>
      <c r="D582" t="s">
        <v>28</v>
      </c>
      <c r="E582">
        <v>46738</v>
      </c>
      <c r="F582" t="s">
        <v>29</v>
      </c>
      <c r="G582">
        <v>36</v>
      </c>
      <c r="H582" t="s">
        <v>26</v>
      </c>
      <c r="I582">
        <v>3</v>
      </c>
      <c r="J582" t="s">
        <v>18</v>
      </c>
      <c r="K582">
        <v>26</v>
      </c>
      <c r="L582" t="s">
        <v>19</v>
      </c>
      <c r="M582" t="s">
        <v>20</v>
      </c>
      <c r="N582">
        <v>393.6</v>
      </c>
      <c r="O582">
        <f>customer_segmentation_data[[#This Row],[purchase_frequency]]*customer_segmentation_data[[#This Row],[last_purchase_amount]]</f>
        <v>10233.6</v>
      </c>
    </row>
    <row r="583" spans="1:15" x14ac:dyDescent="0.25">
      <c r="A583">
        <v>193</v>
      </c>
      <c r="B583">
        <v>69</v>
      </c>
      <c r="C583" t="s">
        <v>24</v>
      </c>
      <c r="D583" t="s">
        <v>15</v>
      </c>
      <c r="E583">
        <v>39509</v>
      </c>
      <c r="F583" t="s">
        <v>29</v>
      </c>
      <c r="G583">
        <v>10</v>
      </c>
      <c r="H583" t="s">
        <v>26</v>
      </c>
      <c r="I583">
        <v>6</v>
      </c>
      <c r="J583" t="s">
        <v>35</v>
      </c>
      <c r="K583">
        <v>27</v>
      </c>
      <c r="L583" t="s">
        <v>19</v>
      </c>
      <c r="M583" t="s">
        <v>20</v>
      </c>
      <c r="N583">
        <v>377.66</v>
      </c>
      <c r="O583">
        <f>customer_segmentation_data[[#This Row],[purchase_frequency]]*customer_segmentation_data[[#This Row],[last_purchase_amount]]</f>
        <v>10196.820000000002</v>
      </c>
    </row>
    <row r="584" spans="1:15" x14ac:dyDescent="0.25">
      <c r="A584">
        <v>195</v>
      </c>
      <c r="B584">
        <v>67</v>
      </c>
      <c r="C584" t="s">
        <v>24</v>
      </c>
      <c r="D584" t="s">
        <v>28</v>
      </c>
      <c r="E584">
        <v>31806</v>
      </c>
      <c r="F584" t="s">
        <v>29</v>
      </c>
      <c r="G584">
        <v>79</v>
      </c>
      <c r="H584" t="s">
        <v>17</v>
      </c>
      <c r="I584">
        <v>8</v>
      </c>
      <c r="J584" t="s">
        <v>30</v>
      </c>
      <c r="K584">
        <v>13</v>
      </c>
      <c r="L584" t="s">
        <v>19</v>
      </c>
      <c r="M584" t="s">
        <v>33</v>
      </c>
      <c r="N584">
        <v>261.07</v>
      </c>
      <c r="O584">
        <f>customer_segmentation_data[[#This Row],[purchase_frequency]]*customer_segmentation_data[[#This Row],[last_purchase_amount]]</f>
        <v>3393.91</v>
      </c>
    </row>
    <row r="585" spans="1:15" x14ac:dyDescent="0.25">
      <c r="A585">
        <v>207</v>
      </c>
      <c r="B585">
        <v>58</v>
      </c>
      <c r="C585" t="s">
        <v>24</v>
      </c>
      <c r="D585" t="s">
        <v>36</v>
      </c>
      <c r="E585">
        <v>48714</v>
      </c>
      <c r="F585" t="s">
        <v>29</v>
      </c>
      <c r="G585">
        <v>75</v>
      </c>
      <c r="H585" t="s">
        <v>17</v>
      </c>
      <c r="I585">
        <v>10</v>
      </c>
      <c r="J585" t="s">
        <v>30</v>
      </c>
      <c r="K585">
        <v>40</v>
      </c>
      <c r="L585" t="s">
        <v>22</v>
      </c>
      <c r="M585" t="s">
        <v>23</v>
      </c>
      <c r="N585">
        <v>324.91000000000003</v>
      </c>
      <c r="O585">
        <f>customer_segmentation_data[[#This Row],[purchase_frequency]]*customer_segmentation_data[[#This Row],[last_purchase_amount]]</f>
        <v>12996.400000000001</v>
      </c>
    </row>
    <row r="586" spans="1:15" x14ac:dyDescent="0.25">
      <c r="A586">
        <v>219</v>
      </c>
      <c r="B586">
        <v>57</v>
      </c>
      <c r="C586" t="s">
        <v>24</v>
      </c>
      <c r="D586" t="s">
        <v>36</v>
      </c>
      <c r="E586">
        <v>33009</v>
      </c>
      <c r="F586" t="s">
        <v>29</v>
      </c>
      <c r="G586">
        <v>82</v>
      </c>
      <c r="H586" t="s">
        <v>17</v>
      </c>
      <c r="I586">
        <v>9</v>
      </c>
      <c r="J586" t="s">
        <v>30</v>
      </c>
      <c r="K586">
        <v>24</v>
      </c>
      <c r="L586" t="s">
        <v>19</v>
      </c>
      <c r="M586" t="s">
        <v>27</v>
      </c>
      <c r="N586">
        <v>563.64</v>
      </c>
      <c r="O586">
        <f>customer_segmentation_data[[#This Row],[purchase_frequency]]*customer_segmentation_data[[#This Row],[last_purchase_amount]]</f>
        <v>13527.36</v>
      </c>
    </row>
    <row r="587" spans="1:15" x14ac:dyDescent="0.25">
      <c r="A587">
        <v>224</v>
      </c>
      <c r="B587">
        <v>51</v>
      </c>
      <c r="C587" t="s">
        <v>24</v>
      </c>
      <c r="D587" t="s">
        <v>15</v>
      </c>
      <c r="E587">
        <v>33665</v>
      </c>
      <c r="F587" t="s">
        <v>29</v>
      </c>
      <c r="G587">
        <v>12</v>
      </c>
      <c r="H587" t="s">
        <v>26</v>
      </c>
      <c r="I587">
        <v>2</v>
      </c>
      <c r="J587" t="s">
        <v>18</v>
      </c>
      <c r="K587">
        <v>2</v>
      </c>
      <c r="L587" t="s">
        <v>31</v>
      </c>
      <c r="M587" t="s">
        <v>20</v>
      </c>
      <c r="N587">
        <v>139.07</v>
      </c>
      <c r="O587">
        <f>customer_segmentation_data[[#This Row],[purchase_frequency]]*customer_segmentation_data[[#This Row],[last_purchase_amount]]</f>
        <v>278.14</v>
      </c>
    </row>
    <row r="588" spans="1:15" x14ac:dyDescent="0.25">
      <c r="A588">
        <v>230</v>
      </c>
      <c r="B588">
        <v>56</v>
      </c>
      <c r="C588" t="s">
        <v>24</v>
      </c>
      <c r="D588" t="s">
        <v>36</v>
      </c>
      <c r="E588">
        <v>31154</v>
      </c>
      <c r="F588" t="s">
        <v>29</v>
      </c>
      <c r="G588">
        <v>40</v>
      </c>
      <c r="H588" t="s">
        <v>26</v>
      </c>
      <c r="I588">
        <v>4</v>
      </c>
      <c r="J588" t="s">
        <v>35</v>
      </c>
      <c r="K588">
        <v>25</v>
      </c>
      <c r="L588" t="s">
        <v>19</v>
      </c>
      <c r="M588" t="s">
        <v>33</v>
      </c>
      <c r="N588">
        <v>197.54</v>
      </c>
      <c r="O588">
        <f>customer_segmentation_data[[#This Row],[purchase_frequency]]*customer_segmentation_data[[#This Row],[last_purchase_amount]]</f>
        <v>4938.5</v>
      </c>
    </row>
    <row r="589" spans="1:15" x14ac:dyDescent="0.25">
      <c r="A589">
        <v>247</v>
      </c>
      <c r="B589">
        <v>54</v>
      </c>
      <c r="C589" t="s">
        <v>24</v>
      </c>
      <c r="D589" t="s">
        <v>28</v>
      </c>
      <c r="E589">
        <v>48896</v>
      </c>
      <c r="F589" t="s">
        <v>29</v>
      </c>
      <c r="G589">
        <v>28</v>
      </c>
      <c r="H589" t="s">
        <v>26</v>
      </c>
      <c r="I589">
        <v>9</v>
      </c>
      <c r="J589" t="s">
        <v>30</v>
      </c>
      <c r="K589">
        <v>25</v>
      </c>
      <c r="L589" t="s">
        <v>19</v>
      </c>
      <c r="M589" t="s">
        <v>23</v>
      </c>
      <c r="N589">
        <v>244.79</v>
      </c>
      <c r="O589">
        <f>customer_segmentation_data[[#This Row],[purchase_frequency]]*customer_segmentation_data[[#This Row],[last_purchase_amount]]</f>
        <v>6119.75</v>
      </c>
    </row>
    <row r="590" spans="1:15" x14ac:dyDescent="0.25">
      <c r="A590">
        <v>259</v>
      </c>
      <c r="B590">
        <v>68</v>
      </c>
      <c r="C590" t="s">
        <v>24</v>
      </c>
      <c r="D590" t="s">
        <v>36</v>
      </c>
      <c r="E590">
        <v>49725</v>
      </c>
      <c r="F590" t="s">
        <v>29</v>
      </c>
      <c r="G590">
        <v>59</v>
      </c>
      <c r="H590" t="s">
        <v>21</v>
      </c>
      <c r="I590">
        <v>2</v>
      </c>
      <c r="J590" t="s">
        <v>18</v>
      </c>
      <c r="K590">
        <v>35</v>
      </c>
      <c r="L590" t="s">
        <v>22</v>
      </c>
      <c r="M590" t="s">
        <v>20</v>
      </c>
      <c r="N590">
        <v>12.36</v>
      </c>
      <c r="O590">
        <f>customer_segmentation_data[[#This Row],[purchase_frequency]]*customer_segmentation_data[[#This Row],[last_purchase_amount]]</f>
        <v>432.59999999999997</v>
      </c>
    </row>
    <row r="591" spans="1:15" x14ac:dyDescent="0.25">
      <c r="A591">
        <v>262</v>
      </c>
      <c r="B591">
        <v>60</v>
      </c>
      <c r="C591" t="s">
        <v>24</v>
      </c>
      <c r="D591" t="s">
        <v>28</v>
      </c>
      <c r="E591">
        <v>45827</v>
      </c>
      <c r="F591" t="s">
        <v>29</v>
      </c>
      <c r="G591">
        <v>18</v>
      </c>
      <c r="H591" t="s">
        <v>26</v>
      </c>
      <c r="I591">
        <v>2</v>
      </c>
      <c r="J591" t="s">
        <v>18</v>
      </c>
      <c r="K591">
        <v>47</v>
      </c>
      <c r="L591" t="s">
        <v>22</v>
      </c>
      <c r="M591" t="s">
        <v>33</v>
      </c>
      <c r="N591">
        <v>599.66</v>
      </c>
      <c r="O591">
        <f>customer_segmentation_data[[#This Row],[purchase_frequency]]*customer_segmentation_data[[#This Row],[last_purchase_amount]]</f>
        <v>28184.019999999997</v>
      </c>
    </row>
    <row r="592" spans="1:15" x14ac:dyDescent="0.25">
      <c r="A592">
        <v>264</v>
      </c>
      <c r="B592">
        <v>57</v>
      </c>
      <c r="C592" t="s">
        <v>24</v>
      </c>
      <c r="D592" t="s">
        <v>15</v>
      </c>
      <c r="E592">
        <v>31451</v>
      </c>
      <c r="F592" t="s">
        <v>29</v>
      </c>
      <c r="G592">
        <v>75</v>
      </c>
      <c r="H592" t="s">
        <v>17</v>
      </c>
      <c r="I592">
        <v>3</v>
      </c>
      <c r="J592" t="s">
        <v>18</v>
      </c>
      <c r="K592">
        <v>8</v>
      </c>
      <c r="L592" t="s">
        <v>31</v>
      </c>
      <c r="M592" t="s">
        <v>33</v>
      </c>
      <c r="N592">
        <v>611.79</v>
      </c>
      <c r="O592">
        <f>customer_segmentation_data[[#This Row],[purchase_frequency]]*customer_segmentation_data[[#This Row],[last_purchase_amount]]</f>
        <v>4894.32</v>
      </c>
    </row>
    <row r="593" spans="1:15" x14ac:dyDescent="0.25">
      <c r="A593">
        <v>271</v>
      </c>
      <c r="B593">
        <v>69</v>
      </c>
      <c r="C593" t="s">
        <v>24</v>
      </c>
      <c r="D593" t="s">
        <v>36</v>
      </c>
      <c r="E593">
        <v>47458</v>
      </c>
      <c r="F593" t="s">
        <v>29</v>
      </c>
      <c r="G593">
        <v>14</v>
      </c>
      <c r="H593" t="s">
        <v>26</v>
      </c>
      <c r="I593">
        <v>2</v>
      </c>
      <c r="J593" t="s">
        <v>18</v>
      </c>
      <c r="K593">
        <v>10</v>
      </c>
      <c r="L593" t="s">
        <v>31</v>
      </c>
      <c r="M593" t="s">
        <v>20</v>
      </c>
      <c r="N593">
        <v>874.32</v>
      </c>
      <c r="O593">
        <f>customer_segmentation_data[[#This Row],[purchase_frequency]]*customer_segmentation_data[[#This Row],[last_purchase_amount]]</f>
        <v>8743.2000000000007</v>
      </c>
    </row>
    <row r="594" spans="1:15" x14ac:dyDescent="0.25">
      <c r="A594">
        <v>278</v>
      </c>
      <c r="B594">
        <v>63</v>
      </c>
      <c r="C594" t="s">
        <v>24</v>
      </c>
      <c r="D594" t="s">
        <v>36</v>
      </c>
      <c r="E594">
        <v>48225</v>
      </c>
      <c r="F594" t="s">
        <v>29</v>
      </c>
      <c r="G594">
        <v>24</v>
      </c>
      <c r="H594" t="s">
        <v>26</v>
      </c>
      <c r="I594">
        <v>6</v>
      </c>
      <c r="J594" t="s">
        <v>35</v>
      </c>
      <c r="K594">
        <v>14</v>
      </c>
      <c r="L594" t="s">
        <v>19</v>
      </c>
      <c r="M594" t="s">
        <v>27</v>
      </c>
      <c r="N594">
        <v>764.05</v>
      </c>
      <c r="O594">
        <f>customer_segmentation_data[[#This Row],[purchase_frequency]]*customer_segmentation_data[[#This Row],[last_purchase_amount]]</f>
        <v>10696.699999999999</v>
      </c>
    </row>
    <row r="595" spans="1:15" x14ac:dyDescent="0.25">
      <c r="A595">
        <v>281</v>
      </c>
      <c r="B595">
        <v>61</v>
      </c>
      <c r="C595" t="s">
        <v>24</v>
      </c>
      <c r="D595" t="s">
        <v>28</v>
      </c>
      <c r="E595">
        <v>47689</v>
      </c>
      <c r="F595" t="s">
        <v>29</v>
      </c>
      <c r="G595">
        <v>46</v>
      </c>
      <c r="H595" t="s">
        <v>21</v>
      </c>
      <c r="I595">
        <v>4</v>
      </c>
      <c r="J595" t="s">
        <v>35</v>
      </c>
      <c r="K595">
        <v>42</v>
      </c>
      <c r="L595" t="s">
        <v>22</v>
      </c>
      <c r="M595" t="s">
        <v>32</v>
      </c>
      <c r="N595">
        <v>802.44</v>
      </c>
      <c r="O595">
        <f>customer_segmentation_data[[#This Row],[purchase_frequency]]*customer_segmentation_data[[#This Row],[last_purchase_amount]]</f>
        <v>33702.480000000003</v>
      </c>
    </row>
    <row r="596" spans="1:15" x14ac:dyDescent="0.25">
      <c r="A596">
        <v>292</v>
      </c>
      <c r="B596">
        <v>62</v>
      </c>
      <c r="C596" t="s">
        <v>24</v>
      </c>
      <c r="D596" t="s">
        <v>28</v>
      </c>
      <c r="E596">
        <v>38250</v>
      </c>
      <c r="F596" t="s">
        <v>29</v>
      </c>
      <c r="G596">
        <v>63</v>
      </c>
      <c r="H596" t="s">
        <v>21</v>
      </c>
      <c r="I596">
        <v>5</v>
      </c>
      <c r="J596" t="s">
        <v>35</v>
      </c>
      <c r="K596">
        <v>22</v>
      </c>
      <c r="L596" t="s">
        <v>19</v>
      </c>
      <c r="M596" t="s">
        <v>32</v>
      </c>
      <c r="N596">
        <v>723.93</v>
      </c>
      <c r="O596">
        <f>customer_segmentation_data[[#This Row],[purchase_frequency]]*customer_segmentation_data[[#This Row],[last_purchase_amount]]</f>
        <v>15926.46</v>
      </c>
    </row>
    <row r="597" spans="1:15" x14ac:dyDescent="0.25">
      <c r="A597">
        <v>299</v>
      </c>
      <c r="B597">
        <v>59</v>
      </c>
      <c r="C597" t="s">
        <v>24</v>
      </c>
      <c r="D597" t="s">
        <v>36</v>
      </c>
      <c r="E597">
        <v>36383</v>
      </c>
      <c r="F597" t="s">
        <v>29</v>
      </c>
      <c r="G597">
        <v>5</v>
      </c>
      <c r="H597" t="s">
        <v>26</v>
      </c>
      <c r="I597">
        <v>6</v>
      </c>
      <c r="J597" t="s">
        <v>35</v>
      </c>
      <c r="K597">
        <v>31</v>
      </c>
      <c r="L597" t="s">
        <v>22</v>
      </c>
      <c r="M597" t="s">
        <v>20</v>
      </c>
      <c r="N597">
        <v>82.77</v>
      </c>
      <c r="O597">
        <f>customer_segmentation_data[[#This Row],[purchase_frequency]]*customer_segmentation_data[[#This Row],[last_purchase_amount]]</f>
        <v>2565.87</v>
      </c>
    </row>
    <row r="598" spans="1:15" x14ac:dyDescent="0.25">
      <c r="A598">
        <v>313</v>
      </c>
      <c r="B598">
        <v>69</v>
      </c>
      <c r="C598" t="s">
        <v>24</v>
      </c>
      <c r="D598" t="s">
        <v>28</v>
      </c>
      <c r="E598">
        <v>35218</v>
      </c>
      <c r="F598" t="s">
        <v>29</v>
      </c>
      <c r="G598">
        <v>47</v>
      </c>
      <c r="H598" t="s">
        <v>21</v>
      </c>
      <c r="I598">
        <v>4</v>
      </c>
      <c r="J598" t="s">
        <v>35</v>
      </c>
      <c r="K598">
        <v>33</v>
      </c>
      <c r="L598" t="s">
        <v>22</v>
      </c>
      <c r="M598" t="s">
        <v>33</v>
      </c>
      <c r="N598">
        <v>315.49</v>
      </c>
      <c r="O598">
        <f>customer_segmentation_data[[#This Row],[purchase_frequency]]*customer_segmentation_data[[#This Row],[last_purchase_amount]]</f>
        <v>10411.17</v>
      </c>
    </row>
    <row r="599" spans="1:15" x14ac:dyDescent="0.25">
      <c r="A599">
        <v>319</v>
      </c>
      <c r="B599">
        <v>61</v>
      </c>
      <c r="C599" t="s">
        <v>24</v>
      </c>
      <c r="D599" t="s">
        <v>28</v>
      </c>
      <c r="E599">
        <v>47790</v>
      </c>
      <c r="F599" t="s">
        <v>29</v>
      </c>
      <c r="G599">
        <v>67</v>
      </c>
      <c r="H599" t="s">
        <v>21</v>
      </c>
      <c r="I599">
        <v>9</v>
      </c>
      <c r="J599" t="s">
        <v>30</v>
      </c>
      <c r="K599">
        <v>5</v>
      </c>
      <c r="L599" t="s">
        <v>31</v>
      </c>
      <c r="M599" t="s">
        <v>32</v>
      </c>
      <c r="N599">
        <v>714.29</v>
      </c>
      <c r="O599">
        <f>customer_segmentation_data[[#This Row],[purchase_frequency]]*customer_segmentation_data[[#This Row],[last_purchase_amount]]</f>
        <v>3571.45</v>
      </c>
    </row>
    <row r="600" spans="1:15" x14ac:dyDescent="0.25">
      <c r="A600">
        <v>326</v>
      </c>
      <c r="B600">
        <v>59</v>
      </c>
      <c r="C600" t="s">
        <v>24</v>
      </c>
      <c r="D600" t="s">
        <v>28</v>
      </c>
      <c r="E600">
        <v>49020</v>
      </c>
      <c r="F600" t="s">
        <v>29</v>
      </c>
      <c r="G600">
        <v>100</v>
      </c>
      <c r="H600" t="s">
        <v>17</v>
      </c>
      <c r="I600">
        <v>2</v>
      </c>
      <c r="J600" t="s">
        <v>18</v>
      </c>
      <c r="K600">
        <v>42</v>
      </c>
      <c r="L600" t="s">
        <v>22</v>
      </c>
      <c r="M600" t="s">
        <v>20</v>
      </c>
      <c r="N600">
        <v>588.17999999999995</v>
      </c>
      <c r="O600">
        <f>customer_segmentation_data[[#This Row],[purchase_frequency]]*customer_segmentation_data[[#This Row],[last_purchase_amount]]</f>
        <v>24703.559999999998</v>
      </c>
    </row>
    <row r="601" spans="1:15" x14ac:dyDescent="0.25">
      <c r="A601">
        <v>354</v>
      </c>
      <c r="B601">
        <v>63</v>
      </c>
      <c r="C601" t="s">
        <v>24</v>
      </c>
      <c r="D601" t="s">
        <v>28</v>
      </c>
      <c r="E601">
        <v>37003</v>
      </c>
      <c r="F601" t="s">
        <v>29</v>
      </c>
      <c r="G601">
        <v>57</v>
      </c>
      <c r="H601" t="s">
        <v>21</v>
      </c>
      <c r="I601">
        <v>4</v>
      </c>
      <c r="J601" t="s">
        <v>35</v>
      </c>
      <c r="K601">
        <v>25</v>
      </c>
      <c r="L601" t="s">
        <v>19</v>
      </c>
      <c r="M601" t="s">
        <v>23</v>
      </c>
      <c r="N601">
        <v>857.68</v>
      </c>
      <c r="O601">
        <f>customer_segmentation_data[[#This Row],[purchase_frequency]]*customer_segmentation_data[[#This Row],[last_purchase_amount]]</f>
        <v>21442</v>
      </c>
    </row>
    <row r="602" spans="1:15" x14ac:dyDescent="0.25">
      <c r="A602">
        <v>422</v>
      </c>
      <c r="B602">
        <v>56</v>
      </c>
      <c r="C602" t="s">
        <v>24</v>
      </c>
      <c r="D602" t="s">
        <v>28</v>
      </c>
      <c r="E602">
        <v>36843</v>
      </c>
      <c r="F602" t="s">
        <v>29</v>
      </c>
      <c r="G602">
        <v>46</v>
      </c>
      <c r="H602" t="s">
        <v>21</v>
      </c>
      <c r="I602">
        <v>7</v>
      </c>
      <c r="J602" t="s">
        <v>35</v>
      </c>
      <c r="K602">
        <v>12</v>
      </c>
      <c r="L602" t="s">
        <v>19</v>
      </c>
      <c r="M602" t="s">
        <v>32</v>
      </c>
      <c r="N602">
        <v>22.15</v>
      </c>
      <c r="O602">
        <f>customer_segmentation_data[[#This Row],[purchase_frequency]]*customer_segmentation_data[[#This Row],[last_purchase_amount]]</f>
        <v>265.79999999999995</v>
      </c>
    </row>
    <row r="603" spans="1:15" x14ac:dyDescent="0.25">
      <c r="A603">
        <v>458</v>
      </c>
      <c r="B603">
        <v>62</v>
      </c>
      <c r="C603" t="s">
        <v>24</v>
      </c>
      <c r="D603" t="s">
        <v>36</v>
      </c>
      <c r="E603">
        <v>32827</v>
      </c>
      <c r="F603" t="s">
        <v>29</v>
      </c>
      <c r="G603">
        <v>69</v>
      </c>
      <c r="H603" t="s">
        <v>21</v>
      </c>
      <c r="I603">
        <v>8</v>
      </c>
      <c r="J603" t="s">
        <v>30</v>
      </c>
      <c r="K603">
        <v>2</v>
      </c>
      <c r="L603" t="s">
        <v>31</v>
      </c>
      <c r="M603" t="s">
        <v>20</v>
      </c>
      <c r="N603">
        <v>468.37</v>
      </c>
      <c r="O603">
        <f>customer_segmentation_data[[#This Row],[purchase_frequency]]*customer_segmentation_data[[#This Row],[last_purchase_amount]]</f>
        <v>936.74</v>
      </c>
    </row>
    <row r="604" spans="1:15" x14ac:dyDescent="0.25">
      <c r="A604">
        <v>462</v>
      </c>
      <c r="B604">
        <v>57</v>
      </c>
      <c r="C604" t="s">
        <v>24</v>
      </c>
      <c r="D604" t="s">
        <v>15</v>
      </c>
      <c r="E604">
        <v>46563</v>
      </c>
      <c r="F604" t="s">
        <v>29</v>
      </c>
      <c r="G604">
        <v>86</v>
      </c>
      <c r="H604" t="s">
        <v>17</v>
      </c>
      <c r="I604">
        <v>4</v>
      </c>
      <c r="J604" t="s">
        <v>35</v>
      </c>
      <c r="K604">
        <v>24</v>
      </c>
      <c r="L604" t="s">
        <v>19</v>
      </c>
      <c r="M604" t="s">
        <v>33</v>
      </c>
      <c r="N604">
        <v>800.46</v>
      </c>
      <c r="O604">
        <f>customer_segmentation_data[[#This Row],[purchase_frequency]]*customer_segmentation_data[[#This Row],[last_purchase_amount]]</f>
        <v>19211.04</v>
      </c>
    </row>
    <row r="605" spans="1:15" x14ac:dyDescent="0.25">
      <c r="A605">
        <v>463</v>
      </c>
      <c r="B605">
        <v>53</v>
      </c>
      <c r="C605" t="s">
        <v>24</v>
      </c>
      <c r="D605" t="s">
        <v>36</v>
      </c>
      <c r="E605">
        <v>37569</v>
      </c>
      <c r="F605" t="s">
        <v>29</v>
      </c>
      <c r="G605">
        <v>18</v>
      </c>
      <c r="H605" t="s">
        <v>26</v>
      </c>
      <c r="I605">
        <v>8</v>
      </c>
      <c r="J605" t="s">
        <v>30</v>
      </c>
      <c r="K605">
        <v>50</v>
      </c>
      <c r="L605" t="s">
        <v>22</v>
      </c>
      <c r="M605" t="s">
        <v>27</v>
      </c>
      <c r="N605">
        <v>634.91999999999996</v>
      </c>
      <c r="O605">
        <f>customer_segmentation_data[[#This Row],[purchase_frequency]]*customer_segmentation_data[[#This Row],[last_purchase_amount]]</f>
        <v>31745.999999999996</v>
      </c>
    </row>
    <row r="606" spans="1:15" x14ac:dyDescent="0.25">
      <c r="A606">
        <v>465</v>
      </c>
      <c r="B606">
        <v>54</v>
      </c>
      <c r="C606" t="s">
        <v>24</v>
      </c>
      <c r="D606" t="s">
        <v>15</v>
      </c>
      <c r="E606">
        <v>40858</v>
      </c>
      <c r="F606" t="s">
        <v>29</v>
      </c>
      <c r="G606">
        <v>48</v>
      </c>
      <c r="H606" t="s">
        <v>21</v>
      </c>
      <c r="I606">
        <v>6</v>
      </c>
      <c r="J606" t="s">
        <v>35</v>
      </c>
      <c r="K606">
        <v>20</v>
      </c>
      <c r="L606" t="s">
        <v>19</v>
      </c>
      <c r="M606" t="s">
        <v>27</v>
      </c>
      <c r="N606">
        <v>34.880000000000003</v>
      </c>
      <c r="O606">
        <f>customer_segmentation_data[[#This Row],[purchase_frequency]]*customer_segmentation_data[[#This Row],[last_purchase_amount]]</f>
        <v>697.6</v>
      </c>
    </row>
    <row r="607" spans="1:15" x14ac:dyDescent="0.25">
      <c r="A607">
        <v>468</v>
      </c>
      <c r="B607">
        <v>54</v>
      </c>
      <c r="C607" t="s">
        <v>24</v>
      </c>
      <c r="D607" t="s">
        <v>36</v>
      </c>
      <c r="E607">
        <v>32276</v>
      </c>
      <c r="F607" t="s">
        <v>29</v>
      </c>
      <c r="G607">
        <v>73</v>
      </c>
      <c r="H607" t="s">
        <v>17</v>
      </c>
      <c r="I607">
        <v>2</v>
      </c>
      <c r="J607" t="s">
        <v>18</v>
      </c>
      <c r="K607">
        <v>44</v>
      </c>
      <c r="L607" t="s">
        <v>22</v>
      </c>
      <c r="M607" t="s">
        <v>27</v>
      </c>
      <c r="N607">
        <v>554.58000000000004</v>
      </c>
      <c r="O607">
        <f>customer_segmentation_data[[#This Row],[purchase_frequency]]*customer_segmentation_data[[#This Row],[last_purchase_amount]]</f>
        <v>24401.52</v>
      </c>
    </row>
    <row r="608" spans="1:15" x14ac:dyDescent="0.25">
      <c r="A608">
        <v>485</v>
      </c>
      <c r="B608">
        <v>65</v>
      </c>
      <c r="C608" t="s">
        <v>24</v>
      </c>
      <c r="D608" t="s">
        <v>36</v>
      </c>
      <c r="E608">
        <v>39113</v>
      </c>
      <c r="F608" t="s">
        <v>29</v>
      </c>
      <c r="G608">
        <v>85</v>
      </c>
      <c r="H608" t="s">
        <v>17</v>
      </c>
      <c r="I608">
        <v>9</v>
      </c>
      <c r="J608" t="s">
        <v>30</v>
      </c>
      <c r="K608">
        <v>42</v>
      </c>
      <c r="L608" t="s">
        <v>22</v>
      </c>
      <c r="M608" t="s">
        <v>32</v>
      </c>
      <c r="N608">
        <v>964.87</v>
      </c>
      <c r="O608">
        <f>customer_segmentation_data[[#This Row],[purchase_frequency]]*customer_segmentation_data[[#This Row],[last_purchase_amount]]</f>
        <v>40524.54</v>
      </c>
    </row>
    <row r="609" spans="1:15" x14ac:dyDescent="0.25">
      <c r="A609">
        <v>498</v>
      </c>
      <c r="B609">
        <v>54</v>
      </c>
      <c r="C609" t="s">
        <v>24</v>
      </c>
      <c r="D609" t="s">
        <v>15</v>
      </c>
      <c r="E609">
        <v>43308</v>
      </c>
      <c r="F609" t="s">
        <v>29</v>
      </c>
      <c r="G609">
        <v>56</v>
      </c>
      <c r="H609" t="s">
        <v>21</v>
      </c>
      <c r="I609">
        <v>5</v>
      </c>
      <c r="J609" t="s">
        <v>35</v>
      </c>
      <c r="K609">
        <v>50</v>
      </c>
      <c r="L609" t="s">
        <v>22</v>
      </c>
      <c r="M609" t="s">
        <v>33</v>
      </c>
      <c r="N609">
        <v>667.92</v>
      </c>
      <c r="O609">
        <f>customer_segmentation_data[[#This Row],[purchase_frequency]]*customer_segmentation_data[[#This Row],[last_purchase_amount]]</f>
        <v>33396</v>
      </c>
    </row>
    <row r="610" spans="1:15" x14ac:dyDescent="0.25">
      <c r="A610">
        <v>502</v>
      </c>
      <c r="B610">
        <v>61</v>
      </c>
      <c r="C610" t="s">
        <v>24</v>
      </c>
      <c r="D610" t="s">
        <v>15</v>
      </c>
      <c r="E610">
        <v>41730</v>
      </c>
      <c r="F610" t="s">
        <v>29</v>
      </c>
      <c r="G610">
        <v>2</v>
      </c>
      <c r="H610" t="s">
        <v>26</v>
      </c>
      <c r="I610">
        <v>9</v>
      </c>
      <c r="J610" t="s">
        <v>30</v>
      </c>
      <c r="K610">
        <v>20</v>
      </c>
      <c r="L610" t="s">
        <v>19</v>
      </c>
      <c r="M610" t="s">
        <v>33</v>
      </c>
      <c r="N610">
        <v>177.64</v>
      </c>
      <c r="O610">
        <f>customer_segmentation_data[[#This Row],[purchase_frequency]]*customer_segmentation_data[[#This Row],[last_purchase_amount]]</f>
        <v>3552.7999999999997</v>
      </c>
    </row>
    <row r="611" spans="1:15" x14ac:dyDescent="0.25">
      <c r="A611">
        <v>543</v>
      </c>
      <c r="B611">
        <v>68</v>
      </c>
      <c r="C611" t="s">
        <v>24</v>
      </c>
      <c r="D611" t="s">
        <v>15</v>
      </c>
      <c r="E611">
        <v>40478</v>
      </c>
      <c r="F611" t="s">
        <v>29</v>
      </c>
      <c r="G611">
        <v>22</v>
      </c>
      <c r="H611" t="s">
        <v>26</v>
      </c>
      <c r="I611">
        <v>4</v>
      </c>
      <c r="J611" t="s">
        <v>35</v>
      </c>
      <c r="K611">
        <v>46</v>
      </c>
      <c r="L611" t="s">
        <v>22</v>
      </c>
      <c r="M611" t="s">
        <v>20</v>
      </c>
      <c r="N611">
        <v>954.91</v>
      </c>
      <c r="O611">
        <f>customer_segmentation_data[[#This Row],[purchase_frequency]]*customer_segmentation_data[[#This Row],[last_purchase_amount]]</f>
        <v>43925.86</v>
      </c>
    </row>
    <row r="612" spans="1:15" x14ac:dyDescent="0.25">
      <c r="A612">
        <v>550</v>
      </c>
      <c r="B612">
        <v>53</v>
      </c>
      <c r="C612" t="s">
        <v>24</v>
      </c>
      <c r="D612" t="s">
        <v>36</v>
      </c>
      <c r="E612">
        <v>47499</v>
      </c>
      <c r="F612" t="s">
        <v>29</v>
      </c>
      <c r="G612">
        <v>85</v>
      </c>
      <c r="H612" t="s">
        <v>17</v>
      </c>
      <c r="I612">
        <v>2</v>
      </c>
      <c r="J612" t="s">
        <v>18</v>
      </c>
      <c r="K612">
        <v>45</v>
      </c>
      <c r="L612" t="s">
        <v>22</v>
      </c>
      <c r="M612" t="s">
        <v>23</v>
      </c>
      <c r="N612">
        <v>338.69</v>
      </c>
      <c r="O612">
        <f>customer_segmentation_data[[#This Row],[purchase_frequency]]*customer_segmentation_data[[#This Row],[last_purchase_amount]]</f>
        <v>15241.05</v>
      </c>
    </row>
    <row r="613" spans="1:15" x14ac:dyDescent="0.25">
      <c r="A613">
        <v>578</v>
      </c>
      <c r="B613">
        <v>64</v>
      </c>
      <c r="C613" t="s">
        <v>24</v>
      </c>
      <c r="D613" t="s">
        <v>36</v>
      </c>
      <c r="E613">
        <v>43175</v>
      </c>
      <c r="F613" t="s">
        <v>29</v>
      </c>
      <c r="G613">
        <v>59</v>
      </c>
      <c r="H613" t="s">
        <v>21</v>
      </c>
      <c r="I613">
        <v>10</v>
      </c>
      <c r="J613" t="s">
        <v>30</v>
      </c>
      <c r="K613">
        <v>35</v>
      </c>
      <c r="L613" t="s">
        <v>22</v>
      </c>
      <c r="M613" t="s">
        <v>33</v>
      </c>
      <c r="N613">
        <v>363.86</v>
      </c>
      <c r="O613">
        <f>customer_segmentation_data[[#This Row],[purchase_frequency]]*customer_segmentation_data[[#This Row],[last_purchase_amount]]</f>
        <v>12735.1</v>
      </c>
    </row>
    <row r="614" spans="1:15" x14ac:dyDescent="0.25">
      <c r="A614">
        <v>585</v>
      </c>
      <c r="B614">
        <v>51</v>
      </c>
      <c r="C614" t="s">
        <v>24</v>
      </c>
      <c r="D614" t="s">
        <v>15</v>
      </c>
      <c r="E614">
        <v>37310</v>
      </c>
      <c r="F614" t="s">
        <v>29</v>
      </c>
      <c r="G614">
        <v>6</v>
      </c>
      <c r="H614" t="s">
        <v>26</v>
      </c>
      <c r="I614">
        <v>5</v>
      </c>
      <c r="J614" t="s">
        <v>35</v>
      </c>
      <c r="K614">
        <v>14</v>
      </c>
      <c r="L614" t="s">
        <v>19</v>
      </c>
      <c r="M614" t="s">
        <v>23</v>
      </c>
      <c r="N614">
        <v>706.18</v>
      </c>
      <c r="O614">
        <f>customer_segmentation_data[[#This Row],[purchase_frequency]]*customer_segmentation_data[[#This Row],[last_purchase_amount]]</f>
        <v>9886.5199999999986</v>
      </c>
    </row>
    <row r="615" spans="1:15" x14ac:dyDescent="0.25">
      <c r="A615">
        <v>661</v>
      </c>
      <c r="B615">
        <v>69</v>
      </c>
      <c r="C615" t="s">
        <v>24</v>
      </c>
      <c r="D615" t="s">
        <v>15</v>
      </c>
      <c r="E615">
        <v>34122</v>
      </c>
      <c r="F615" t="s">
        <v>29</v>
      </c>
      <c r="G615">
        <v>50</v>
      </c>
      <c r="H615" t="s">
        <v>21</v>
      </c>
      <c r="I615">
        <v>4</v>
      </c>
      <c r="J615" t="s">
        <v>35</v>
      </c>
      <c r="K615">
        <v>27</v>
      </c>
      <c r="L615" t="s">
        <v>19</v>
      </c>
      <c r="M615" t="s">
        <v>23</v>
      </c>
      <c r="N615">
        <v>758.44</v>
      </c>
      <c r="O615">
        <f>customer_segmentation_data[[#This Row],[purchase_frequency]]*customer_segmentation_data[[#This Row],[last_purchase_amount]]</f>
        <v>20477.88</v>
      </c>
    </row>
    <row r="616" spans="1:15" x14ac:dyDescent="0.25">
      <c r="A616">
        <v>662</v>
      </c>
      <c r="B616">
        <v>66</v>
      </c>
      <c r="C616" t="s">
        <v>24</v>
      </c>
      <c r="D616" t="s">
        <v>28</v>
      </c>
      <c r="E616">
        <v>38652</v>
      </c>
      <c r="F616" t="s">
        <v>29</v>
      </c>
      <c r="G616">
        <v>40</v>
      </c>
      <c r="H616" t="s">
        <v>26</v>
      </c>
      <c r="I616">
        <v>10</v>
      </c>
      <c r="J616" t="s">
        <v>30</v>
      </c>
      <c r="K616">
        <v>7</v>
      </c>
      <c r="L616" t="s">
        <v>31</v>
      </c>
      <c r="M616" t="s">
        <v>32</v>
      </c>
      <c r="N616">
        <v>566.59</v>
      </c>
      <c r="O616">
        <f>customer_segmentation_data[[#This Row],[purchase_frequency]]*customer_segmentation_data[[#This Row],[last_purchase_amount]]</f>
        <v>3966.13</v>
      </c>
    </row>
    <row r="617" spans="1:15" x14ac:dyDescent="0.25">
      <c r="A617">
        <v>664</v>
      </c>
      <c r="B617">
        <v>56</v>
      </c>
      <c r="C617" t="s">
        <v>24</v>
      </c>
      <c r="D617" t="s">
        <v>28</v>
      </c>
      <c r="E617">
        <v>30492</v>
      </c>
      <c r="F617" t="s">
        <v>29</v>
      </c>
      <c r="G617">
        <v>47</v>
      </c>
      <c r="H617" t="s">
        <v>21</v>
      </c>
      <c r="I617">
        <v>5</v>
      </c>
      <c r="J617" t="s">
        <v>35</v>
      </c>
      <c r="K617">
        <v>6</v>
      </c>
      <c r="L617" t="s">
        <v>31</v>
      </c>
      <c r="M617" t="s">
        <v>20</v>
      </c>
      <c r="N617">
        <v>725.26</v>
      </c>
      <c r="O617">
        <f>customer_segmentation_data[[#This Row],[purchase_frequency]]*customer_segmentation_data[[#This Row],[last_purchase_amount]]</f>
        <v>4351.5599999999995</v>
      </c>
    </row>
    <row r="618" spans="1:15" x14ac:dyDescent="0.25">
      <c r="A618">
        <v>676</v>
      </c>
      <c r="B618">
        <v>64</v>
      </c>
      <c r="C618" t="s">
        <v>24</v>
      </c>
      <c r="D618" t="s">
        <v>15</v>
      </c>
      <c r="E618">
        <v>48169</v>
      </c>
      <c r="F618" t="s">
        <v>29</v>
      </c>
      <c r="G618">
        <v>39</v>
      </c>
      <c r="H618" t="s">
        <v>26</v>
      </c>
      <c r="I618">
        <v>5</v>
      </c>
      <c r="J618" t="s">
        <v>35</v>
      </c>
      <c r="K618">
        <v>33</v>
      </c>
      <c r="L618" t="s">
        <v>22</v>
      </c>
      <c r="M618" t="s">
        <v>20</v>
      </c>
      <c r="N618">
        <v>451.86</v>
      </c>
      <c r="O618">
        <f>customer_segmentation_data[[#This Row],[purchase_frequency]]*customer_segmentation_data[[#This Row],[last_purchase_amount]]</f>
        <v>14911.380000000001</v>
      </c>
    </row>
    <row r="619" spans="1:15" x14ac:dyDescent="0.25">
      <c r="A619">
        <v>689</v>
      </c>
      <c r="B619">
        <v>69</v>
      </c>
      <c r="C619" t="s">
        <v>24</v>
      </c>
      <c r="D619" t="s">
        <v>28</v>
      </c>
      <c r="E619">
        <v>45024</v>
      </c>
      <c r="F619" t="s">
        <v>29</v>
      </c>
      <c r="G619">
        <v>38</v>
      </c>
      <c r="H619" t="s">
        <v>26</v>
      </c>
      <c r="I619">
        <v>5</v>
      </c>
      <c r="J619" t="s">
        <v>35</v>
      </c>
      <c r="K619">
        <v>11</v>
      </c>
      <c r="L619" t="s">
        <v>19</v>
      </c>
      <c r="M619" t="s">
        <v>27</v>
      </c>
      <c r="N619">
        <v>830.03</v>
      </c>
      <c r="O619">
        <f>customer_segmentation_data[[#This Row],[purchase_frequency]]*customer_segmentation_data[[#This Row],[last_purchase_amount]]</f>
        <v>9130.33</v>
      </c>
    </row>
    <row r="620" spans="1:15" x14ac:dyDescent="0.25">
      <c r="A620">
        <v>694</v>
      </c>
      <c r="B620">
        <v>64</v>
      </c>
      <c r="C620" t="s">
        <v>24</v>
      </c>
      <c r="D620" t="s">
        <v>36</v>
      </c>
      <c r="E620">
        <v>32144</v>
      </c>
      <c r="F620" t="s">
        <v>29</v>
      </c>
      <c r="G620">
        <v>76</v>
      </c>
      <c r="H620" t="s">
        <v>17</v>
      </c>
      <c r="I620">
        <v>2</v>
      </c>
      <c r="J620" t="s">
        <v>18</v>
      </c>
      <c r="K620">
        <v>28</v>
      </c>
      <c r="L620" t="s">
        <v>19</v>
      </c>
      <c r="M620" t="s">
        <v>23</v>
      </c>
      <c r="N620">
        <v>902.66</v>
      </c>
      <c r="O620">
        <f>customer_segmentation_data[[#This Row],[purchase_frequency]]*customer_segmentation_data[[#This Row],[last_purchase_amount]]</f>
        <v>25274.48</v>
      </c>
    </row>
    <row r="621" spans="1:15" x14ac:dyDescent="0.25">
      <c r="A621">
        <v>708</v>
      </c>
      <c r="B621">
        <v>68</v>
      </c>
      <c r="C621" t="s">
        <v>24</v>
      </c>
      <c r="D621" t="s">
        <v>36</v>
      </c>
      <c r="E621">
        <v>47482</v>
      </c>
      <c r="F621" t="s">
        <v>29</v>
      </c>
      <c r="G621">
        <v>100</v>
      </c>
      <c r="H621" t="s">
        <v>17</v>
      </c>
      <c r="I621">
        <v>9</v>
      </c>
      <c r="J621" t="s">
        <v>30</v>
      </c>
      <c r="K621">
        <v>49</v>
      </c>
      <c r="L621" t="s">
        <v>22</v>
      </c>
      <c r="M621" t="s">
        <v>27</v>
      </c>
      <c r="N621">
        <v>170.56</v>
      </c>
      <c r="O621">
        <f>customer_segmentation_data[[#This Row],[purchase_frequency]]*customer_segmentation_data[[#This Row],[last_purchase_amount]]</f>
        <v>8357.44</v>
      </c>
    </row>
    <row r="622" spans="1:15" x14ac:dyDescent="0.25">
      <c r="A622">
        <v>746</v>
      </c>
      <c r="B622">
        <v>60</v>
      </c>
      <c r="C622" t="s">
        <v>24</v>
      </c>
      <c r="D622" t="s">
        <v>36</v>
      </c>
      <c r="E622">
        <v>34657</v>
      </c>
      <c r="F622" t="s">
        <v>29</v>
      </c>
      <c r="G622">
        <v>99</v>
      </c>
      <c r="H622" t="s">
        <v>17</v>
      </c>
      <c r="I622">
        <v>10</v>
      </c>
      <c r="J622" t="s">
        <v>30</v>
      </c>
      <c r="K622">
        <v>3</v>
      </c>
      <c r="L622" t="s">
        <v>31</v>
      </c>
      <c r="M622" t="s">
        <v>33</v>
      </c>
      <c r="N622">
        <v>983.3</v>
      </c>
      <c r="O622">
        <f>customer_segmentation_data[[#This Row],[purchase_frequency]]*customer_segmentation_data[[#This Row],[last_purchase_amount]]</f>
        <v>2949.8999999999996</v>
      </c>
    </row>
    <row r="623" spans="1:15" x14ac:dyDescent="0.25">
      <c r="A623">
        <v>751</v>
      </c>
      <c r="B623">
        <v>63</v>
      </c>
      <c r="C623" t="s">
        <v>24</v>
      </c>
      <c r="D623" t="s">
        <v>36</v>
      </c>
      <c r="E623">
        <v>37201</v>
      </c>
      <c r="F623" t="s">
        <v>29</v>
      </c>
      <c r="G623">
        <v>60</v>
      </c>
      <c r="H623" t="s">
        <v>21</v>
      </c>
      <c r="I623">
        <v>6</v>
      </c>
      <c r="J623" t="s">
        <v>35</v>
      </c>
      <c r="K623">
        <v>46</v>
      </c>
      <c r="L623" t="s">
        <v>22</v>
      </c>
      <c r="M623" t="s">
        <v>20</v>
      </c>
      <c r="N623">
        <v>90.96</v>
      </c>
      <c r="O623">
        <f>customer_segmentation_data[[#This Row],[purchase_frequency]]*customer_segmentation_data[[#This Row],[last_purchase_amount]]</f>
        <v>4184.16</v>
      </c>
    </row>
    <row r="624" spans="1:15" x14ac:dyDescent="0.25">
      <c r="A624">
        <v>754</v>
      </c>
      <c r="B624">
        <v>52</v>
      </c>
      <c r="C624" t="s">
        <v>24</v>
      </c>
      <c r="D624" t="s">
        <v>36</v>
      </c>
      <c r="E624">
        <v>49342</v>
      </c>
      <c r="F624" t="s">
        <v>29</v>
      </c>
      <c r="G624">
        <v>77</v>
      </c>
      <c r="H624" t="s">
        <v>17</v>
      </c>
      <c r="I624">
        <v>7</v>
      </c>
      <c r="J624" t="s">
        <v>35</v>
      </c>
      <c r="K624">
        <v>29</v>
      </c>
      <c r="L624" t="s">
        <v>19</v>
      </c>
      <c r="M624" t="s">
        <v>20</v>
      </c>
      <c r="N624">
        <v>622.86</v>
      </c>
      <c r="O624">
        <f>customer_segmentation_data[[#This Row],[purchase_frequency]]*customer_segmentation_data[[#This Row],[last_purchase_amount]]</f>
        <v>18062.939999999999</v>
      </c>
    </row>
    <row r="625" spans="1:15" x14ac:dyDescent="0.25">
      <c r="A625">
        <v>770</v>
      </c>
      <c r="B625">
        <v>61</v>
      </c>
      <c r="C625" t="s">
        <v>24</v>
      </c>
      <c r="D625" t="s">
        <v>36</v>
      </c>
      <c r="E625">
        <v>32692</v>
      </c>
      <c r="F625" t="s">
        <v>29</v>
      </c>
      <c r="G625">
        <v>18</v>
      </c>
      <c r="H625" t="s">
        <v>26</v>
      </c>
      <c r="I625">
        <v>8</v>
      </c>
      <c r="J625" t="s">
        <v>30</v>
      </c>
      <c r="K625">
        <v>28</v>
      </c>
      <c r="L625" t="s">
        <v>19</v>
      </c>
      <c r="M625" t="s">
        <v>20</v>
      </c>
      <c r="N625">
        <v>709.33</v>
      </c>
      <c r="O625">
        <f>customer_segmentation_data[[#This Row],[purchase_frequency]]*customer_segmentation_data[[#This Row],[last_purchase_amount]]</f>
        <v>19861.240000000002</v>
      </c>
    </row>
    <row r="626" spans="1:15" x14ac:dyDescent="0.25">
      <c r="A626">
        <v>779</v>
      </c>
      <c r="B626">
        <v>56</v>
      </c>
      <c r="C626" t="s">
        <v>24</v>
      </c>
      <c r="D626" t="s">
        <v>28</v>
      </c>
      <c r="E626">
        <v>43031</v>
      </c>
      <c r="F626" t="s">
        <v>29</v>
      </c>
      <c r="G626">
        <v>56</v>
      </c>
      <c r="H626" t="s">
        <v>21</v>
      </c>
      <c r="I626">
        <v>2</v>
      </c>
      <c r="J626" t="s">
        <v>18</v>
      </c>
      <c r="K626">
        <v>15</v>
      </c>
      <c r="L626" t="s">
        <v>19</v>
      </c>
      <c r="M626" t="s">
        <v>33</v>
      </c>
      <c r="N626">
        <v>830.79</v>
      </c>
      <c r="O626">
        <f>customer_segmentation_data[[#This Row],[purchase_frequency]]*customer_segmentation_data[[#This Row],[last_purchase_amount]]</f>
        <v>12461.849999999999</v>
      </c>
    </row>
    <row r="627" spans="1:15" x14ac:dyDescent="0.25">
      <c r="A627">
        <v>798</v>
      </c>
      <c r="B627">
        <v>68</v>
      </c>
      <c r="C627" t="s">
        <v>24</v>
      </c>
      <c r="D627" t="s">
        <v>28</v>
      </c>
      <c r="E627">
        <v>44597</v>
      </c>
      <c r="F627" t="s">
        <v>29</v>
      </c>
      <c r="G627">
        <v>3</v>
      </c>
      <c r="H627" t="s">
        <v>26</v>
      </c>
      <c r="I627">
        <v>1</v>
      </c>
      <c r="J627" t="s">
        <v>18</v>
      </c>
      <c r="K627">
        <v>36</v>
      </c>
      <c r="L627" t="s">
        <v>22</v>
      </c>
      <c r="M627" t="s">
        <v>23</v>
      </c>
      <c r="N627">
        <v>743.73</v>
      </c>
      <c r="O627">
        <f>customer_segmentation_data[[#This Row],[purchase_frequency]]*customer_segmentation_data[[#This Row],[last_purchase_amount]]</f>
        <v>26774.28</v>
      </c>
    </row>
    <row r="628" spans="1:15" x14ac:dyDescent="0.25">
      <c r="A628">
        <v>867</v>
      </c>
      <c r="B628">
        <v>68</v>
      </c>
      <c r="C628" t="s">
        <v>24</v>
      </c>
      <c r="D628" t="s">
        <v>28</v>
      </c>
      <c r="E628">
        <v>35122</v>
      </c>
      <c r="F628" t="s">
        <v>29</v>
      </c>
      <c r="G628">
        <v>72</v>
      </c>
      <c r="H628" t="s">
        <v>17</v>
      </c>
      <c r="I628">
        <v>6</v>
      </c>
      <c r="J628" t="s">
        <v>35</v>
      </c>
      <c r="K628">
        <v>33</v>
      </c>
      <c r="L628" t="s">
        <v>22</v>
      </c>
      <c r="M628" t="s">
        <v>23</v>
      </c>
      <c r="N628">
        <v>983.84</v>
      </c>
      <c r="O628">
        <f>customer_segmentation_data[[#This Row],[purchase_frequency]]*customer_segmentation_data[[#This Row],[last_purchase_amount]]</f>
        <v>32466.720000000001</v>
      </c>
    </row>
    <row r="629" spans="1:15" x14ac:dyDescent="0.25">
      <c r="A629">
        <v>872</v>
      </c>
      <c r="B629">
        <v>63</v>
      </c>
      <c r="C629" t="s">
        <v>24</v>
      </c>
      <c r="D629" t="s">
        <v>36</v>
      </c>
      <c r="E629">
        <v>33546</v>
      </c>
      <c r="F629" t="s">
        <v>29</v>
      </c>
      <c r="G629">
        <v>18</v>
      </c>
      <c r="H629" t="s">
        <v>26</v>
      </c>
      <c r="I629">
        <v>9</v>
      </c>
      <c r="J629" t="s">
        <v>30</v>
      </c>
      <c r="K629">
        <v>31</v>
      </c>
      <c r="L629" t="s">
        <v>22</v>
      </c>
      <c r="M629" t="s">
        <v>23</v>
      </c>
      <c r="N629">
        <v>191.8</v>
      </c>
      <c r="O629">
        <f>customer_segmentation_data[[#This Row],[purchase_frequency]]*customer_segmentation_data[[#This Row],[last_purchase_amount]]</f>
        <v>5945.8</v>
      </c>
    </row>
    <row r="630" spans="1:15" x14ac:dyDescent="0.25">
      <c r="A630">
        <v>882</v>
      </c>
      <c r="B630">
        <v>61</v>
      </c>
      <c r="C630" t="s">
        <v>24</v>
      </c>
      <c r="D630" t="s">
        <v>36</v>
      </c>
      <c r="E630">
        <v>49557</v>
      </c>
      <c r="F630" t="s">
        <v>29</v>
      </c>
      <c r="G630">
        <v>22</v>
      </c>
      <c r="H630" t="s">
        <v>26</v>
      </c>
      <c r="I630">
        <v>6</v>
      </c>
      <c r="J630" t="s">
        <v>35</v>
      </c>
      <c r="K630">
        <v>12</v>
      </c>
      <c r="L630" t="s">
        <v>19</v>
      </c>
      <c r="M630" t="s">
        <v>27</v>
      </c>
      <c r="N630">
        <v>678.13</v>
      </c>
      <c r="O630">
        <f>customer_segmentation_data[[#This Row],[purchase_frequency]]*customer_segmentation_data[[#This Row],[last_purchase_amount]]</f>
        <v>8137.5599999999995</v>
      </c>
    </row>
    <row r="631" spans="1:15" x14ac:dyDescent="0.25">
      <c r="A631">
        <v>892</v>
      </c>
      <c r="B631">
        <v>66</v>
      </c>
      <c r="C631" t="s">
        <v>24</v>
      </c>
      <c r="D631" t="s">
        <v>28</v>
      </c>
      <c r="E631">
        <v>40932</v>
      </c>
      <c r="F631" t="s">
        <v>29</v>
      </c>
      <c r="G631">
        <v>5</v>
      </c>
      <c r="H631" t="s">
        <v>26</v>
      </c>
      <c r="I631">
        <v>1</v>
      </c>
      <c r="J631" t="s">
        <v>18</v>
      </c>
      <c r="K631">
        <v>48</v>
      </c>
      <c r="L631" t="s">
        <v>22</v>
      </c>
      <c r="M631" t="s">
        <v>23</v>
      </c>
      <c r="N631">
        <v>546.05999999999995</v>
      </c>
      <c r="O631">
        <f>customer_segmentation_data[[#This Row],[purchase_frequency]]*customer_segmentation_data[[#This Row],[last_purchase_amount]]</f>
        <v>26210.879999999997</v>
      </c>
    </row>
    <row r="632" spans="1:15" x14ac:dyDescent="0.25">
      <c r="A632">
        <v>900</v>
      </c>
      <c r="B632">
        <v>52</v>
      </c>
      <c r="C632" t="s">
        <v>24</v>
      </c>
      <c r="D632" t="s">
        <v>15</v>
      </c>
      <c r="E632">
        <v>41544</v>
      </c>
      <c r="F632" t="s">
        <v>29</v>
      </c>
      <c r="G632">
        <v>1</v>
      </c>
      <c r="H632" t="s">
        <v>26</v>
      </c>
      <c r="I632">
        <v>10</v>
      </c>
      <c r="J632" t="s">
        <v>30</v>
      </c>
      <c r="K632">
        <v>46</v>
      </c>
      <c r="L632" t="s">
        <v>22</v>
      </c>
      <c r="M632" t="s">
        <v>32</v>
      </c>
      <c r="N632">
        <v>720.52</v>
      </c>
      <c r="O632">
        <f>customer_segmentation_data[[#This Row],[purchase_frequency]]*customer_segmentation_data[[#This Row],[last_purchase_amount]]</f>
        <v>33143.919999999998</v>
      </c>
    </row>
    <row r="633" spans="1:15" x14ac:dyDescent="0.25">
      <c r="A633">
        <v>910</v>
      </c>
      <c r="B633">
        <v>55</v>
      </c>
      <c r="C633" t="s">
        <v>24</v>
      </c>
      <c r="D633" t="s">
        <v>28</v>
      </c>
      <c r="E633">
        <v>45562</v>
      </c>
      <c r="F633" t="s">
        <v>29</v>
      </c>
      <c r="G633">
        <v>68</v>
      </c>
      <c r="H633" t="s">
        <v>21</v>
      </c>
      <c r="I633">
        <v>3</v>
      </c>
      <c r="J633" t="s">
        <v>18</v>
      </c>
      <c r="K633">
        <v>30</v>
      </c>
      <c r="L633" t="s">
        <v>19</v>
      </c>
      <c r="M633" t="s">
        <v>20</v>
      </c>
      <c r="N633">
        <v>628.34</v>
      </c>
      <c r="O633">
        <f>customer_segmentation_data[[#This Row],[purchase_frequency]]*customer_segmentation_data[[#This Row],[last_purchase_amount]]</f>
        <v>18850.2</v>
      </c>
    </row>
    <row r="634" spans="1:15" x14ac:dyDescent="0.25">
      <c r="A634">
        <v>920</v>
      </c>
      <c r="B634">
        <v>60</v>
      </c>
      <c r="C634" t="s">
        <v>24</v>
      </c>
      <c r="D634" t="s">
        <v>28</v>
      </c>
      <c r="E634">
        <v>44555</v>
      </c>
      <c r="F634" t="s">
        <v>29</v>
      </c>
      <c r="G634">
        <v>84</v>
      </c>
      <c r="H634" t="s">
        <v>17</v>
      </c>
      <c r="I634">
        <v>7</v>
      </c>
      <c r="J634" t="s">
        <v>35</v>
      </c>
      <c r="K634">
        <v>28</v>
      </c>
      <c r="L634" t="s">
        <v>19</v>
      </c>
      <c r="M634" t="s">
        <v>33</v>
      </c>
      <c r="N634">
        <v>678.42</v>
      </c>
      <c r="O634">
        <f>customer_segmentation_data[[#This Row],[purchase_frequency]]*customer_segmentation_data[[#This Row],[last_purchase_amount]]</f>
        <v>18995.759999999998</v>
      </c>
    </row>
    <row r="635" spans="1:15" x14ac:dyDescent="0.25">
      <c r="A635">
        <v>925</v>
      </c>
      <c r="B635">
        <v>53</v>
      </c>
      <c r="C635" t="s">
        <v>24</v>
      </c>
      <c r="D635" t="s">
        <v>28</v>
      </c>
      <c r="E635">
        <v>32539</v>
      </c>
      <c r="F635" t="s">
        <v>29</v>
      </c>
      <c r="G635">
        <v>22</v>
      </c>
      <c r="H635" t="s">
        <v>26</v>
      </c>
      <c r="I635">
        <v>6</v>
      </c>
      <c r="J635" t="s">
        <v>35</v>
      </c>
      <c r="K635">
        <v>42</v>
      </c>
      <c r="L635" t="s">
        <v>22</v>
      </c>
      <c r="M635" t="s">
        <v>32</v>
      </c>
      <c r="N635">
        <v>536.05999999999995</v>
      </c>
      <c r="O635">
        <f>customer_segmentation_data[[#This Row],[purchase_frequency]]*customer_segmentation_data[[#This Row],[last_purchase_amount]]</f>
        <v>22514.519999999997</v>
      </c>
    </row>
    <row r="636" spans="1:15" x14ac:dyDescent="0.25">
      <c r="A636">
        <v>931</v>
      </c>
      <c r="B636">
        <v>59</v>
      </c>
      <c r="C636" t="s">
        <v>24</v>
      </c>
      <c r="D636" t="s">
        <v>36</v>
      </c>
      <c r="E636">
        <v>48329</v>
      </c>
      <c r="F636" t="s">
        <v>29</v>
      </c>
      <c r="G636">
        <v>6</v>
      </c>
      <c r="H636" t="s">
        <v>26</v>
      </c>
      <c r="I636">
        <v>8</v>
      </c>
      <c r="J636" t="s">
        <v>30</v>
      </c>
      <c r="K636">
        <v>26</v>
      </c>
      <c r="L636" t="s">
        <v>19</v>
      </c>
      <c r="M636" t="s">
        <v>32</v>
      </c>
      <c r="N636">
        <v>36.76</v>
      </c>
      <c r="O636">
        <f>customer_segmentation_data[[#This Row],[purchase_frequency]]*customer_segmentation_data[[#This Row],[last_purchase_amount]]</f>
        <v>955.76</v>
      </c>
    </row>
    <row r="637" spans="1:15" x14ac:dyDescent="0.25">
      <c r="A637">
        <v>941</v>
      </c>
      <c r="B637">
        <v>54</v>
      </c>
      <c r="C637" t="s">
        <v>24</v>
      </c>
      <c r="D637" t="s">
        <v>36</v>
      </c>
      <c r="E637">
        <v>33706</v>
      </c>
      <c r="F637" t="s">
        <v>29</v>
      </c>
      <c r="G637">
        <v>64</v>
      </c>
      <c r="H637" t="s">
        <v>21</v>
      </c>
      <c r="I637">
        <v>9</v>
      </c>
      <c r="J637" t="s">
        <v>30</v>
      </c>
      <c r="K637">
        <v>1</v>
      </c>
      <c r="L637" t="s">
        <v>31</v>
      </c>
      <c r="M637" t="s">
        <v>27</v>
      </c>
      <c r="N637">
        <v>371.93</v>
      </c>
      <c r="O637">
        <f>customer_segmentation_data[[#This Row],[purchase_frequency]]*customer_segmentation_data[[#This Row],[last_purchase_amount]]</f>
        <v>371.93</v>
      </c>
    </row>
    <row r="638" spans="1:15" x14ac:dyDescent="0.25">
      <c r="A638">
        <v>945</v>
      </c>
      <c r="B638">
        <v>65</v>
      </c>
      <c r="C638" t="s">
        <v>24</v>
      </c>
      <c r="D638" t="s">
        <v>36</v>
      </c>
      <c r="E638">
        <v>42779</v>
      </c>
      <c r="F638" t="s">
        <v>29</v>
      </c>
      <c r="G638">
        <v>81</v>
      </c>
      <c r="H638" t="s">
        <v>17</v>
      </c>
      <c r="I638">
        <v>5</v>
      </c>
      <c r="J638" t="s">
        <v>35</v>
      </c>
      <c r="K638">
        <v>38</v>
      </c>
      <c r="L638" t="s">
        <v>22</v>
      </c>
      <c r="M638" t="s">
        <v>27</v>
      </c>
      <c r="N638">
        <v>594.91999999999996</v>
      </c>
      <c r="O638">
        <f>customer_segmentation_data[[#This Row],[purchase_frequency]]*customer_segmentation_data[[#This Row],[last_purchase_amount]]</f>
        <v>22606.959999999999</v>
      </c>
    </row>
    <row r="639" spans="1:15" x14ac:dyDescent="0.25">
      <c r="A639">
        <v>956</v>
      </c>
      <c r="B639">
        <v>60</v>
      </c>
      <c r="C639" t="s">
        <v>24</v>
      </c>
      <c r="D639" t="s">
        <v>28</v>
      </c>
      <c r="E639">
        <v>48802</v>
      </c>
      <c r="F639" t="s">
        <v>29</v>
      </c>
      <c r="G639">
        <v>68</v>
      </c>
      <c r="H639" t="s">
        <v>21</v>
      </c>
      <c r="I639">
        <v>1</v>
      </c>
      <c r="J639" t="s">
        <v>18</v>
      </c>
      <c r="K639">
        <v>40</v>
      </c>
      <c r="L639" t="s">
        <v>22</v>
      </c>
      <c r="M639" t="s">
        <v>20</v>
      </c>
      <c r="N639">
        <v>296.76</v>
      </c>
      <c r="O639">
        <f>customer_segmentation_data[[#This Row],[purchase_frequency]]*customer_segmentation_data[[#This Row],[last_purchase_amount]]</f>
        <v>11870.4</v>
      </c>
    </row>
    <row r="640" spans="1:15" x14ac:dyDescent="0.25">
      <c r="A640">
        <v>969</v>
      </c>
      <c r="B640">
        <v>61</v>
      </c>
      <c r="C640" t="s">
        <v>24</v>
      </c>
      <c r="D640" t="s">
        <v>28</v>
      </c>
      <c r="E640">
        <v>38209</v>
      </c>
      <c r="F640" t="s">
        <v>29</v>
      </c>
      <c r="G640">
        <v>79</v>
      </c>
      <c r="H640" t="s">
        <v>17</v>
      </c>
      <c r="I640">
        <v>8</v>
      </c>
      <c r="J640" t="s">
        <v>30</v>
      </c>
      <c r="K640">
        <v>40</v>
      </c>
      <c r="L640" t="s">
        <v>22</v>
      </c>
      <c r="M640" t="s">
        <v>23</v>
      </c>
      <c r="N640">
        <v>724.23</v>
      </c>
      <c r="O640">
        <f>customer_segmentation_data[[#This Row],[purchase_frequency]]*customer_segmentation_data[[#This Row],[last_purchase_amount]]</f>
        <v>28969.200000000001</v>
      </c>
    </row>
    <row r="641" spans="1:15" x14ac:dyDescent="0.25">
      <c r="A641">
        <v>970</v>
      </c>
      <c r="B641">
        <v>68</v>
      </c>
      <c r="C641" t="s">
        <v>24</v>
      </c>
      <c r="D641" t="s">
        <v>15</v>
      </c>
      <c r="E641">
        <v>40471</v>
      </c>
      <c r="F641" t="s">
        <v>29</v>
      </c>
      <c r="G641">
        <v>28</v>
      </c>
      <c r="H641" t="s">
        <v>26</v>
      </c>
      <c r="I641">
        <v>3</v>
      </c>
      <c r="J641" t="s">
        <v>18</v>
      </c>
      <c r="K641">
        <v>33</v>
      </c>
      <c r="L641" t="s">
        <v>22</v>
      </c>
      <c r="M641" t="s">
        <v>20</v>
      </c>
      <c r="N641">
        <v>40.89</v>
      </c>
      <c r="O641">
        <f>customer_segmentation_data[[#This Row],[purchase_frequency]]*customer_segmentation_data[[#This Row],[last_purchase_amount]]</f>
        <v>1349.3700000000001</v>
      </c>
    </row>
    <row r="642" spans="1:15" x14ac:dyDescent="0.25">
      <c r="A642">
        <v>51</v>
      </c>
      <c r="B642">
        <v>61</v>
      </c>
      <c r="C642" t="s">
        <v>24</v>
      </c>
      <c r="D642" t="s">
        <v>15</v>
      </c>
      <c r="E642">
        <v>61290</v>
      </c>
      <c r="F642" t="s">
        <v>16</v>
      </c>
      <c r="G642">
        <v>83</v>
      </c>
      <c r="H642" t="s">
        <v>17</v>
      </c>
      <c r="I642">
        <v>9</v>
      </c>
      <c r="J642" t="s">
        <v>30</v>
      </c>
      <c r="K642">
        <v>35</v>
      </c>
      <c r="L642" t="s">
        <v>22</v>
      </c>
      <c r="M642" t="s">
        <v>27</v>
      </c>
      <c r="N642">
        <v>110.32</v>
      </c>
      <c r="O642">
        <f>customer_segmentation_data[[#This Row],[purchase_frequency]]*customer_segmentation_data[[#This Row],[last_purchase_amount]]</f>
        <v>3861.2</v>
      </c>
    </row>
    <row r="643" spans="1:15" x14ac:dyDescent="0.25">
      <c r="A643">
        <v>55</v>
      </c>
      <c r="B643">
        <v>56</v>
      </c>
      <c r="C643" t="s">
        <v>24</v>
      </c>
      <c r="D643" t="s">
        <v>15</v>
      </c>
      <c r="E643">
        <v>85476</v>
      </c>
      <c r="F643" t="s">
        <v>16</v>
      </c>
      <c r="G643">
        <v>55</v>
      </c>
      <c r="H643" t="s">
        <v>21</v>
      </c>
      <c r="I643">
        <v>2</v>
      </c>
      <c r="J643" t="s">
        <v>18</v>
      </c>
      <c r="K643">
        <v>41</v>
      </c>
      <c r="L643" t="s">
        <v>22</v>
      </c>
      <c r="M643" t="s">
        <v>23</v>
      </c>
      <c r="N643">
        <v>774.5</v>
      </c>
      <c r="O643">
        <f>customer_segmentation_data[[#This Row],[purchase_frequency]]*customer_segmentation_data[[#This Row],[last_purchase_amount]]</f>
        <v>31754.5</v>
      </c>
    </row>
    <row r="644" spans="1:15" x14ac:dyDescent="0.25">
      <c r="A644">
        <v>72</v>
      </c>
      <c r="B644">
        <v>58</v>
      </c>
      <c r="C644" t="s">
        <v>24</v>
      </c>
      <c r="D644" t="s">
        <v>28</v>
      </c>
      <c r="E644">
        <v>56120</v>
      </c>
      <c r="F644" t="s">
        <v>16</v>
      </c>
      <c r="G644">
        <v>30</v>
      </c>
      <c r="H644" t="s">
        <v>26</v>
      </c>
      <c r="I644">
        <v>3</v>
      </c>
      <c r="J644" t="s">
        <v>18</v>
      </c>
      <c r="K644">
        <v>50</v>
      </c>
      <c r="L644" t="s">
        <v>22</v>
      </c>
      <c r="M644" t="s">
        <v>20</v>
      </c>
      <c r="N644">
        <v>880.23</v>
      </c>
      <c r="O644">
        <f>customer_segmentation_data[[#This Row],[purchase_frequency]]*customer_segmentation_data[[#This Row],[last_purchase_amount]]</f>
        <v>44011.5</v>
      </c>
    </row>
    <row r="645" spans="1:15" x14ac:dyDescent="0.25">
      <c r="A645">
        <v>84</v>
      </c>
      <c r="B645">
        <v>56</v>
      </c>
      <c r="C645" t="s">
        <v>24</v>
      </c>
      <c r="D645" t="s">
        <v>36</v>
      </c>
      <c r="E645">
        <v>58971</v>
      </c>
      <c r="F645" t="s">
        <v>16</v>
      </c>
      <c r="G645">
        <v>77</v>
      </c>
      <c r="H645" t="s">
        <v>17</v>
      </c>
      <c r="I645">
        <v>9</v>
      </c>
      <c r="J645" t="s">
        <v>30</v>
      </c>
      <c r="K645">
        <v>35</v>
      </c>
      <c r="L645" t="s">
        <v>22</v>
      </c>
      <c r="M645" t="s">
        <v>33</v>
      </c>
      <c r="N645">
        <v>13.16</v>
      </c>
      <c r="O645">
        <f>customer_segmentation_data[[#This Row],[purchase_frequency]]*customer_segmentation_data[[#This Row],[last_purchase_amount]]</f>
        <v>460.6</v>
      </c>
    </row>
    <row r="646" spans="1:15" x14ac:dyDescent="0.25">
      <c r="A646">
        <v>93</v>
      </c>
      <c r="B646">
        <v>65</v>
      </c>
      <c r="C646" t="s">
        <v>24</v>
      </c>
      <c r="D646" t="s">
        <v>36</v>
      </c>
      <c r="E646">
        <v>62792</v>
      </c>
      <c r="F646" t="s">
        <v>16</v>
      </c>
      <c r="G646">
        <v>83</v>
      </c>
      <c r="H646" t="s">
        <v>17</v>
      </c>
      <c r="I646">
        <v>8</v>
      </c>
      <c r="J646" t="s">
        <v>30</v>
      </c>
      <c r="K646">
        <v>11</v>
      </c>
      <c r="L646" t="s">
        <v>19</v>
      </c>
      <c r="M646" t="s">
        <v>33</v>
      </c>
      <c r="N646">
        <v>230.58</v>
      </c>
      <c r="O646">
        <f>customer_segmentation_data[[#This Row],[purchase_frequency]]*customer_segmentation_data[[#This Row],[last_purchase_amount]]</f>
        <v>2536.38</v>
      </c>
    </row>
    <row r="647" spans="1:15" x14ac:dyDescent="0.25">
      <c r="A647">
        <v>108</v>
      </c>
      <c r="B647">
        <v>65</v>
      </c>
      <c r="C647" t="s">
        <v>24</v>
      </c>
      <c r="D647" t="s">
        <v>36</v>
      </c>
      <c r="E647">
        <v>81753</v>
      </c>
      <c r="F647" t="s">
        <v>16</v>
      </c>
      <c r="G647">
        <v>72</v>
      </c>
      <c r="H647" t="s">
        <v>17</v>
      </c>
      <c r="I647">
        <v>9</v>
      </c>
      <c r="J647" t="s">
        <v>30</v>
      </c>
      <c r="K647">
        <v>21</v>
      </c>
      <c r="L647" t="s">
        <v>19</v>
      </c>
      <c r="M647" t="s">
        <v>32</v>
      </c>
      <c r="N647">
        <v>633.63</v>
      </c>
      <c r="O647">
        <f>customer_segmentation_data[[#This Row],[purchase_frequency]]*customer_segmentation_data[[#This Row],[last_purchase_amount]]</f>
        <v>13306.23</v>
      </c>
    </row>
    <row r="648" spans="1:15" x14ac:dyDescent="0.25">
      <c r="A648">
        <v>109</v>
      </c>
      <c r="B648">
        <v>57</v>
      </c>
      <c r="C648" t="s">
        <v>24</v>
      </c>
      <c r="D648" t="s">
        <v>15</v>
      </c>
      <c r="E648">
        <v>81695</v>
      </c>
      <c r="F648" t="s">
        <v>16</v>
      </c>
      <c r="G648">
        <v>90</v>
      </c>
      <c r="H648" t="s">
        <v>17</v>
      </c>
      <c r="I648">
        <v>8</v>
      </c>
      <c r="J648" t="s">
        <v>30</v>
      </c>
      <c r="K648">
        <v>44</v>
      </c>
      <c r="L648" t="s">
        <v>22</v>
      </c>
      <c r="M648" t="s">
        <v>33</v>
      </c>
      <c r="N648">
        <v>179.8</v>
      </c>
      <c r="O648">
        <f>customer_segmentation_data[[#This Row],[purchase_frequency]]*customer_segmentation_data[[#This Row],[last_purchase_amount]]</f>
        <v>7911.2000000000007</v>
      </c>
    </row>
    <row r="649" spans="1:15" x14ac:dyDescent="0.25">
      <c r="A649">
        <v>112</v>
      </c>
      <c r="B649">
        <v>64</v>
      </c>
      <c r="C649" t="s">
        <v>24</v>
      </c>
      <c r="D649" t="s">
        <v>36</v>
      </c>
      <c r="E649">
        <v>87006</v>
      </c>
      <c r="F649" t="s">
        <v>16</v>
      </c>
      <c r="G649">
        <v>85</v>
      </c>
      <c r="H649" t="s">
        <v>17</v>
      </c>
      <c r="I649">
        <v>7</v>
      </c>
      <c r="J649" t="s">
        <v>35</v>
      </c>
      <c r="K649">
        <v>20</v>
      </c>
      <c r="L649" t="s">
        <v>19</v>
      </c>
      <c r="M649" t="s">
        <v>27</v>
      </c>
      <c r="N649">
        <v>930.73</v>
      </c>
      <c r="O649">
        <f>customer_segmentation_data[[#This Row],[purchase_frequency]]*customer_segmentation_data[[#This Row],[last_purchase_amount]]</f>
        <v>18614.599999999999</v>
      </c>
    </row>
    <row r="650" spans="1:15" x14ac:dyDescent="0.25">
      <c r="A650">
        <v>113</v>
      </c>
      <c r="B650">
        <v>58</v>
      </c>
      <c r="C650" t="s">
        <v>24</v>
      </c>
      <c r="D650" t="s">
        <v>36</v>
      </c>
      <c r="E650">
        <v>82856</v>
      </c>
      <c r="F650" t="s">
        <v>16</v>
      </c>
      <c r="G650">
        <v>33</v>
      </c>
      <c r="H650" t="s">
        <v>26</v>
      </c>
      <c r="I650">
        <v>7</v>
      </c>
      <c r="J650" t="s">
        <v>35</v>
      </c>
      <c r="K650">
        <v>20</v>
      </c>
      <c r="L650" t="s">
        <v>19</v>
      </c>
      <c r="M650" t="s">
        <v>20</v>
      </c>
      <c r="N650">
        <v>450.72</v>
      </c>
      <c r="O650">
        <f>customer_segmentation_data[[#This Row],[purchase_frequency]]*customer_segmentation_data[[#This Row],[last_purchase_amount]]</f>
        <v>9014.4000000000015</v>
      </c>
    </row>
    <row r="651" spans="1:15" x14ac:dyDescent="0.25">
      <c r="A651">
        <v>115</v>
      </c>
      <c r="B651">
        <v>64</v>
      </c>
      <c r="C651" t="s">
        <v>24</v>
      </c>
      <c r="D651" t="s">
        <v>36</v>
      </c>
      <c r="E651">
        <v>87595</v>
      </c>
      <c r="F651" t="s">
        <v>16</v>
      </c>
      <c r="G651">
        <v>11</v>
      </c>
      <c r="H651" t="s">
        <v>26</v>
      </c>
      <c r="I651">
        <v>5</v>
      </c>
      <c r="J651" t="s">
        <v>35</v>
      </c>
      <c r="K651">
        <v>21</v>
      </c>
      <c r="L651" t="s">
        <v>19</v>
      </c>
      <c r="M651" t="s">
        <v>33</v>
      </c>
      <c r="N651">
        <v>69.78</v>
      </c>
      <c r="O651">
        <f>customer_segmentation_data[[#This Row],[purchase_frequency]]*customer_segmentation_data[[#This Row],[last_purchase_amount]]</f>
        <v>1465.38</v>
      </c>
    </row>
    <row r="652" spans="1:15" x14ac:dyDescent="0.25">
      <c r="A652">
        <v>120</v>
      </c>
      <c r="B652">
        <v>68</v>
      </c>
      <c r="C652" t="s">
        <v>24</v>
      </c>
      <c r="D652" t="s">
        <v>15</v>
      </c>
      <c r="E652">
        <v>78309</v>
      </c>
      <c r="F652" t="s">
        <v>16</v>
      </c>
      <c r="G652">
        <v>12</v>
      </c>
      <c r="H652" t="s">
        <v>26</v>
      </c>
      <c r="I652">
        <v>2</v>
      </c>
      <c r="J652" t="s">
        <v>18</v>
      </c>
      <c r="K652">
        <v>49</v>
      </c>
      <c r="L652" t="s">
        <v>22</v>
      </c>
      <c r="M652" t="s">
        <v>27</v>
      </c>
      <c r="N652">
        <v>848.14</v>
      </c>
      <c r="O652">
        <f>customer_segmentation_data[[#This Row],[purchase_frequency]]*customer_segmentation_data[[#This Row],[last_purchase_amount]]</f>
        <v>41558.86</v>
      </c>
    </row>
    <row r="653" spans="1:15" x14ac:dyDescent="0.25">
      <c r="A653">
        <v>125</v>
      </c>
      <c r="B653">
        <v>66</v>
      </c>
      <c r="C653" t="s">
        <v>24</v>
      </c>
      <c r="D653" t="s">
        <v>28</v>
      </c>
      <c r="E653">
        <v>69362</v>
      </c>
      <c r="F653" t="s">
        <v>16</v>
      </c>
      <c r="G653">
        <v>58</v>
      </c>
      <c r="H653" t="s">
        <v>21</v>
      </c>
      <c r="I653">
        <v>1</v>
      </c>
      <c r="J653" t="s">
        <v>18</v>
      </c>
      <c r="K653">
        <v>23</v>
      </c>
      <c r="L653" t="s">
        <v>19</v>
      </c>
      <c r="M653" t="s">
        <v>27</v>
      </c>
      <c r="N653">
        <v>960.08</v>
      </c>
      <c r="O653">
        <f>customer_segmentation_data[[#This Row],[purchase_frequency]]*customer_segmentation_data[[#This Row],[last_purchase_amount]]</f>
        <v>22081.84</v>
      </c>
    </row>
    <row r="654" spans="1:15" x14ac:dyDescent="0.25">
      <c r="A654">
        <v>146</v>
      </c>
      <c r="B654">
        <v>58</v>
      </c>
      <c r="C654" t="s">
        <v>24</v>
      </c>
      <c r="D654" t="s">
        <v>28</v>
      </c>
      <c r="E654">
        <v>90389</v>
      </c>
      <c r="F654" t="s">
        <v>16</v>
      </c>
      <c r="G654">
        <v>17</v>
      </c>
      <c r="H654" t="s">
        <v>26</v>
      </c>
      <c r="I654">
        <v>5</v>
      </c>
      <c r="J654" t="s">
        <v>35</v>
      </c>
      <c r="K654">
        <v>12</v>
      </c>
      <c r="L654" t="s">
        <v>19</v>
      </c>
      <c r="M654" t="s">
        <v>33</v>
      </c>
      <c r="N654">
        <v>855.21</v>
      </c>
      <c r="O654">
        <f>customer_segmentation_data[[#This Row],[purchase_frequency]]*customer_segmentation_data[[#This Row],[last_purchase_amount]]</f>
        <v>10262.52</v>
      </c>
    </row>
    <row r="655" spans="1:15" x14ac:dyDescent="0.25">
      <c r="A655">
        <v>147</v>
      </c>
      <c r="B655">
        <v>69</v>
      </c>
      <c r="C655" t="s">
        <v>24</v>
      </c>
      <c r="D655" t="s">
        <v>36</v>
      </c>
      <c r="E655">
        <v>90929</v>
      </c>
      <c r="F655" t="s">
        <v>16</v>
      </c>
      <c r="G655">
        <v>2</v>
      </c>
      <c r="H655" t="s">
        <v>26</v>
      </c>
      <c r="I655">
        <v>10</v>
      </c>
      <c r="J655" t="s">
        <v>30</v>
      </c>
      <c r="K655">
        <v>29</v>
      </c>
      <c r="L655" t="s">
        <v>19</v>
      </c>
      <c r="M655" t="s">
        <v>33</v>
      </c>
      <c r="N655">
        <v>518.70000000000005</v>
      </c>
      <c r="O655">
        <f>customer_segmentation_data[[#This Row],[purchase_frequency]]*customer_segmentation_data[[#This Row],[last_purchase_amount]]</f>
        <v>15042.300000000001</v>
      </c>
    </row>
    <row r="656" spans="1:15" x14ac:dyDescent="0.25">
      <c r="A656">
        <v>157</v>
      </c>
      <c r="B656">
        <v>69</v>
      </c>
      <c r="C656" t="s">
        <v>24</v>
      </c>
      <c r="D656" t="s">
        <v>15</v>
      </c>
      <c r="E656">
        <v>51990</v>
      </c>
      <c r="F656" t="s">
        <v>16</v>
      </c>
      <c r="G656">
        <v>59</v>
      </c>
      <c r="H656" t="s">
        <v>21</v>
      </c>
      <c r="I656">
        <v>2</v>
      </c>
      <c r="J656" t="s">
        <v>18</v>
      </c>
      <c r="K656">
        <v>37</v>
      </c>
      <c r="L656" t="s">
        <v>22</v>
      </c>
      <c r="M656" t="s">
        <v>27</v>
      </c>
      <c r="N656">
        <v>762.41</v>
      </c>
      <c r="O656">
        <f>customer_segmentation_data[[#This Row],[purchase_frequency]]*customer_segmentation_data[[#This Row],[last_purchase_amount]]</f>
        <v>28209.17</v>
      </c>
    </row>
    <row r="657" spans="1:15" x14ac:dyDescent="0.25">
      <c r="A657">
        <v>164</v>
      </c>
      <c r="B657">
        <v>60</v>
      </c>
      <c r="C657" t="s">
        <v>24</v>
      </c>
      <c r="D657" t="s">
        <v>28</v>
      </c>
      <c r="E657">
        <v>98771</v>
      </c>
      <c r="F657" t="s">
        <v>16</v>
      </c>
      <c r="G657">
        <v>37</v>
      </c>
      <c r="H657" t="s">
        <v>26</v>
      </c>
      <c r="I657">
        <v>8</v>
      </c>
      <c r="J657" t="s">
        <v>30</v>
      </c>
      <c r="K657">
        <v>42</v>
      </c>
      <c r="L657" t="s">
        <v>22</v>
      </c>
      <c r="M657" t="s">
        <v>23</v>
      </c>
      <c r="N657">
        <v>520.37</v>
      </c>
      <c r="O657">
        <f>customer_segmentation_data[[#This Row],[purchase_frequency]]*customer_segmentation_data[[#This Row],[last_purchase_amount]]</f>
        <v>21855.54</v>
      </c>
    </row>
    <row r="658" spans="1:15" x14ac:dyDescent="0.25">
      <c r="A658">
        <v>165</v>
      </c>
      <c r="B658">
        <v>64</v>
      </c>
      <c r="C658" t="s">
        <v>24</v>
      </c>
      <c r="D658" t="s">
        <v>28</v>
      </c>
      <c r="E658">
        <v>96494</v>
      </c>
      <c r="F658" t="s">
        <v>16</v>
      </c>
      <c r="G658">
        <v>10</v>
      </c>
      <c r="H658" t="s">
        <v>26</v>
      </c>
      <c r="I658">
        <v>4</v>
      </c>
      <c r="J658" t="s">
        <v>35</v>
      </c>
      <c r="K658">
        <v>47</v>
      </c>
      <c r="L658" t="s">
        <v>22</v>
      </c>
      <c r="M658" t="s">
        <v>32</v>
      </c>
      <c r="N658">
        <v>184.45</v>
      </c>
      <c r="O658">
        <f>customer_segmentation_data[[#This Row],[purchase_frequency]]*customer_segmentation_data[[#This Row],[last_purchase_amount]]</f>
        <v>8669.15</v>
      </c>
    </row>
    <row r="659" spans="1:15" x14ac:dyDescent="0.25">
      <c r="A659">
        <v>169</v>
      </c>
      <c r="B659">
        <v>51</v>
      </c>
      <c r="C659" t="s">
        <v>24</v>
      </c>
      <c r="D659" t="s">
        <v>15</v>
      </c>
      <c r="E659">
        <v>58930</v>
      </c>
      <c r="F659" t="s">
        <v>16</v>
      </c>
      <c r="G659">
        <v>95</v>
      </c>
      <c r="H659" t="s">
        <v>17</v>
      </c>
      <c r="I659">
        <v>5</v>
      </c>
      <c r="J659" t="s">
        <v>35</v>
      </c>
      <c r="K659">
        <v>33</v>
      </c>
      <c r="L659" t="s">
        <v>22</v>
      </c>
      <c r="M659" t="s">
        <v>23</v>
      </c>
      <c r="N659">
        <v>115.09</v>
      </c>
      <c r="O659">
        <f>customer_segmentation_data[[#This Row],[purchase_frequency]]*customer_segmentation_data[[#This Row],[last_purchase_amount]]</f>
        <v>3797.9700000000003</v>
      </c>
    </row>
    <row r="660" spans="1:15" x14ac:dyDescent="0.25">
      <c r="A660">
        <v>188</v>
      </c>
      <c r="B660">
        <v>55</v>
      </c>
      <c r="C660" t="s">
        <v>24</v>
      </c>
      <c r="D660" t="s">
        <v>36</v>
      </c>
      <c r="E660">
        <v>77060</v>
      </c>
      <c r="F660" t="s">
        <v>16</v>
      </c>
      <c r="G660">
        <v>14</v>
      </c>
      <c r="H660" t="s">
        <v>26</v>
      </c>
      <c r="I660">
        <v>2</v>
      </c>
      <c r="J660" t="s">
        <v>18</v>
      </c>
      <c r="K660">
        <v>16</v>
      </c>
      <c r="L660" t="s">
        <v>19</v>
      </c>
      <c r="M660" t="s">
        <v>23</v>
      </c>
      <c r="N660">
        <v>286.79000000000002</v>
      </c>
      <c r="O660">
        <f>customer_segmentation_data[[#This Row],[purchase_frequency]]*customer_segmentation_data[[#This Row],[last_purchase_amount]]</f>
        <v>4588.6400000000003</v>
      </c>
    </row>
    <row r="661" spans="1:15" x14ac:dyDescent="0.25">
      <c r="A661">
        <v>194</v>
      </c>
      <c r="B661">
        <v>69</v>
      </c>
      <c r="C661" t="s">
        <v>24</v>
      </c>
      <c r="D661" t="s">
        <v>36</v>
      </c>
      <c r="E661">
        <v>74519</v>
      </c>
      <c r="F661" t="s">
        <v>16</v>
      </c>
      <c r="G661">
        <v>95</v>
      </c>
      <c r="H661" t="s">
        <v>17</v>
      </c>
      <c r="I661">
        <v>10</v>
      </c>
      <c r="J661" t="s">
        <v>30</v>
      </c>
      <c r="K661">
        <v>42</v>
      </c>
      <c r="L661" t="s">
        <v>22</v>
      </c>
      <c r="M661" t="s">
        <v>27</v>
      </c>
      <c r="N661">
        <v>931.51</v>
      </c>
      <c r="O661">
        <f>customer_segmentation_data[[#This Row],[purchase_frequency]]*customer_segmentation_data[[#This Row],[last_purchase_amount]]</f>
        <v>39123.42</v>
      </c>
    </row>
    <row r="662" spans="1:15" x14ac:dyDescent="0.25">
      <c r="A662">
        <v>208</v>
      </c>
      <c r="B662">
        <v>59</v>
      </c>
      <c r="C662" t="s">
        <v>24</v>
      </c>
      <c r="D662" t="s">
        <v>15</v>
      </c>
      <c r="E662">
        <v>70050</v>
      </c>
      <c r="F662" t="s">
        <v>16</v>
      </c>
      <c r="G662">
        <v>62</v>
      </c>
      <c r="H662" t="s">
        <v>21</v>
      </c>
      <c r="I662">
        <v>3</v>
      </c>
      <c r="J662" t="s">
        <v>18</v>
      </c>
      <c r="K662">
        <v>10</v>
      </c>
      <c r="L662" t="s">
        <v>31</v>
      </c>
      <c r="M662" t="s">
        <v>27</v>
      </c>
      <c r="N662">
        <v>49.53</v>
      </c>
      <c r="O662">
        <f>customer_segmentation_data[[#This Row],[purchase_frequency]]*customer_segmentation_data[[#This Row],[last_purchase_amount]]</f>
        <v>495.3</v>
      </c>
    </row>
    <row r="663" spans="1:15" x14ac:dyDescent="0.25">
      <c r="A663">
        <v>221</v>
      </c>
      <c r="B663">
        <v>62</v>
      </c>
      <c r="C663" t="s">
        <v>24</v>
      </c>
      <c r="D663" t="s">
        <v>36</v>
      </c>
      <c r="E663">
        <v>82623</v>
      </c>
      <c r="F663" t="s">
        <v>16</v>
      </c>
      <c r="G663">
        <v>51</v>
      </c>
      <c r="H663" t="s">
        <v>21</v>
      </c>
      <c r="I663">
        <v>8</v>
      </c>
      <c r="J663" t="s">
        <v>30</v>
      </c>
      <c r="K663">
        <v>37</v>
      </c>
      <c r="L663" t="s">
        <v>22</v>
      </c>
      <c r="M663" t="s">
        <v>27</v>
      </c>
      <c r="N663">
        <v>155.13999999999999</v>
      </c>
      <c r="O663">
        <f>customer_segmentation_data[[#This Row],[purchase_frequency]]*customer_segmentation_data[[#This Row],[last_purchase_amount]]</f>
        <v>5740.1799999999994</v>
      </c>
    </row>
    <row r="664" spans="1:15" x14ac:dyDescent="0.25">
      <c r="A664">
        <v>222</v>
      </c>
      <c r="B664">
        <v>67</v>
      </c>
      <c r="C664" t="s">
        <v>24</v>
      </c>
      <c r="D664" t="s">
        <v>28</v>
      </c>
      <c r="E664">
        <v>64134</v>
      </c>
      <c r="F664" t="s">
        <v>16</v>
      </c>
      <c r="G664">
        <v>3</v>
      </c>
      <c r="H664" t="s">
        <v>26</v>
      </c>
      <c r="I664">
        <v>2</v>
      </c>
      <c r="J664" t="s">
        <v>18</v>
      </c>
      <c r="K664">
        <v>26</v>
      </c>
      <c r="L664" t="s">
        <v>19</v>
      </c>
      <c r="M664" t="s">
        <v>27</v>
      </c>
      <c r="N664">
        <v>868.18</v>
      </c>
      <c r="O664">
        <f>customer_segmentation_data[[#This Row],[purchase_frequency]]*customer_segmentation_data[[#This Row],[last_purchase_amount]]</f>
        <v>22572.68</v>
      </c>
    </row>
    <row r="665" spans="1:15" x14ac:dyDescent="0.25">
      <c r="A665">
        <v>225</v>
      </c>
      <c r="B665">
        <v>54</v>
      </c>
      <c r="C665" t="s">
        <v>24</v>
      </c>
      <c r="D665" t="s">
        <v>15</v>
      </c>
      <c r="E665">
        <v>92156</v>
      </c>
      <c r="F665" t="s">
        <v>16</v>
      </c>
      <c r="G665">
        <v>18</v>
      </c>
      <c r="H665" t="s">
        <v>26</v>
      </c>
      <c r="I665">
        <v>7</v>
      </c>
      <c r="J665" t="s">
        <v>35</v>
      </c>
      <c r="K665">
        <v>14</v>
      </c>
      <c r="L665" t="s">
        <v>19</v>
      </c>
      <c r="M665" t="s">
        <v>33</v>
      </c>
      <c r="N665">
        <v>238.87</v>
      </c>
      <c r="O665">
        <f>customer_segmentation_data[[#This Row],[purchase_frequency]]*customer_segmentation_data[[#This Row],[last_purchase_amount]]</f>
        <v>3344.1800000000003</v>
      </c>
    </row>
    <row r="666" spans="1:15" x14ac:dyDescent="0.25">
      <c r="A666">
        <v>227</v>
      </c>
      <c r="B666">
        <v>65</v>
      </c>
      <c r="C666" t="s">
        <v>24</v>
      </c>
      <c r="D666" t="s">
        <v>36</v>
      </c>
      <c r="E666">
        <v>89274</v>
      </c>
      <c r="F666" t="s">
        <v>16</v>
      </c>
      <c r="G666">
        <v>71</v>
      </c>
      <c r="H666" t="s">
        <v>17</v>
      </c>
      <c r="I666">
        <v>10</v>
      </c>
      <c r="J666" t="s">
        <v>30</v>
      </c>
      <c r="K666">
        <v>34</v>
      </c>
      <c r="L666" t="s">
        <v>22</v>
      </c>
      <c r="M666" t="s">
        <v>33</v>
      </c>
      <c r="N666">
        <v>840.45</v>
      </c>
      <c r="O666">
        <f>customer_segmentation_data[[#This Row],[purchase_frequency]]*customer_segmentation_data[[#This Row],[last_purchase_amount]]</f>
        <v>28575.300000000003</v>
      </c>
    </row>
    <row r="667" spans="1:15" x14ac:dyDescent="0.25">
      <c r="A667">
        <v>228</v>
      </c>
      <c r="B667">
        <v>53</v>
      </c>
      <c r="C667" t="s">
        <v>24</v>
      </c>
      <c r="D667" t="s">
        <v>36</v>
      </c>
      <c r="E667">
        <v>57651</v>
      </c>
      <c r="F667" t="s">
        <v>16</v>
      </c>
      <c r="G667">
        <v>27</v>
      </c>
      <c r="H667" t="s">
        <v>26</v>
      </c>
      <c r="I667">
        <v>7</v>
      </c>
      <c r="J667" t="s">
        <v>35</v>
      </c>
      <c r="K667">
        <v>16</v>
      </c>
      <c r="L667" t="s">
        <v>19</v>
      </c>
      <c r="M667" t="s">
        <v>32</v>
      </c>
      <c r="N667">
        <v>345.62</v>
      </c>
      <c r="O667">
        <f>customer_segmentation_data[[#This Row],[purchase_frequency]]*customer_segmentation_data[[#This Row],[last_purchase_amount]]</f>
        <v>5529.92</v>
      </c>
    </row>
    <row r="668" spans="1:15" x14ac:dyDescent="0.25">
      <c r="A668">
        <v>237</v>
      </c>
      <c r="B668">
        <v>62</v>
      </c>
      <c r="C668" t="s">
        <v>24</v>
      </c>
      <c r="D668" t="s">
        <v>28</v>
      </c>
      <c r="E668">
        <v>52480</v>
      </c>
      <c r="F668" t="s">
        <v>16</v>
      </c>
      <c r="G668">
        <v>22</v>
      </c>
      <c r="H668" t="s">
        <v>26</v>
      </c>
      <c r="I668">
        <v>3</v>
      </c>
      <c r="J668" t="s">
        <v>18</v>
      </c>
      <c r="K668">
        <v>14</v>
      </c>
      <c r="L668" t="s">
        <v>19</v>
      </c>
      <c r="M668" t="s">
        <v>33</v>
      </c>
      <c r="N668">
        <v>821.42</v>
      </c>
      <c r="O668">
        <f>customer_segmentation_data[[#This Row],[purchase_frequency]]*customer_segmentation_data[[#This Row],[last_purchase_amount]]</f>
        <v>11499.88</v>
      </c>
    </row>
    <row r="669" spans="1:15" x14ac:dyDescent="0.25">
      <c r="A669">
        <v>266</v>
      </c>
      <c r="B669">
        <v>53</v>
      </c>
      <c r="C669" t="s">
        <v>24</v>
      </c>
      <c r="D669" t="s">
        <v>28</v>
      </c>
      <c r="E669">
        <v>84616</v>
      </c>
      <c r="F669" t="s">
        <v>16</v>
      </c>
      <c r="G669">
        <v>68</v>
      </c>
      <c r="H669" t="s">
        <v>21</v>
      </c>
      <c r="I669">
        <v>10</v>
      </c>
      <c r="J669" t="s">
        <v>30</v>
      </c>
      <c r="K669">
        <v>8</v>
      </c>
      <c r="L669" t="s">
        <v>31</v>
      </c>
      <c r="M669" t="s">
        <v>32</v>
      </c>
      <c r="N669">
        <v>543.30999999999995</v>
      </c>
      <c r="O669">
        <f>customer_segmentation_data[[#This Row],[purchase_frequency]]*customer_segmentation_data[[#This Row],[last_purchase_amount]]</f>
        <v>4346.4799999999996</v>
      </c>
    </row>
    <row r="670" spans="1:15" x14ac:dyDescent="0.25">
      <c r="A670">
        <v>277</v>
      </c>
      <c r="B670">
        <v>53</v>
      </c>
      <c r="C670" t="s">
        <v>24</v>
      </c>
      <c r="D670" t="s">
        <v>28</v>
      </c>
      <c r="E670">
        <v>94392</v>
      </c>
      <c r="F670" t="s">
        <v>16</v>
      </c>
      <c r="G670">
        <v>38</v>
      </c>
      <c r="H670" t="s">
        <v>26</v>
      </c>
      <c r="I670">
        <v>5</v>
      </c>
      <c r="J670" t="s">
        <v>35</v>
      </c>
      <c r="K670">
        <v>11</v>
      </c>
      <c r="L670" t="s">
        <v>19</v>
      </c>
      <c r="M670" t="s">
        <v>27</v>
      </c>
      <c r="N670">
        <v>997.24</v>
      </c>
      <c r="O670">
        <f>customer_segmentation_data[[#This Row],[purchase_frequency]]*customer_segmentation_data[[#This Row],[last_purchase_amount]]</f>
        <v>10969.64</v>
      </c>
    </row>
    <row r="671" spans="1:15" x14ac:dyDescent="0.25">
      <c r="A671">
        <v>280</v>
      </c>
      <c r="B671">
        <v>53</v>
      </c>
      <c r="C671" t="s">
        <v>24</v>
      </c>
      <c r="D671" t="s">
        <v>15</v>
      </c>
      <c r="E671">
        <v>61826</v>
      </c>
      <c r="F671" t="s">
        <v>16</v>
      </c>
      <c r="G671">
        <v>96</v>
      </c>
      <c r="H671" t="s">
        <v>17</v>
      </c>
      <c r="I671">
        <v>1</v>
      </c>
      <c r="J671" t="s">
        <v>18</v>
      </c>
      <c r="K671">
        <v>14</v>
      </c>
      <c r="L671" t="s">
        <v>19</v>
      </c>
      <c r="M671" t="s">
        <v>27</v>
      </c>
      <c r="N671">
        <v>577</v>
      </c>
      <c r="O671">
        <f>customer_segmentation_data[[#This Row],[purchase_frequency]]*customer_segmentation_data[[#This Row],[last_purchase_amount]]</f>
        <v>8078</v>
      </c>
    </row>
    <row r="672" spans="1:15" x14ac:dyDescent="0.25">
      <c r="A672">
        <v>303</v>
      </c>
      <c r="B672">
        <v>59</v>
      </c>
      <c r="C672" t="s">
        <v>24</v>
      </c>
      <c r="D672" t="s">
        <v>15</v>
      </c>
      <c r="E672">
        <v>57745</v>
      </c>
      <c r="F672" t="s">
        <v>16</v>
      </c>
      <c r="G672">
        <v>33</v>
      </c>
      <c r="H672" t="s">
        <v>26</v>
      </c>
      <c r="I672">
        <v>7</v>
      </c>
      <c r="J672" t="s">
        <v>35</v>
      </c>
      <c r="K672">
        <v>42</v>
      </c>
      <c r="L672" t="s">
        <v>22</v>
      </c>
      <c r="M672" t="s">
        <v>33</v>
      </c>
      <c r="N672">
        <v>492.87</v>
      </c>
      <c r="O672">
        <f>customer_segmentation_data[[#This Row],[purchase_frequency]]*customer_segmentation_data[[#This Row],[last_purchase_amount]]</f>
        <v>20700.54</v>
      </c>
    </row>
    <row r="673" spans="1:15" x14ac:dyDescent="0.25">
      <c r="A673">
        <v>308</v>
      </c>
      <c r="B673">
        <v>54</v>
      </c>
      <c r="C673" t="s">
        <v>24</v>
      </c>
      <c r="D673" t="s">
        <v>15</v>
      </c>
      <c r="E673">
        <v>76995</v>
      </c>
      <c r="F673" t="s">
        <v>16</v>
      </c>
      <c r="G673">
        <v>14</v>
      </c>
      <c r="H673" t="s">
        <v>26</v>
      </c>
      <c r="I673">
        <v>3</v>
      </c>
      <c r="J673" t="s">
        <v>18</v>
      </c>
      <c r="K673">
        <v>46</v>
      </c>
      <c r="L673" t="s">
        <v>22</v>
      </c>
      <c r="M673" t="s">
        <v>33</v>
      </c>
      <c r="N673">
        <v>685.09</v>
      </c>
      <c r="O673">
        <f>customer_segmentation_data[[#This Row],[purchase_frequency]]*customer_segmentation_data[[#This Row],[last_purchase_amount]]</f>
        <v>31514.140000000003</v>
      </c>
    </row>
    <row r="674" spans="1:15" x14ac:dyDescent="0.25">
      <c r="A674">
        <v>309</v>
      </c>
      <c r="B674">
        <v>64</v>
      </c>
      <c r="C674" t="s">
        <v>24</v>
      </c>
      <c r="D674" t="s">
        <v>15</v>
      </c>
      <c r="E674">
        <v>96182</v>
      </c>
      <c r="F674" t="s">
        <v>16</v>
      </c>
      <c r="G674">
        <v>44</v>
      </c>
      <c r="H674" t="s">
        <v>21</v>
      </c>
      <c r="I674">
        <v>4</v>
      </c>
      <c r="J674" t="s">
        <v>35</v>
      </c>
      <c r="K674">
        <v>8</v>
      </c>
      <c r="L674" t="s">
        <v>31</v>
      </c>
      <c r="M674" t="s">
        <v>20</v>
      </c>
      <c r="N674">
        <v>509.31</v>
      </c>
      <c r="O674">
        <f>customer_segmentation_data[[#This Row],[purchase_frequency]]*customer_segmentation_data[[#This Row],[last_purchase_amount]]</f>
        <v>4074.48</v>
      </c>
    </row>
    <row r="675" spans="1:15" x14ac:dyDescent="0.25">
      <c r="A675">
        <v>315</v>
      </c>
      <c r="B675">
        <v>68</v>
      </c>
      <c r="C675" t="s">
        <v>24</v>
      </c>
      <c r="D675" t="s">
        <v>15</v>
      </c>
      <c r="E675">
        <v>62971</v>
      </c>
      <c r="F675" t="s">
        <v>16</v>
      </c>
      <c r="G675">
        <v>27</v>
      </c>
      <c r="H675" t="s">
        <v>26</v>
      </c>
      <c r="I675">
        <v>8</v>
      </c>
      <c r="J675" t="s">
        <v>30</v>
      </c>
      <c r="K675">
        <v>17</v>
      </c>
      <c r="L675" t="s">
        <v>19</v>
      </c>
      <c r="M675" t="s">
        <v>33</v>
      </c>
      <c r="N675">
        <v>85.45</v>
      </c>
      <c r="O675">
        <f>customer_segmentation_data[[#This Row],[purchase_frequency]]*customer_segmentation_data[[#This Row],[last_purchase_amount]]</f>
        <v>1452.65</v>
      </c>
    </row>
    <row r="676" spans="1:15" x14ac:dyDescent="0.25">
      <c r="A676">
        <v>323</v>
      </c>
      <c r="B676">
        <v>55</v>
      </c>
      <c r="C676" t="s">
        <v>24</v>
      </c>
      <c r="D676" t="s">
        <v>28</v>
      </c>
      <c r="E676">
        <v>80006</v>
      </c>
      <c r="F676" t="s">
        <v>16</v>
      </c>
      <c r="G676">
        <v>44</v>
      </c>
      <c r="H676" t="s">
        <v>21</v>
      </c>
      <c r="I676">
        <v>2</v>
      </c>
      <c r="J676" t="s">
        <v>18</v>
      </c>
      <c r="K676">
        <v>49</v>
      </c>
      <c r="L676" t="s">
        <v>22</v>
      </c>
      <c r="M676" t="s">
        <v>27</v>
      </c>
      <c r="N676">
        <v>727.51</v>
      </c>
      <c r="O676">
        <f>customer_segmentation_data[[#This Row],[purchase_frequency]]*customer_segmentation_data[[#This Row],[last_purchase_amount]]</f>
        <v>35647.99</v>
      </c>
    </row>
    <row r="677" spans="1:15" x14ac:dyDescent="0.25">
      <c r="A677">
        <v>329</v>
      </c>
      <c r="B677">
        <v>68</v>
      </c>
      <c r="C677" t="s">
        <v>24</v>
      </c>
      <c r="D677" t="s">
        <v>28</v>
      </c>
      <c r="E677">
        <v>76921</v>
      </c>
      <c r="F677" t="s">
        <v>16</v>
      </c>
      <c r="G677">
        <v>79</v>
      </c>
      <c r="H677" t="s">
        <v>17</v>
      </c>
      <c r="I677">
        <v>1</v>
      </c>
      <c r="J677" t="s">
        <v>18</v>
      </c>
      <c r="K677">
        <v>23</v>
      </c>
      <c r="L677" t="s">
        <v>19</v>
      </c>
      <c r="M677" t="s">
        <v>20</v>
      </c>
      <c r="N677">
        <v>122.02</v>
      </c>
      <c r="O677">
        <f>customer_segmentation_data[[#This Row],[purchase_frequency]]*customer_segmentation_data[[#This Row],[last_purchase_amount]]</f>
        <v>2806.46</v>
      </c>
    </row>
    <row r="678" spans="1:15" x14ac:dyDescent="0.25">
      <c r="A678">
        <v>334</v>
      </c>
      <c r="B678">
        <v>58</v>
      </c>
      <c r="C678" t="s">
        <v>24</v>
      </c>
      <c r="D678" t="s">
        <v>28</v>
      </c>
      <c r="E678">
        <v>99475</v>
      </c>
      <c r="F678" t="s">
        <v>16</v>
      </c>
      <c r="G678">
        <v>27</v>
      </c>
      <c r="H678" t="s">
        <v>26</v>
      </c>
      <c r="I678">
        <v>9</v>
      </c>
      <c r="J678" t="s">
        <v>30</v>
      </c>
      <c r="K678">
        <v>9</v>
      </c>
      <c r="L678" t="s">
        <v>31</v>
      </c>
      <c r="M678" t="s">
        <v>20</v>
      </c>
      <c r="N678">
        <v>249.39</v>
      </c>
      <c r="O678">
        <f>customer_segmentation_data[[#This Row],[purchase_frequency]]*customer_segmentation_data[[#This Row],[last_purchase_amount]]</f>
        <v>2244.5099999999998</v>
      </c>
    </row>
    <row r="679" spans="1:15" x14ac:dyDescent="0.25">
      <c r="A679">
        <v>337</v>
      </c>
      <c r="B679">
        <v>58</v>
      </c>
      <c r="C679" t="s">
        <v>24</v>
      </c>
      <c r="D679" t="s">
        <v>36</v>
      </c>
      <c r="E679">
        <v>60768</v>
      </c>
      <c r="F679" t="s">
        <v>16</v>
      </c>
      <c r="G679">
        <v>88</v>
      </c>
      <c r="H679" t="s">
        <v>17</v>
      </c>
      <c r="I679">
        <v>2</v>
      </c>
      <c r="J679" t="s">
        <v>18</v>
      </c>
      <c r="K679">
        <v>38</v>
      </c>
      <c r="L679" t="s">
        <v>22</v>
      </c>
      <c r="M679" t="s">
        <v>20</v>
      </c>
      <c r="N679">
        <v>67.52</v>
      </c>
      <c r="O679">
        <f>customer_segmentation_data[[#This Row],[purchase_frequency]]*customer_segmentation_data[[#This Row],[last_purchase_amount]]</f>
        <v>2565.7599999999998</v>
      </c>
    </row>
    <row r="680" spans="1:15" x14ac:dyDescent="0.25">
      <c r="A680">
        <v>342</v>
      </c>
      <c r="B680">
        <v>69</v>
      </c>
      <c r="C680" t="s">
        <v>24</v>
      </c>
      <c r="D680" t="s">
        <v>15</v>
      </c>
      <c r="E680">
        <v>71688</v>
      </c>
      <c r="F680" t="s">
        <v>16</v>
      </c>
      <c r="G680">
        <v>69</v>
      </c>
      <c r="H680" t="s">
        <v>21</v>
      </c>
      <c r="I680">
        <v>4</v>
      </c>
      <c r="J680" t="s">
        <v>35</v>
      </c>
      <c r="K680">
        <v>25</v>
      </c>
      <c r="L680" t="s">
        <v>19</v>
      </c>
      <c r="M680" t="s">
        <v>27</v>
      </c>
      <c r="N680">
        <v>532.23</v>
      </c>
      <c r="O680">
        <f>customer_segmentation_data[[#This Row],[purchase_frequency]]*customer_segmentation_data[[#This Row],[last_purchase_amount]]</f>
        <v>13305.75</v>
      </c>
    </row>
    <row r="681" spans="1:15" x14ac:dyDescent="0.25">
      <c r="A681">
        <v>367</v>
      </c>
      <c r="B681">
        <v>65</v>
      </c>
      <c r="C681" t="s">
        <v>24</v>
      </c>
      <c r="D681" t="s">
        <v>15</v>
      </c>
      <c r="E681">
        <v>65576</v>
      </c>
      <c r="F681" t="s">
        <v>16</v>
      </c>
      <c r="G681">
        <v>91</v>
      </c>
      <c r="H681" t="s">
        <v>17</v>
      </c>
      <c r="I681">
        <v>5</v>
      </c>
      <c r="J681" t="s">
        <v>35</v>
      </c>
      <c r="K681">
        <v>12</v>
      </c>
      <c r="L681" t="s">
        <v>19</v>
      </c>
      <c r="M681" t="s">
        <v>27</v>
      </c>
      <c r="N681">
        <v>782.55</v>
      </c>
      <c r="O681">
        <f>customer_segmentation_data[[#This Row],[purchase_frequency]]*customer_segmentation_data[[#This Row],[last_purchase_amount]]</f>
        <v>9390.5999999999985</v>
      </c>
    </row>
    <row r="682" spans="1:15" x14ac:dyDescent="0.25">
      <c r="A682">
        <v>369</v>
      </c>
      <c r="B682">
        <v>63</v>
      </c>
      <c r="C682" t="s">
        <v>24</v>
      </c>
      <c r="D682" t="s">
        <v>28</v>
      </c>
      <c r="E682">
        <v>77411</v>
      </c>
      <c r="F682" t="s">
        <v>16</v>
      </c>
      <c r="G682">
        <v>20</v>
      </c>
      <c r="H682" t="s">
        <v>26</v>
      </c>
      <c r="I682">
        <v>2</v>
      </c>
      <c r="J682" t="s">
        <v>18</v>
      </c>
      <c r="K682">
        <v>37</v>
      </c>
      <c r="L682" t="s">
        <v>22</v>
      </c>
      <c r="M682" t="s">
        <v>23</v>
      </c>
      <c r="N682">
        <v>648.38</v>
      </c>
      <c r="O682">
        <f>customer_segmentation_data[[#This Row],[purchase_frequency]]*customer_segmentation_data[[#This Row],[last_purchase_amount]]</f>
        <v>23990.06</v>
      </c>
    </row>
    <row r="683" spans="1:15" x14ac:dyDescent="0.25">
      <c r="A683">
        <v>374</v>
      </c>
      <c r="B683">
        <v>64</v>
      </c>
      <c r="C683" t="s">
        <v>24</v>
      </c>
      <c r="D683" t="s">
        <v>28</v>
      </c>
      <c r="E683">
        <v>84380</v>
      </c>
      <c r="F683" t="s">
        <v>16</v>
      </c>
      <c r="G683">
        <v>69</v>
      </c>
      <c r="H683" t="s">
        <v>21</v>
      </c>
      <c r="I683">
        <v>10</v>
      </c>
      <c r="J683" t="s">
        <v>30</v>
      </c>
      <c r="K683">
        <v>28</v>
      </c>
      <c r="L683" t="s">
        <v>19</v>
      </c>
      <c r="M683" t="s">
        <v>23</v>
      </c>
      <c r="N683">
        <v>212.08</v>
      </c>
      <c r="O683">
        <f>customer_segmentation_data[[#This Row],[purchase_frequency]]*customer_segmentation_data[[#This Row],[last_purchase_amount]]</f>
        <v>5938.2400000000007</v>
      </c>
    </row>
    <row r="684" spans="1:15" x14ac:dyDescent="0.25">
      <c r="A684">
        <v>382</v>
      </c>
      <c r="B684">
        <v>68</v>
      </c>
      <c r="C684" t="s">
        <v>24</v>
      </c>
      <c r="D684" t="s">
        <v>28</v>
      </c>
      <c r="E684">
        <v>93926</v>
      </c>
      <c r="F684" t="s">
        <v>16</v>
      </c>
      <c r="G684">
        <v>45</v>
      </c>
      <c r="H684" t="s">
        <v>21</v>
      </c>
      <c r="I684">
        <v>5</v>
      </c>
      <c r="J684" t="s">
        <v>35</v>
      </c>
      <c r="K684">
        <v>22</v>
      </c>
      <c r="L684" t="s">
        <v>19</v>
      </c>
      <c r="M684" t="s">
        <v>33</v>
      </c>
      <c r="N684">
        <v>19.14</v>
      </c>
      <c r="O684">
        <f>customer_segmentation_data[[#This Row],[purchase_frequency]]*customer_segmentation_data[[#This Row],[last_purchase_amount]]</f>
        <v>421.08000000000004</v>
      </c>
    </row>
    <row r="685" spans="1:15" x14ac:dyDescent="0.25">
      <c r="A685">
        <v>394</v>
      </c>
      <c r="B685">
        <v>69</v>
      </c>
      <c r="C685" t="s">
        <v>24</v>
      </c>
      <c r="D685" t="s">
        <v>15</v>
      </c>
      <c r="E685">
        <v>74331</v>
      </c>
      <c r="F685" t="s">
        <v>16</v>
      </c>
      <c r="G685">
        <v>83</v>
      </c>
      <c r="H685" t="s">
        <v>17</v>
      </c>
      <c r="I685">
        <v>9</v>
      </c>
      <c r="J685" t="s">
        <v>30</v>
      </c>
      <c r="K685">
        <v>11</v>
      </c>
      <c r="L685" t="s">
        <v>19</v>
      </c>
      <c r="M685" t="s">
        <v>27</v>
      </c>
      <c r="N685">
        <v>341.63</v>
      </c>
      <c r="O685">
        <f>customer_segmentation_data[[#This Row],[purchase_frequency]]*customer_segmentation_data[[#This Row],[last_purchase_amount]]</f>
        <v>3757.93</v>
      </c>
    </row>
    <row r="686" spans="1:15" x14ac:dyDescent="0.25">
      <c r="A686">
        <v>396</v>
      </c>
      <c r="B686">
        <v>54</v>
      </c>
      <c r="C686" t="s">
        <v>24</v>
      </c>
      <c r="D686" t="s">
        <v>28</v>
      </c>
      <c r="E686">
        <v>87418</v>
      </c>
      <c r="F686" t="s">
        <v>16</v>
      </c>
      <c r="G686">
        <v>21</v>
      </c>
      <c r="H686" t="s">
        <v>26</v>
      </c>
      <c r="I686">
        <v>2</v>
      </c>
      <c r="J686" t="s">
        <v>18</v>
      </c>
      <c r="K686">
        <v>27</v>
      </c>
      <c r="L686" t="s">
        <v>19</v>
      </c>
      <c r="M686" t="s">
        <v>20</v>
      </c>
      <c r="N686">
        <v>846.76</v>
      </c>
      <c r="O686">
        <f>customer_segmentation_data[[#This Row],[purchase_frequency]]*customer_segmentation_data[[#This Row],[last_purchase_amount]]</f>
        <v>22862.52</v>
      </c>
    </row>
    <row r="687" spans="1:15" x14ac:dyDescent="0.25">
      <c r="A687">
        <v>409</v>
      </c>
      <c r="B687">
        <v>63</v>
      </c>
      <c r="C687" t="s">
        <v>24</v>
      </c>
      <c r="D687" t="s">
        <v>15</v>
      </c>
      <c r="E687">
        <v>70967</v>
      </c>
      <c r="F687" t="s">
        <v>16</v>
      </c>
      <c r="G687">
        <v>59</v>
      </c>
      <c r="H687" t="s">
        <v>21</v>
      </c>
      <c r="I687">
        <v>6</v>
      </c>
      <c r="J687" t="s">
        <v>35</v>
      </c>
      <c r="K687">
        <v>10</v>
      </c>
      <c r="L687" t="s">
        <v>31</v>
      </c>
      <c r="M687" t="s">
        <v>32</v>
      </c>
      <c r="N687">
        <v>954.05</v>
      </c>
      <c r="O687">
        <f>customer_segmentation_data[[#This Row],[purchase_frequency]]*customer_segmentation_data[[#This Row],[last_purchase_amount]]</f>
        <v>9540.5</v>
      </c>
    </row>
    <row r="688" spans="1:15" x14ac:dyDescent="0.25">
      <c r="A688">
        <v>412</v>
      </c>
      <c r="B688">
        <v>61</v>
      </c>
      <c r="C688" t="s">
        <v>24</v>
      </c>
      <c r="D688" t="s">
        <v>28</v>
      </c>
      <c r="E688">
        <v>80988</v>
      </c>
      <c r="F688" t="s">
        <v>16</v>
      </c>
      <c r="G688">
        <v>34</v>
      </c>
      <c r="H688" t="s">
        <v>26</v>
      </c>
      <c r="I688">
        <v>8</v>
      </c>
      <c r="J688" t="s">
        <v>30</v>
      </c>
      <c r="K688">
        <v>14</v>
      </c>
      <c r="L688" t="s">
        <v>19</v>
      </c>
      <c r="M688" t="s">
        <v>27</v>
      </c>
      <c r="N688">
        <v>937.86</v>
      </c>
      <c r="O688">
        <f>customer_segmentation_data[[#This Row],[purchase_frequency]]*customer_segmentation_data[[#This Row],[last_purchase_amount]]</f>
        <v>13130.04</v>
      </c>
    </row>
    <row r="689" spans="1:15" x14ac:dyDescent="0.25">
      <c r="A689">
        <v>415</v>
      </c>
      <c r="B689">
        <v>57</v>
      </c>
      <c r="C689" t="s">
        <v>24</v>
      </c>
      <c r="D689" t="s">
        <v>36</v>
      </c>
      <c r="E689">
        <v>52164</v>
      </c>
      <c r="F689" t="s">
        <v>16</v>
      </c>
      <c r="G689">
        <v>53</v>
      </c>
      <c r="H689" t="s">
        <v>21</v>
      </c>
      <c r="I689">
        <v>3</v>
      </c>
      <c r="J689" t="s">
        <v>18</v>
      </c>
      <c r="K689">
        <v>36</v>
      </c>
      <c r="L689" t="s">
        <v>22</v>
      </c>
      <c r="M689" t="s">
        <v>20</v>
      </c>
      <c r="N689">
        <v>710.84</v>
      </c>
      <c r="O689">
        <f>customer_segmentation_data[[#This Row],[purchase_frequency]]*customer_segmentation_data[[#This Row],[last_purchase_amount]]</f>
        <v>25590.240000000002</v>
      </c>
    </row>
    <row r="690" spans="1:15" x14ac:dyDescent="0.25">
      <c r="A690">
        <v>418</v>
      </c>
      <c r="B690">
        <v>51</v>
      </c>
      <c r="C690" t="s">
        <v>24</v>
      </c>
      <c r="D690" t="s">
        <v>15</v>
      </c>
      <c r="E690">
        <v>97565</v>
      </c>
      <c r="F690" t="s">
        <v>16</v>
      </c>
      <c r="G690">
        <v>48</v>
      </c>
      <c r="H690" t="s">
        <v>21</v>
      </c>
      <c r="I690">
        <v>10</v>
      </c>
      <c r="J690" t="s">
        <v>30</v>
      </c>
      <c r="K690">
        <v>31</v>
      </c>
      <c r="L690" t="s">
        <v>22</v>
      </c>
      <c r="M690" t="s">
        <v>27</v>
      </c>
      <c r="N690">
        <v>656.9</v>
      </c>
      <c r="O690">
        <f>customer_segmentation_data[[#This Row],[purchase_frequency]]*customer_segmentation_data[[#This Row],[last_purchase_amount]]</f>
        <v>20363.899999999998</v>
      </c>
    </row>
    <row r="691" spans="1:15" x14ac:dyDescent="0.25">
      <c r="A691">
        <v>419</v>
      </c>
      <c r="B691">
        <v>64</v>
      </c>
      <c r="C691" t="s">
        <v>24</v>
      </c>
      <c r="D691" t="s">
        <v>28</v>
      </c>
      <c r="E691">
        <v>71594</v>
      </c>
      <c r="F691" t="s">
        <v>16</v>
      </c>
      <c r="G691">
        <v>40</v>
      </c>
      <c r="H691" t="s">
        <v>26</v>
      </c>
      <c r="I691">
        <v>4</v>
      </c>
      <c r="J691" t="s">
        <v>35</v>
      </c>
      <c r="K691">
        <v>42</v>
      </c>
      <c r="L691" t="s">
        <v>22</v>
      </c>
      <c r="M691" t="s">
        <v>27</v>
      </c>
      <c r="N691">
        <v>487.73</v>
      </c>
      <c r="O691">
        <f>customer_segmentation_data[[#This Row],[purchase_frequency]]*customer_segmentation_data[[#This Row],[last_purchase_amount]]</f>
        <v>20484.66</v>
      </c>
    </row>
    <row r="692" spans="1:15" x14ac:dyDescent="0.25">
      <c r="A692">
        <v>423</v>
      </c>
      <c r="B692">
        <v>62</v>
      </c>
      <c r="C692" t="s">
        <v>24</v>
      </c>
      <c r="D692" t="s">
        <v>15</v>
      </c>
      <c r="E692">
        <v>96260</v>
      </c>
      <c r="F692" t="s">
        <v>16</v>
      </c>
      <c r="G692">
        <v>30</v>
      </c>
      <c r="H692" t="s">
        <v>26</v>
      </c>
      <c r="I692">
        <v>6</v>
      </c>
      <c r="J692" t="s">
        <v>35</v>
      </c>
      <c r="K692">
        <v>45</v>
      </c>
      <c r="L692" t="s">
        <v>22</v>
      </c>
      <c r="M692" t="s">
        <v>33</v>
      </c>
      <c r="N692">
        <v>159.13</v>
      </c>
      <c r="O692">
        <f>customer_segmentation_data[[#This Row],[purchase_frequency]]*customer_segmentation_data[[#This Row],[last_purchase_amount]]</f>
        <v>7160.8499999999995</v>
      </c>
    </row>
    <row r="693" spans="1:15" x14ac:dyDescent="0.25">
      <c r="A693">
        <v>428</v>
      </c>
      <c r="B693">
        <v>54</v>
      </c>
      <c r="C693" t="s">
        <v>24</v>
      </c>
      <c r="D693" t="s">
        <v>28</v>
      </c>
      <c r="E693">
        <v>90780</v>
      </c>
      <c r="F693" t="s">
        <v>16</v>
      </c>
      <c r="G693">
        <v>24</v>
      </c>
      <c r="H693" t="s">
        <v>26</v>
      </c>
      <c r="I693">
        <v>3</v>
      </c>
      <c r="J693" t="s">
        <v>18</v>
      </c>
      <c r="K693">
        <v>46</v>
      </c>
      <c r="L693" t="s">
        <v>22</v>
      </c>
      <c r="M693" t="s">
        <v>20</v>
      </c>
      <c r="N693">
        <v>824.65</v>
      </c>
      <c r="O693">
        <f>customer_segmentation_data[[#This Row],[purchase_frequency]]*customer_segmentation_data[[#This Row],[last_purchase_amount]]</f>
        <v>37933.9</v>
      </c>
    </row>
    <row r="694" spans="1:15" x14ac:dyDescent="0.25">
      <c r="A694">
        <v>434</v>
      </c>
      <c r="B694">
        <v>57</v>
      </c>
      <c r="C694" t="s">
        <v>24</v>
      </c>
      <c r="D694" t="s">
        <v>36</v>
      </c>
      <c r="E694">
        <v>60668</v>
      </c>
      <c r="F694" t="s">
        <v>16</v>
      </c>
      <c r="G694">
        <v>66</v>
      </c>
      <c r="H694" t="s">
        <v>21</v>
      </c>
      <c r="I694">
        <v>6</v>
      </c>
      <c r="J694" t="s">
        <v>35</v>
      </c>
      <c r="K694">
        <v>28</v>
      </c>
      <c r="L694" t="s">
        <v>19</v>
      </c>
      <c r="M694" t="s">
        <v>33</v>
      </c>
      <c r="N694">
        <v>984.6</v>
      </c>
      <c r="O694">
        <f>customer_segmentation_data[[#This Row],[purchase_frequency]]*customer_segmentation_data[[#This Row],[last_purchase_amount]]</f>
        <v>27568.799999999999</v>
      </c>
    </row>
    <row r="695" spans="1:15" x14ac:dyDescent="0.25">
      <c r="A695">
        <v>444</v>
      </c>
      <c r="B695">
        <v>62</v>
      </c>
      <c r="C695" t="s">
        <v>24</v>
      </c>
      <c r="D695" t="s">
        <v>28</v>
      </c>
      <c r="E695">
        <v>59481</v>
      </c>
      <c r="F695" t="s">
        <v>16</v>
      </c>
      <c r="G695">
        <v>30</v>
      </c>
      <c r="H695" t="s">
        <v>26</v>
      </c>
      <c r="I695">
        <v>4</v>
      </c>
      <c r="J695" t="s">
        <v>35</v>
      </c>
      <c r="K695">
        <v>35</v>
      </c>
      <c r="L695" t="s">
        <v>22</v>
      </c>
      <c r="M695" t="s">
        <v>27</v>
      </c>
      <c r="N695">
        <v>121</v>
      </c>
      <c r="O695">
        <f>customer_segmentation_data[[#This Row],[purchase_frequency]]*customer_segmentation_data[[#This Row],[last_purchase_amount]]</f>
        <v>4235</v>
      </c>
    </row>
    <row r="696" spans="1:15" x14ac:dyDescent="0.25">
      <c r="A696">
        <v>445</v>
      </c>
      <c r="B696">
        <v>62</v>
      </c>
      <c r="C696" t="s">
        <v>24</v>
      </c>
      <c r="D696" t="s">
        <v>15</v>
      </c>
      <c r="E696">
        <v>75974</v>
      </c>
      <c r="F696" t="s">
        <v>16</v>
      </c>
      <c r="G696">
        <v>68</v>
      </c>
      <c r="H696" t="s">
        <v>21</v>
      </c>
      <c r="I696">
        <v>4</v>
      </c>
      <c r="J696" t="s">
        <v>35</v>
      </c>
      <c r="K696">
        <v>46</v>
      </c>
      <c r="L696" t="s">
        <v>22</v>
      </c>
      <c r="M696" t="s">
        <v>20</v>
      </c>
      <c r="N696">
        <v>180.09</v>
      </c>
      <c r="O696">
        <f>customer_segmentation_data[[#This Row],[purchase_frequency]]*customer_segmentation_data[[#This Row],[last_purchase_amount]]</f>
        <v>8284.14</v>
      </c>
    </row>
    <row r="697" spans="1:15" x14ac:dyDescent="0.25">
      <c r="A697">
        <v>446</v>
      </c>
      <c r="B697">
        <v>53</v>
      </c>
      <c r="C697" t="s">
        <v>24</v>
      </c>
      <c r="D697" t="s">
        <v>36</v>
      </c>
      <c r="E697">
        <v>56570</v>
      </c>
      <c r="F697" t="s">
        <v>16</v>
      </c>
      <c r="G697">
        <v>29</v>
      </c>
      <c r="H697" t="s">
        <v>26</v>
      </c>
      <c r="I697">
        <v>7</v>
      </c>
      <c r="J697" t="s">
        <v>35</v>
      </c>
      <c r="K697">
        <v>37</v>
      </c>
      <c r="L697" t="s">
        <v>22</v>
      </c>
      <c r="M697" t="s">
        <v>33</v>
      </c>
      <c r="N697">
        <v>432.65</v>
      </c>
      <c r="O697">
        <f>customer_segmentation_data[[#This Row],[purchase_frequency]]*customer_segmentation_data[[#This Row],[last_purchase_amount]]</f>
        <v>16008.05</v>
      </c>
    </row>
    <row r="698" spans="1:15" x14ac:dyDescent="0.25">
      <c r="A698">
        <v>456</v>
      </c>
      <c r="B698">
        <v>61</v>
      </c>
      <c r="C698" t="s">
        <v>24</v>
      </c>
      <c r="D698" t="s">
        <v>28</v>
      </c>
      <c r="E698">
        <v>57851</v>
      </c>
      <c r="F698" t="s">
        <v>16</v>
      </c>
      <c r="G698">
        <v>46</v>
      </c>
      <c r="H698" t="s">
        <v>21</v>
      </c>
      <c r="I698">
        <v>3</v>
      </c>
      <c r="J698" t="s">
        <v>18</v>
      </c>
      <c r="K698">
        <v>5</v>
      </c>
      <c r="L698" t="s">
        <v>31</v>
      </c>
      <c r="M698" t="s">
        <v>27</v>
      </c>
      <c r="N698">
        <v>604.29</v>
      </c>
      <c r="O698">
        <f>customer_segmentation_data[[#This Row],[purchase_frequency]]*customer_segmentation_data[[#This Row],[last_purchase_amount]]</f>
        <v>3021.45</v>
      </c>
    </row>
    <row r="699" spans="1:15" x14ac:dyDescent="0.25">
      <c r="A699">
        <v>486</v>
      </c>
      <c r="B699">
        <v>66</v>
      </c>
      <c r="C699" t="s">
        <v>24</v>
      </c>
      <c r="D699" t="s">
        <v>28</v>
      </c>
      <c r="E699">
        <v>91672</v>
      </c>
      <c r="F699" t="s">
        <v>16</v>
      </c>
      <c r="G699">
        <v>71</v>
      </c>
      <c r="H699" t="s">
        <v>17</v>
      </c>
      <c r="I699">
        <v>5</v>
      </c>
      <c r="J699" t="s">
        <v>35</v>
      </c>
      <c r="K699">
        <v>9</v>
      </c>
      <c r="L699" t="s">
        <v>31</v>
      </c>
      <c r="M699" t="s">
        <v>27</v>
      </c>
      <c r="N699">
        <v>10.4</v>
      </c>
      <c r="O699">
        <f>customer_segmentation_data[[#This Row],[purchase_frequency]]*customer_segmentation_data[[#This Row],[last_purchase_amount]]</f>
        <v>93.600000000000009</v>
      </c>
    </row>
    <row r="700" spans="1:15" x14ac:dyDescent="0.25">
      <c r="A700">
        <v>514</v>
      </c>
      <c r="B700">
        <v>69</v>
      </c>
      <c r="C700" t="s">
        <v>24</v>
      </c>
      <c r="D700" t="s">
        <v>15</v>
      </c>
      <c r="E700">
        <v>58668</v>
      </c>
      <c r="F700" t="s">
        <v>16</v>
      </c>
      <c r="G700">
        <v>40</v>
      </c>
      <c r="H700" t="s">
        <v>26</v>
      </c>
      <c r="I700">
        <v>2</v>
      </c>
      <c r="J700" t="s">
        <v>18</v>
      </c>
      <c r="K700">
        <v>15</v>
      </c>
      <c r="L700" t="s">
        <v>19</v>
      </c>
      <c r="M700" t="s">
        <v>32</v>
      </c>
      <c r="N700">
        <v>626.35</v>
      </c>
      <c r="O700">
        <f>customer_segmentation_data[[#This Row],[purchase_frequency]]*customer_segmentation_data[[#This Row],[last_purchase_amount]]</f>
        <v>9395.25</v>
      </c>
    </row>
    <row r="701" spans="1:15" x14ac:dyDescent="0.25">
      <c r="A701">
        <v>521</v>
      </c>
      <c r="B701">
        <v>69</v>
      </c>
      <c r="C701" t="s">
        <v>24</v>
      </c>
      <c r="D701" t="s">
        <v>28</v>
      </c>
      <c r="E701">
        <v>78534</v>
      </c>
      <c r="F701" t="s">
        <v>16</v>
      </c>
      <c r="G701">
        <v>100</v>
      </c>
      <c r="H701" t="s">
        <v>17</v>
      </c>
      <c r="I701">
        <v>2</v>
      </c>
      <c r="J701" t="s">
        <v>18</v>
      </c>
      <c r="K701">
        <v>9</v>
      </c>
      <c r="L701" t="s">
        <v>31</v>
      </c>
      <c r="M701" t="s">
        <v>32</v>
      </c>
      <c r="N701">
        <v>75.03</v>
      </c>
      <c r="O701">
        <f>customer_segmentation_data[[#This Row],[purchase_frequency]]*customer_segmentation_data[[#This Row],[last_purchase_amount]]</f>
        <v>675.27</v>
      </c>
    </row>
    <row r="702" spans="1:15" x14ac:dyDescent="0.25">
      <c r="A702">
        <v>531</v>
      </c>
      <c r="B702">
        <v>61</v>
      </c>
      <c r="C702" t="s">
        <v>24</v>
      </c>
      <c r="D702" t="s">
        <v>36</v>
      </c>
      <c r="E702">
        <v>92031</v>
      </c>
      <c r="F702" t="s">
        <v>16</v>
      </c>
      <c r="G702">
        <v>44</v>
      </c>
      <c r="H702" t="s">
        <v>21</v>
      </c>
      <c r="I702">
        <v>7</v>
      </c>
      <c r="J702" t="s">
        <v>35</v>
      </c>
      <c r="K702">
        <v>11</v>
      </c>
      <c r="L702" t="s">
        <v>19</v>
      </c>
      <c r="M702" t="s">
        <v>23</v>
      </c>
      <c r="N702">
        <v>573.30999999999995</v>
      </c>
      <c r="O702">
        <f>customer_segmentation_data[[#This Row],[purchase_frequency]]*customer_segmentation_data[[#This Row],[last_purchase_amount]]</f>
        <v>6306.41</v>
      </c>
    </row>
    <row r="703" spans="1:15" x14ac:dyDescent="0.25">
      <c r="A703">
        <v>536</v>
      </c>
      <c r="B703">
        <v>62</v>
      </c>
      <c r="C703" t="s">
        <v>24</v>
      </c>
      <c r="D703" t="s">
        <v>15</v>
      </c>
      <c r="E703">
        <v>74474</v>
      </c>
      <c r="F703" t="s">
        <v>16</v>
      </c>
      <c r="G703">
        <v>49</v>
      </c>
      <c r="H703" t="s">
        <v>21</v>
      </c>
      <c r="I703">
        <v>2</v>
      </c>
      <c r="J703" t="s">
        <v>18</v>
      </c>
      <c r="K703">
        <v>18</v>
      </c>
      <c r="L703" t="s">
        <v>19</v>
      </c>
      <c r="M703" t="s">
        <v>23</v>
      </c>
      <c r="N703">
        <v>933.65</v>
      </c>
      <c r="O703">
        <f>customer_segmentation_data[[#This Row],[purchase_frequency]]*customer_segmentation_data[[#This Row],[last_purchase_amount]]</f>
        <v>16805.7</v>
      </c>
    </row>
    <row r="704" spans="1:15" x14ac:dyDescent="0.25">
      <c r="A704">
        <v>542</v>
      </c>
      <c r="B704">
        <v>69</v>
      </c>
      <c r="C704" t="s">
        <v>24</v>
      </c>
      <c r="D704" t="s">
        <v>28</v>
      </c>
      <c r="E704">
        <v>86860</v>
      </c>
      <c r="F704" t="s">
        <v>16</v>
      </c>
      <c r="G704">
        <v>70</v>
      </c>
      <c r="H704" t="s">
        <v>21</v>
      </c>
      <c r="I704">
        <v>1</v>
      </c>
      <c r="J704" t="s">
        <v>18</v>
      </c>
      <c r="K704">
        <v>1</v>
      </c>
      <c r="L704" t="s">
        <v>31</v>
      </c>
      <c r="M704" t="s">
        <v>27</v>
      </c>
      <c r="N704">
        <v>812.25</v>
      </c>
      <c r="O704">
        <f>customer_segmentation_data[[#This Row],[purchase_frequency]]*customer_segmentation_data[[#This Row],[last_purchase_amount]]</f>
        <v>812.25</v>
      </c>
    </row>
    <row r="705" spans="1:15" x14ac:dyDescent="0.25">
      <c r="A705">
        <v>553</v>
      </c>
      <c r="B705">
        <v>69</v>
      </c>
      <c r="C705" t="s">
        <v>24</v>
      </c>
      <c r="D705" t="s">
        <v>36</v>
      </c>
      <c r="E705">
        <v>51759</v>
      </c>
      <c r="F705" t="s">
        <v>16</v>
      </c>
      <c r="G705">
        <v>18</v>
      </c>
      <c r="H705" t="s">
        <v>26</v>
      </c>
      <c r="I705">
        <v>9</v>
      </c>
      <c r="J705" t="s">
        <v>30</v>
      </c>
      <c r="K705">
        <v>14</v>
      </c>
      <c r="L705" t="s">
        <v>19</v>
      </c>
      <c r="M705" t="s">
        <v>23</v>
      </c>
      <c r="N705">
        <v>563.48</v>
      </c>
      <c r="O705">
        <f>customer_segmentation_data[[#This Row],[purchase_frequency]]*customer_segmentation_data[[#This Row],[last_purchase_amount]]</f>
        <v>7888.72</v>
      </c>
    </row>
    <row r="706" spans="1:15" x14ac:dyDescent="0.25">
      <c r="A706">
        <v>554</v>
      </c>
      <c r="B706">
        <v>61</v>
      </c>
      <c r="C706" t="s">
        <v>24</v>
      </c>
      <c r="D706" t="s">
        <v>15</v>
      </c>
      <c r="E706">
        <v>54256</v>
      </c>
      <c r="F706" t="s">
        <v>16</v>
      </c>
      <c r="G706">
        <v>78</v>
      </c>
      <c r="H706" t="s">
        <v>17</v>
      </c>
      <c r="I706">
        <v>3</v>
      </c>
      <c r="J706" t="s">
        <v>18</v>
      </c>
      <c r="K706">
        <v>3</v>
      </c>
      <c r="L706" t="s">
        <v>31</v>
      </c>
      <c r="M706" t="s">
        <v>32</v>
      </c>
      <c r="N706">
        <v>886.44</v>
      </c>
      <c r="O706">
        <f>customer_segmentation_data[[#This Row],[purchase_frequency]]*customer_segmentation_data[[#This Row],[last_purchase_amount]]</f>
        <v>2659.32</v>
      </c>
    </row>
    <row r="707" spans="1:15" x14ac:dyDescent="0.25">
      <c r="A707">
        <v>555</v>
      </c>
      <c r="B707">
        <v>66</v>
      </c>
      <c r="C707" t="s">
        <v>24</v>
      </c>
      <c r="D707" t="s">
        <v>28</v>
      </c>
      <c r="E707">
        <v>53345</v>
      </c>
      <c r="F707" t="s">
        <v>16</v>
      </c>
      <c r="G707">
        <v>100</v>
      </c>
      <c r="H707" t="s">
        <v>17</v>
      </c>
      <c r="I707">
        <v>4</v>
      </c>
      <c r="J707" t="s">
        <v>35</v>
      </c>
      <c r="K707">
        <v>22</v>
      </c>
      <c r="L707" t="s">
        <v>19</v>
      </c>
      <c r="M707" t="s">
        <v>23</v>
      </c>
      <c r="N707">
        <v>221.75</v>
      </c>
      <c r="O707">
        <f>customer_segmentation_data[[#This Row],[purchase_frequency]]*customer_segmentation_data[[#This Row],[last_purchase_amount]]</f>
        <v>4878.5</v>
      </c>
    </row>
    <row r="708" spans="1:15" x14ac:dyDescent="0.25">
      <c r="A708">
        <v>560</v>
      </c>
      <c r="B708">
        <v>63</v>
      </c>
      <c r="C708" t="s">
        <v>24</v>
      </c>
      <c r="D708" t="s">
        <v>36</v>
      </c>
      <c r="E708">
        <v>82296</v>
      </c>
      <c r="F708" t="s">
        <v>16</v>
      </c>
      <c r="G708">
        <v>61</v>
      </c>
      <c r="H708" t="s">
        <v>21</v>
      </c>
      <c r="I708">
        <v>4</v>
      </c>
      <c r="J708" t="s">
        <v>35</v>
      </c>
      <c r="K708">
        <v>43</v>
      </c>
      <c r="L708" t="s">
        <v>22</v>
      </c>
      <c r="M708" t="s">
        <v>32</v>
      </c>
      <c r="N708">
        <v>390.89</v>
      </c>
      <c r="O708">
        <f>customer_segmentation_data[[#This Row],[purchase_frequency]]*customer_segmentation_data[[#This Row],[last_purchase_amount]]</f>
        <v>16808.27</v>
      </c>
    </row>
    <row r="709" spans="1:15" x14ac:dyDescent="0.25">
      <c r="A709">
        <v>598</v>
      </c>
      <c r="B709">
        <v>56</v>
      </c>
      <c r="C709" t="s">
        <v>24</v>
      </c>
      <c r="D709" t="s">
        <v>28</v>
      </c>
      <c r="E709">
        <v>55695</v>
      </c>
      <c r="F709" t="s">
        <v>16</v>
      </c>
      <c r="G709">
        <v>58</v>
      </c>
      <c r="H709" t="s">
        <v>21</v>
      </c>
      <c r="I709">
        <v>7</v>
      </c>
      <c r="J709" t="s">
        <v>35</v>
      </c>
      <c r="K709">
        <v>30</v>
      </c>
      <c r="L709" t="s">
        <v>19</v>
      </c>
      <c r="M709" t="s">
        <v>33</v>
      </c>
      <c r="N709">
        <v>435.76</v>
      </c>
      <c r="O709">
        <f>customer_segmentation_data[[#This Row],[purchase_frequency]]*customer_segmentation_data[[#This Row],[last_purchase_amount]]</f>
        <v>13072.8</v>
      </c>
    </row>
    <row r="710" spans="1:15" x14ac:dyDescent="0.25">
      <c r="A710">
        <v>609</v>
      </c>
      <c r="B710">
        <v>53</v>
      </c>
      <c r="C710" t="s">
        <v>24</v>
      </c>
      <c r="D710" t="s">
        <v>28</v>
      </c>
      <c r="E710">
        <v>96499</v>
      </c>
      <c r="F710" t="s">
        <v>16</v>
      </c>
      <c r="G710">
        <v>29</v>
      </c>
      <c r="H710" t="s">
        <v>26</v>
      </c>
      <c r="I710">
        <v>4</v>
      </c>
      <c r="J710" t="s">
        <v>35</v>
      </c>
      <c r="K710">
        <v>5</v>
      </c>
      <c r="L710" t="s">
        <v>31</v>
      </c>
      <c r="M710" t="s">
        <v>33</v>
      </c>
      <c r="N710">
        <v>744.11</v>
      </c>
      <c r="O710">
        <f>customer_segmentation_data[[#This Row],[purchase_frequency]]*customer_segmentation_data[[#This Row],[last_purchase_amount]]</f>
        <v>3720.55</v>
      </c>
    </row>
    <row r="711" spans="1:15" x14ac:dyDescent="0.25">
      <c r="A711">
        <v>613</v>
      </c>
      <c r="B711">
        <v>60</v>
      </c>
      <c r="C711" t="s">
        <v>24</v>
      </c>
      <c r="D711" t="s">
        <v>28</v>
      </c>
      <c r="E711">
        <v>53295</v>
      </c>
      <c r="F711" t="s">
        <v>16</v>
      </c>
      <c r="G711">
        <v>73</v>
      </c>
      <c r="H711" t="s">
        <v>17</v>
      </c>
      <c r="I711">
        <v>3</v>
      </c>
      <c r="J711" t="s">
        <v>18</v>
      </c>
      <c r="K711">
        <v>5</v>
      </c>
      <c r="L711" t="s">
        <v>31</v>
      </c>
      <c r="M711" t="s">
        <v>32</v>
      </c>
      <c r="N711">
        <v>642.29999999999995</v>
      </c>
      <c r="O711">
        <f>customer_segmentation_data[[#This Row],[purchase_frequency]]*customer_segmentation_data[[#This Row],[last_purchase_amount]]</f>
        <v>3211.5</v>
      </c>
    </row>
    <row r="712" spans="1:15" x14ac:dyDescent="0.25">
      <c r="A712">
        <v>618</v>
      </c>
      <c r="B712">
        <v>53</v>
      </c>
      <c r="C712" t="s">
        <v>24</v>
      </c>
      <c r="D712" t="s">
        <v>28</v>
      </c>
      <c r="E712">
        <v>62024</v>
      </c>
      <c r="F712" t="s">
        <v>16</v>
      </c>
      <c r="G712">
        <v>13</v>
      </c>
      <c r="H712" t="s">
        <v>26</v>
      </c>
      <c r="I712">
        <v>2</v>
      </c>
      <c r="J712" t="s">
        <v>18</v>
      </c>
      <c r="K712">
        <v>39</v>
      </c>
      <c r="L712" t="s">
        <v>22</v>
      </c>
      <c r="M712" t="s">
        <v>23</v>
      </c>
      <c r="N712">
        <v>66.599999999999994</v>
      </c>
      <c r="O712">
        <f>customer_segmentation_data[[#This Row],[purchase_frequency]]*customer_segmentation_data[[#This Row],[last_purchase_amount]]</f>
        <v>2597.3999999999996</v>
      </c>
    </row>
    <row r="713" spans="1:15" x14ac:dyDescent="0.25">
      <c r="A713">
        <v>620</v>
      </c>
      <c r="B713">
        <v>53</v>
      </c>
      <c r="C713" t="s">
        <v>24</v>
      </c>
      <c r="D713" t="s">
        <v>28</v>
      </c>
      <c r="E713">
        <v>50215</v>
      </c>
      <c r="F713" t="s">
        <v>16</v>
      </c>
      <c r="G713">
        <v>92</v>
      </c>
      <c r="H713" t="s">
        <v>17</v>
      </c>
      <c r="I713">
        <v>6</v>
      </c>
      <c r="J713" t="s">
        <v>35</v>
      </c>
      <c r="K713">
        <v>48</v>
      </c>
      <c r="L713" t="s">
        <v>22</v>
      </c>
      <c r="M713" t="s">
        <v>23</v>
      </c>
      <c r="N713">
        <v>814.52</v>
      </c>
      <c r="O713">
        <f>customer_segmentation_data[[#This Row],[purchase_frequency]]*customer_segmentation_data[[#This Row],[last_purchase_amount]]</f>
        <v>39096.959999999999</v>
      </c>
    </row>
    <row r="714" spans="1:15" x14ac:dyDescent="0.25">
      <c r="A714">
        <v>624</v>
      </c>
      <c r="B714">
        <v>59</v>
      </c>
      <c r="C714" t="s">
        <v>24</v>
      </c>
      <c r="D714" t="s">
        <v>28</v>
      </c>
      <c r="E714">
        <v>66196</v>
      </c>
      <c r="F714" t="s">
        <v>16</v>
      </c>
      <c r="G714">
        <v>37</v>
      </c>
      <c r="H714" t="s">
        <v>26</v>
      </c>
      <c r="I714">
        <v>9</v>
      </c>
      <c r="J714" t="s">
        <v>30</v>
      </c>
      <c r="K714">
        <v>44</v>
      </c>
      <c r="L714" t="s">
        <v>22</v>
      </c>
      <c r="M714" t="s">
        <v>27</v>
      </c>
      <c r="N714">
        <v>483.66</v>
      </c>
      <c r="O714">
        <f>customer_segmentation_data[[#This Row],[purchase_frequency]]*customer_segmentation_data[[#This Row],[last_purchase_amount]]</f>
        <v>21281.040000000001</v>
      </c>
    </row>
    <row r="715" spans="1:15" x14ac:dyDescent="0.25">
      <c r="A715">
        <v>629</v>
      </c>
      <c r="B715">
        <v>65</v>
      </c>
      <c r="C715" t="s">
        <v>24</v>
      </c>
      <c r="D715" t="s">
        <v>36</v>
      </c>
      <c r="E715">
        <v>84223</v>
      </c>
      <c r="F715" t="s">
        <v>16</v>
      </c>
      <c r="G715">
        <v>83</v>
      </c>
      <c r="H715" t="s">
        <v>17</v>
      </c>
      <c r="I715">
        <v>7</v>
      </c>
      <c r="J715" t="s">
        <v>35</v>
      </c>
      <c r="K715">
        <v>46</v>
      </c>
      <c r="L715" t="s">
        <v>22</v>
      </c>
      <c r="M715" t="s">
        <v>20</v>
      </c>
      <c r="N715">
        <v>971.93</v>
      </c>
      <c r="O715">
        <f>customer_segmentation_data[[#This Row],[purchase_frequency]]*customer_segmentation_data[[#This Row],[last_purchase_amount]]</f>
        <v>44708.78</v>
      </c>
    </row>
    <row r="716" spans="1:15" x14ac:dyDescent="0.25">
      <c r="A716">
        <v>637</v>
      </c>
      <c r="B716">
        <v>52</v>
      </c>
      <c r="C716" t="s">
        <v>24</v>
      </c>
      <c r="D716" t="s">
        <v>28</v>
      </c>
      <c r="E716">
        <v>85267</v>
      </c>
      <c r="F716" t="s">
        <v>16</v>
      </c>
      <c r="G716">
        <v>6</v>
      </c>
      <c r="H716" t="s">
        <v>26</v>
      </c>
      <c r="I716">
        <v>5</v>
      </c>
      <c r="J716" t="s">
        <v>35</v>
      </c>
      <c r="K716">
        <v>2</v>
      </c>
      <c r="L716" t="s">
        <v>31</v>
      </c>
      <c r="M716" t="s">
        <v>32</v>
      </c>
      <c r="N716">
        <v>704.32</v>
      </c>
      <c r="O716">
        <f>customer_segmentation_data[[#This Row],[purchase_frequency]]*customer_segmentation_data[[#This Row],[last_purchase_amount]]</f>
        <v>1408.64</v>
      </c>
    </row>
    <row r="717" spans="1:15" x14ac:dyDescent="0.25">
      <c r="A717">
        <v>639</v>
      </c>
      <c r="B717">
        <v>68</v>
      </c>
      <c r="C717" t="s">
        <v>24</v>
      </c>
      <c r="D717" t="s">
        <v>36</v>
      </c>
      <c r="E717">
        <v>57700</v>
      </c>
      <c r="F717" t="s">
        <v>16</v>
      </c>
      <c r="G717">
        <v>70</v>
      </c>
      <c r="H717" t="s">
        <v>21</v>
      </c>
      <c r="I717">
        <v>8</v>
      </c>
      <c r="J717" t="s">
        <v>30</v>
      </c>
      <c r="K717">
        <v>46</v>
      </c>
      <c r="L717" t="s">
        <v>22</v>
      </c>
      <c r="M717" t="s">
        <v>20</v>
      </c>
      <c r="N717">
        <v>178.21</v>
      </c>
      <c r="O717">
        <f>customer_segmentation_data[[#This Row],[purchase_frequency]]*customer_segmentation_data[[#This Row],[last_purchase_amount]]</f>
        <v>8197.66</v>
      </c>
    </row>
    <row r="718" spans="1:15" x14ac:dyDescent="0.25">
      <c r="A718">
        <v>640</v>
      </c>
      <c r="B718">
        <v>57</v>
      </c>
      <c r="C718" t="s">
        <v>24</v>
      </c>
      <c r="D718" t="s">
        <v>36</v>
      </c>
      <c r="E718">
        <v>97035</v>
      </c>
      <c r="F718" t="s">
        <v>16</v>
      </c>
      <c r="G718">
        <v>28</v>
      </c>
      <c r="H718" t="s">
        <v>26</v>
      </c>
      <c r="I718">
        <v>6</v>
      </c>
      <c r="J718" t="s">
        <v>35</v>
      </c>
      <c r="K718">
        <v>42</v>
      </c>
      <c r="L718" t="s">
        <v>22</v>
      </c>
      <c r="M718" t="s">
        <v>32</v>
      </c>
      <c r="N718">
        <v>741.41</v>
      </c>
      <c r="O718">
        <f>customer_segmentation_data[[#This Row],[purchase_frequency]]*customer_segmentation_data[[#This Row],[last_purchase_amount]]</f>
        <v>31139.219999999998</v>
      </c>
    </row>
    <row r="719" spans="1:15" x14ac:dyDescent="0.25">
      <c r="A719">
        <v>643</v>
      </c>
      <c r="B719">
        <v>64</v>
      </c>
      <c r="C719" t="s">
        <v>24</v>
      </c>
      <c r="D719" t="s">
        <v>15</v>
      </c>
      <c r="E719">
        <v>92888</v>
      </c>
      <c r="F719" t="s">
        <v>16</v>
      </c>
      <c r="G719">
        <v>2</v>
      </c>
      <c r="H719" t="s">
        <v>26</v>
      </c>
      <c r="I719">
        <v>7</v>
      </c>
      <c r="J719" t="s">
        <v>35</v>
      </c>
      <c r="K719">
        <v>50</v>
      </c>
      <c r="L719" t="s">
        <v>22</v>
      </c>
      <c r="M719" t="s">
        <v>23</v>
      </c>
      <c r="N719">
        <v>84.98</v>
      </c>
      <c r="O719">
        <f>customer_segmentation_data[[#This Row],[purchase_frequency]]*customer_segmentation_data[[#This Row],[last_purchase_amount]]</f>
        <v>4249</v>
      </c>
    </row>
    <row r="720" spans="1:15" x14ac:dyDescent="0.25">
      <c r="A720">
        <v>660</v>
      </c>
      <c r="B720">
        <v>54</v>
      </c>
      <c r="C720" t="s">
        <v>24</v>
      </c>
      <c r="D720" t="s">
        <v>15</v>
      </c>
      <c r="E720">
        <v>89035</v>
      </c>
      <c r="F720" t="s">
        <v>16</v>
      </c>
      <c r="G720">
        <v>14</v>
      </c>
      <c r="H720" t="s">
        <v>26</v>
      </c>
      <c r="I720">
        <v>4</v>
      </c>
      <c r="J720" t="s">
        <v>35</v>
      </c>
      <c r="K720">
        <v>11</v>
      </c>
      <c r="L720" t="s">
        <v>19</v>
      </c>
      <c r="M720" t="s">
        <v>23</v>
      </c>
      <c r="N720">
        <v>138.81</v>
      </c>
      <c r="O720">
        <f>customer_segmentation_data[[#This Row],[purchase_frequency]]*customer_segmentation_data[[#This Row],[last_purchase_amount]]</f>
        <v>1526.91</v>
      </c>
    </row>
    <row r="721" spans="1:15" x14ac:dyDescent="0.25">
      <c r="A721">
        <v>669</v>
      </c>
      <c r="B721">
        <v>52</v>
      </c>
      <c r="C721" t="s">
        <v>24</v>
      </c>
      <c r="D721" t="s">
        <v>36</v>
      </c>
      <c r="E721">
        <v>87717</v>
      </c>
      <c r="F721" t="s">
        <v>16</v>
      </c>
      <c r="G721">
        <v>79</v>
      </c>
      <c r="H721" t="s">
        <v>17</v>
      </c>
      <c r="I721">
        <v>6</v>
      </c>
      <c r="J721" t="s">
        <v>35</v>
      </c>
      <c r="K721">
        <v>44</v>
      </c>
      <c r="L721" t="s">
        <v>22</v>
      </c>
      <c r="M721" t="s">
        <v>27</v>
      </c>
      <c r="N721">
        <v>95.17</v>
      </c>
      <c r="O721">
        <f>customer_segmentation_data[[#This Row],[purchase_frequency]]*customer_segmentation_data[[#This Row],[last_purchase_amount]]</f>
        <v>4187.4800000000005</v>
      </c>
    </row>
    <row r="722" spans="1:15" x14ac:dyDescent="0.25">
      <c r="A722">
        <v>670</v>
      </c>
      <c r="B722">
        <v>55</v>
      </c>
      <c r="C722" t="s">
        <v>24</v>
      </c>
      <c r="D722" t="s">
        <v>28</v>
      </c>
      <c r="E722">
        <v>59108</v>
      </c>
      <c r="F722" t="s">
        <v>16</v>
      </c>
      <c r="G722">
        <v>36</v>
      </c>
      <c r="H722" t="s">
        <v>26</v>
      </c>
      <c r="I722">
        <v>6</v>
      </c>
      <c r="J722" t="s">
        <v>35</v>
      </c>
      <c r="K722">
        <v>31</v>
      </c>
      <c r="L722" t="s">
        <v>22</v>
      </c>
      <c r="M722" t="s">
        <v>32</v>
      </c>
      <c r="N722">
        <v>900.16</v>
      </c>
      <c r="O722">
        <f>customer_segmentation_data[[#This Row],[purchase_frequency]]*customer_segmentation_data[[#This Row],[last_purchase_amount]]</f>
        <v>27904.959999999999</v>
      </c>
    </row>
    <row r="723" spans="1:15" x14ac:dyDescent="0.25">
      <c r="A723">
        <v>675</v>
      </c>
      <c r="B723">
        <v>64</v>
      </c>
      <c r="C723" t="s">
        <v>24</v>
      </c>
      <c r="D723" t="s">
        <v>15</v>
      </c>
      <c r="E723">
        <v>67704</v>
      </c>
      <c r="F723" t="s">
        <v>16</v>
      </c>
      <c r="G723">
        <v>12</v>
      </c>
      <c r="H723" t="s">
        <v>26</v>
      </c>
      <c r="I723">
        <v>6</v>
      </c>
      <c r="J723" t="s">
        <v>35</v>
      </c>
      <c r="K723">
        <v>17</v>
      </c>
      <c r="L723" t="s">
        <v>19</v>
      </c>
      <c r="M723" t="s">
        <v>32</v>
      </c>
      <c r="N723">
        <v>126.15</v>
      </c>
      <c r="O723">
        <f>customer_segmentation_data[[#This Row],[purchase_frequency]]*customer_segmentation_data[[#This Row],[last_purchase_amount]]</f>
        <v>2144.5500000000002</v>
      </c>
    </row>
    <row r="724" spans="1:15" x14ac:dyDescent="0.25">
      <c r="A724">
        <v>678</v>
      </c>
      <c r="B724">
        <v>63</v>
      </c>
      <c r="C724" t="s">
        <v>24</v>
      </c>
      <c r="D724" t="s">
        <v>28</v>
      </c>
      <c r="E724">
        <v>56374</v>
      </c>
      <c r="F724" t="s">
        <v>16</v>
      </c>
      <c r="G724">
        <v>60</v>
      </c>
      <c r="H724" t="s">
        <v>21</v>
      </c>
      <c r="I724">
        <v>4</v>
      </c>
      <c r="J724" t="s">
        <v>35</v>
      </c>
      <c r="K724">
        <v>45</v>
      </c>
      <c r="L724" t="s">
        <v>22</v>
      </c>
      <c r="M724" t="s">
        <v>32</v>
      </c>
      <c r="N724">
        <v>943.5</v>
      </c>
      <c r="O724">
        <f>customer_segmentation_data[[#This Row],[purchase_frequency]]*customer_segmentation_data[[#This Row],[last_purchase_amount]]</f>
        <v>42457.5</v>
      </c>
    </row>
    <row r="725" spans="1:15" x14ac:dyDescent="0.25">
      <c r="A725">
        <v>687</v>
      </c>
      <c r="B725">
        <v>59</v>
      </c>
      <c r="C725" t="s">
        <v>24</v>
      </c>
      <c r="D725" t="s">
        <v>36</v>
      </c>
      <c r="E725">
        <v>65196</v>
      </c>
      <c r="F725" t="s">
        <v>16</v>
      </c>
      <c r="G725">
        <v>22</v>
      </c>
      <c r="H725" t="s">
        <v>26</v>
      </c>
      <c r="I725">
        <v>2</v>
      </c>
      <c r="J725" t="s">
        <v>18</v>
      </c>
      <c r="K725">
        <v>36</v>
      </c>
      <c r="L725" t="s">
        <v>22</v>
      </c>
      <c r="M725" t="s">
        <v>32</v>
      </c>
      <c r="N725">
        <v>625.33000000000004</v>
      </c>
      <c r="O725">
        <f>customer_segmentation_data[[#This Row],[purchase_frequency]]*customer_segmentation_data[[#This Row],[last_purchase_amount]]</f>
        <v>22511.88</v>
      </c>
    </row>
    <row r="726" spans="1:15" x14ac:dyDescent="0.25">
      <c r="A726">
        <v>691</v>
      </c>
      <c r="B726">
        <v>53</v>
      </c>
      <c r="C726" t="s">
        <v>24</v>
      </c>
      <c r="D726" t="s">
        <v>28</v>
      </c>
      <c r="E726">
        <v>84686</v>
      </c>
      <c r="F726" t="s">
        <v>16</v>
      </c>
      <c r="G726">
        <v>93</v>
      </c>
      <c r="H726" t="s">
        <v>17</v>
      </c>
      <c r="I726">
        <v>8</v>
      </c>
      <c r="J726" t="s">
        <v>30</v>
      </c>
      <c r="K726">
        <v>1</v>
      </c>
      <c r="L726" t="s">
        <v>31</v>
      </c>
      <c r="M726" t="s">
        <v>20</v>
      </c>
      <c r="N726">
        <v>109.54</v>
      </c>
      <c r="O726">
        <f>customer_segmentation_data[[#This Row],[purchase_frequency]]*customer_segmentation_data[[#This Row],[last_purchase_amount]]</f>
        <v>109.54</v>
      </c>
    </row>
    <row r="727" spans="1:15" x14ac:dyDescent="0.25">
      <c r="A727">
        <v>696</v>
      </c>
      <c r="B727">
        <v>61</v>
      </c>
      <c r="C727" t="s">
        <v>24</v>
      </c>
      <c r="D727" t="s">
        <v>36</v>
      </c>
      <c r="E727">
        <v>89720</v>
      </c>
      <c r="F727" t="s">
        <v>16</v>
      </c>
      <c r="G727">
        <v>4</v>
      </c>
      <c r="H727" t="s">
        <v>26</v>
      </c>
      <c r="I727">
        <v>9</v>
      </c>
      <c r="J727" t="s">
        <v>30</v>
      </c>
      <c r="K727">
        <v>8</v>
      </c>
      <c r="L727" t="s">
        <v>31</v>
      </c>
      <c r="M727" t="s">
        <v>20</v>
      </c>
      <c r="N727">
        <v>795.49</v>
      </c>
      <c r="O727">
        <f>customer_segmentation_data[[#This Row],[purchase_frequency]]*customer_segmentation_data[[#This Row],[last_purchase_amount]]</f>
        <v>6363.92</v>
      </c>
    </row>
    <row r="728" spans="1:15" x14ac:dyDescent="0.25">
      <c r="A728">
        <v>699</v>
      </c>
      <c r="B728">
        <v>55</v>
      </c>
      <c r="C728" t="s">
        <v>24</v>
      </c>
      <c r="D728" t="s">
        <v>28</v>
      </c>
      <c r="E728">
        <v>53164</v>
      </c>
      <c r="F728" t="s">
        <v>16</v>
      </c>
      <c r="G728">
        <v>64</v>
      </c>
      <c r="H728" t="s">
        <v>21</v>
      </c>
      <c r="I728">
        <v>2</v>
      </c>
      <c r="J728" t="s">
        <v>18</v>
      </c>
      <c r="K728">
        <v>19</v>
      </c>
      <c r="L728" t="s">
        <v>19</v>
      </c>
      <c r="M728" t="s">
        <v>27</v>
      </c>
      <c r="N728">
        <v>932.41</v>
      </c>
      <c r="O728">
        <f>customer_segmentation_data[[#This Row],[purchase_frequency]]*customer_segmentation_data[[#This Row],[last_purchase_amount]]</f>
        <v>17715.79</v>
      </c>
    </row>
    <row r="729" spans="1:15" x14ac:dyDescent="0.25">
      <c r="A729">
        <v>704</v>
      </c>
      <c r="B729">
        <v>52</v>
      </c>
      <c r="C729" t="s">
        <v>24</v>
      </c>
      <c r="D729" t="s">
        <v>15</v>
      </c>
      <c r="E729">
        <v>58805</v>
      </c>
      <c r="F729" t="s">
        <v>16</v>
      </c>
      <c r="G729">
        <v>14</v>
      </c>
      <c r="H729" t="s">
        <v>26</v>
      </c>
      <c r="I729">
        <v>2</v>
      </c>
      <c r="J729" t="s">
        <v>18</v>
      </c>
      <c r="K729">
        <v>47</v>
      </c>
      <c r="L729" t="s">
        <v>22</v>
      </c>
      <c r="M729" t="s">
        <v>23</v>
      </c>
      <c r="N729">
        <v>104.35</v>
      </c>
      <c r="O729">
        <f>customer_segmentation_data[[#This Row],[purchase_frequency]]*customer_segmentation_data[[#This Row],[last_purchase_amount]]</f>
        <v>4904.45</v>
      </c>
    </row>
    <row r="730" spans="1:15" x14ac:dyDescent="0.25">
      <c r="A730">
        <v>720</v>
      </c>
      <c r="B730">
        <v>69</v>
      </c>
      <c r="C730" t="s">
        <v>24</v>
      </c>
      <c r="D730" t="s">
        <v>28</v>
      </c>
      <c r="E730">
        <v>72651</v>
      </c>
      <c r="F730" t="s">
        <v>16</v>
      </c>
      <c r="G730">
        <v>58</v>
      </c>
      <c r="H730" t="s">
        <v>21</v>
      </c>
      <c r="I730">
        <v>5</v>
      </c>
      <c r="J730" t="s">
        <v>35</v>
      </c>
      <c r="K730">
        <v>30</v>
      </c>
      <c r="L730" t="s">
        <v>19</v>
      </c>
      <c r="M730" t="s">
        <v>33</v>
      </c>
      <c r="N730">
        <v>103.11</v>
      </c>
      <c r="O730">
        <f>customer_segmentation_data[[#This Row],[purchase_frequency]]*customer_segmentation_data[[#This Row],[last_purchase_amount]]</f>
        <v>3093.3</v>
      </c>
    </row>
    <row r="731" spans="1:15" x14ac:dyDescent="0.25">
      <c r="A731">
        <v>731</v>
      </c>
      <c r="B731">
        <v>53</v>
      </c>
      <c r="C731" t="s">
        <v>24</v>
      </c>
      <c r="D731" t="s">
        <v>15</v>
      </c>
      <c r="E731">
        <v>52855</v>
      </c>
      <c r="F731" t="s">
        <v>16</v>
      </c>
      <c r="G731">
        <v>12</v>
      </c>
      <c r="H731" t="s">
        <v>26</v>
      </c>
      <c r="I731">
        <v>5</v>
      </c>
      <c r="J731" t="s">
        <v>35</v>
      </c>
      <c r="K731">
        <v>33</v>
      </c>
      <c r="L731" t="s">
        <v>22</v>
      </c>
      <c r="M731" t="s">
        <v>20</v>
      </c>
      <c r="N731">
        <v>444.09</v>
      </c>
      <c r="O731">
        <f>customer_segmentation_data[[#This Row],[purchase_frequency]]*customer_segmentation_data[[#This Row],[last_purchase_amount]]</f>
        <v>14654.97</v>
      </c>
    </row>
    <row r="732" spans="1:15" x14ac:dyDescent="0.25">
      <c r="A732">
        <v>744</v>
      </c>
      <c r="B732">
        <v>56</v>
      </c>
      <c r="C732" t="s">
        <v>24</v>
      </c>
      <c r="D732" t="s">
        <v>36</v>
      </c>
      <c r="E732">
        <v>90816</v>
      </c>
      <c r="F732" t="s">
        <v>16</v>
      </c>
      <c r="G732">
        <v>20</v>
      </c>
      <c r="H732" t="s">
        <v>26</v>
      </c>
      <c r="I732">
        <v>10</v>
      </c>
      <c r="J732" t="s">
        <v>30</v>
      </c>
      <c r="K732">
        <v>35</v>
      </c>
      <c r="L732" t="s">
        <v>22</v>
      </c>
      <c r="M732" t="s">
        <v>33</v>
      </c>
      <c r="N732">
        <v>808.16</v>
      </c>
      <c r="O732">
        <f>customer_segmentation_data[[#This Row],[purchase_frequency]]*customer_segmentation_data[[#This Row],[last_purchase_amount]]</f>
        <v>28285.599999999999</v>
      </c>
    </row>
    <row r="733" spans="1:15" x14ac:dyDescent="0.25">
      <c r="A733">
        <v>748</v>
      </c>
      <c r="B733">
        <v>57</v>
      </c>
      <c r="C733" t="s">
        <v>24</v>
      </c>
      <c r="D733" t="s">
        <v>15</v>
      </c>
      <c r="E733">
        <v>58696</v>
      </c>
      <c r="F733" t="s">
        <v>16</v>
      </c>
      <c r="G733">
        <v>69</v>
      </c>
      <c r="H733" t="s">
        <v>21</v>
      </c>
      <c r="I733">
        <v>4</v>
      </c>
      <c r="J733" t="s">
        <v>35</v>
      </c>
      <c r="K733">
        <v>29</v>
      </c>
      <c r="L733" t="s">
        <v>19</v>
      </c>
      <c r="M733" t="s">
        <v>20</v>
      </c>
      <c r="N733">
        <v>570.87</v>
      </c>
      <c r="O733">
        <f>customer_segmentation_data[[#This Row],[purchase_frequency]]*customer_segmentation_data[[#This Row],[last_purchase_amount]]</f>
        <v>16555.23</v>
      </c>
    </row>
    <row r="734" spans="1:15" x14ac:dyDescent="0.25">
      <c r="A734">
        <v>755</v>
      </c>
      <c r="B734">
        <v>61</v>
      </c>
      <c r="C734" t="s">
        <v>24</v>
      </c>
      <c r="D734" t="s">
        <v>36</v>
      </c>
      <c r="E734">
        <v>59583</v>
      </c>
      <c r="F734" t="s">
        <v>16</v>
      </c>
      <c r="G734">
        <v>11</v>
      </c>
      <c r="H734" t="s">
        <v>26</v>
      </c>
      <c r="I734">
        <v>8</v>
      </c>
      <c r="J734" t="s">
        <v>30</v>
      </c>
      <c r="K734">
        <v>27</v>
      </c>
      <c r="L734" t="s">
        <v>19</v>
      </c>
      <c r="M734" t="s">
        <v>27</v>
      </c>
      <c r="N734">
        <v>744.56</v>
      </c>
      <c r="O734">
        <f>customer_segmentation_data[[#This Row],[purchase_frequency]]*customer_segmentation_data[[#This Row],[last_purchase_amount]]</f>
        <v>20103.12</v>
      </c>
    </row>
    <row r="735" spans="1:15" x14ac:dyDescent="0.25">
      <c r="A735">
        <v>771</v>
      </c>
      <c r="B735">
        <v>55</v>
      </c>
      <c r="C735" t="s">
        <v>24</v>
      </c>
      <c r="D735" t="s">
        <v>28</v>
      </c>
      <c r="E735">
        <v>53069</v>
      </c>
      <c r="F735" t="s">
        <v>16</v>
      </c>
      <c r="G735">
        <v>3</v>
      </c>
      <c r="H735" t="s">
        <v>26</v>
      </c>
      <c r="I735">
        <v>10</v>
      </c>
      <c r="J735" t="s">
        <v>30</v>
      </c>
      <c r="K735">
        <v>43</v>
      </c>
      <c r="L735" t="s">
        <v>22</v>
      </c>
      <c r="M735" t="s">
        <v>27</v>
      </c>
      <c r="N735">
        <v>777.97</v>
      </c>
      <c r="O735">
        <f>customer_segmentation_data[[#This Row],[purchase_frequency]]*customer_segmentation_data[[#This Row],[last_purchase_amount]]</f>
        <v>33452.71</v>
      </c>
    </row>
    <row r="736" spans="1:15" x14ac:dyDescent="0.25">
      <c r="A736">
        <v>773</v>
      </c>
      <c r="B736">
        <v>51</v>
      </c>
      <c r="C736" t="s">
        <v>24</v>
      </c>
      <c r="D736" t="s">
        <v>15</v>
      </c>
      <c r="E736">
        <v>70099</v>
      </c>
      <c r="F736" t="s">
        <v>16</v>
      </c>
      <c r="G736">
        <v>42</v>
      </c>
      <c r="H736" t="s">
        <v>21</v>
      </c>
      <c r="I736">
        <v>7</v>
      </c>
      <c r="J736" t="s">
        <v>35</v>
      </c>
      <c r="K736">
        <v>12</v>
      </c>
      <c r="L736" t="s">
        <v>19</v>
      </c>
      <c r="M736" t="s">
        <v>20</v>
      </c>
      <c r="N736">
        <v>481.56</v>
      </c>
      <c r="O736">
        <f>customer_segmentation_data[[#This Row],[purchase_frequency]]*customer_segmentation_data[[#This Row],[last_purchase_amount]]</f>
        <v>5778.72</v>
      </c>
    </row>
    <row r="737" spans="1:15" x14ac:dyDescent="0.25">
      <c r="A737">
        <v>774</v>
      </c>
      <c r="B737">
        <v>52</v>
      </c>
      <c r="C737" t="s">
        <v>24</v>
      </c>
      <c r="D737" t="s">
        <v>36</v>
      </c>
      <c r="E737">
        <v>52167</v>
      </c>
      <c r="F737" t="s">
        <v>16</v>
      </c>
      <c r="G737">
        <v>19</v>
      </c>
      <c r="H737" t="s">
        <v>26</v>
      </c>
      <c r="I737">
        <v>5</v>
      </c>
      <c r="J737" t="s">
        <v>35</v>
      </c>
      <c r="K737">
        <v>50</v>
      </c>
      <c r="L737" t="s">
        <v>22</v>
      </c>
      <c r="M737" t="s">
        <v>32</v>
      </c>
      <c r="N737">
        <v>961.55</v>
      </c>
      <c r="O737">
        <f>customer_segmentation_data[[#This Row],[purchase_frequency]]*customer_segmentation_data[[#This Row],[last_purchase_amount]]</f>
        <v>48077.5</v>
      </c>
    </row>
    <row r="738" spans="1:15" x14ac:dyDescent="0.25">
      <c r="A738">
        <v>780</v>
      </c>
      <c r="B738">
        <v>65</v>
      </c>
      <c r="C738" t="s">
        <v>24</v>
      </c>
      <c r="D738" t="s">
        <v>28</v>
      </c>
      <c r="E738">
        <v>80686</v>
      </c>
      <c r="F738" t="s">
        <v>16</v>
      </c>
      <c r="G738">
        <v>2</v>
      </c>
      <c r="H738" t="s">
        <v>26</v>
      </c>
      <c r="I738">
        <v>8</v>
      </c>
      <c r="J738" t="s">
        <v>30</v>
      </c>
      <c r="K738">
        <v>30</v>
      </c>
      <c r="L738" t="s">
        <v>19</v>
      </c>
      <c r="M738" t="s">
        <v>23</v>
      </c>
      <c r="N738">
        <v>491.8</v>
      </c>
      <c r="O738">
        <f>customer_segmentation_data[[#This Row],[purchase_frequency]]*customer_segmentation_data[[#This Row],[last_purchase_amount]]</f>
        <v>14754</v>
      </c>
    </row>
    <row r="739" spans="1:15" x14ac:dyDescent="0.25">
      <c r="A739">
        <v>787</v>
      </c>
      <c r="B739">
        <v>57</v>
      </c>
      <c r="C739" t="s">
        <v>24</v>
      </c>
      <c r="D739" t="s">
        <v>28</v>
      </c>
      <c r="E739">
        <v>56547</v>
      </c>
      <c r="F739" t="s">
        <v>16</v>
      </c>
      <c r="G739">
        <v>65</v>
      </c>
      <c r="H739" t="s">
        <v>21</v>
      </c>
      <c r="I739">
        <v>10</v>
      </c>
      <c r="J739" t="s">
        <v>30</v>
      </c>
      <c r="K739">
        <v>43</v>
      </c>
      <c r="L739" t="s">
        <v>22</v>
      </c>
      <c r="M739" t="s">
        <v>20</v>
      </c>
      <c r="N739">
        <v>686.83</v>
      </c>
      <c r="O739">
        <f>customer_segmentation_data[[#This Row],[purchase_frequency]]*customer_segmentation_data[[#This Row],[last_purchase_amount]]</f>
        <v>29533.690000000002</v>
      </c>
    </row>
    <row r="740" spans="1:15" x14ac:dyDescent="0.25">
      <c r="A740">
        <v>790</v>
      </c>
      <c r="B740">
        <v>61</v>
      </c>
      <c r="C740" t="s">
        <v>24</v>
      </c>
      <c r="D740" t="s">
        <v>36</v>
      </c>
      <c r="E740">
        <v>96409</v>
      </c>
      <c r="F740" t="s">
        <v>16</v>
      </c>
      <c r="G740">
        <v>66</v>
      </c>
      <c r="H740" t="s">
        <v>21</v>
      </c>
      <c r="I740">
        <v>1</v>
      </c>
      <c r="J740" t="s">
        <v>18</v>
      </c>
      <c r="K740">
        <v>32</v>
      </c>
      <c r="L740" t="s">
        <v>22</v>
      </c>
      <c r="M740" t="s">
        <v>23</v>
      </c>
      <c r="N740">
        <v>674.93</v>
      </c>
      <c r="O740">
        <f>customer_segmentation_data[[#This Row],[purchase_frequency]]*customer_segmentation_data[[#This Row],[last_purchase_amount]]</f>
        <v>21597.759999999998</v>
      </c>
    </row>
    <row r="741" spans="1:15" x14ac:dyDescent="0.25">
      <c r="A741">
        <v>791</v>
      </c>
      <c r="B741">
        <v>59</v>
      </c>
      <c r="C741" t="s">
        <v>24</v>
      </c>
      <c r="D741" t="s">
        <v>15</v>
      </c>
      <c r="E741">
        <v>97756</v>
      </c>
      <c r="F741" t="s">
        <v>16</v>
      </c>
      <c r="G741">
        <v>89</v>
      </c>
      <c r="H741" t="s">
        <v>17</v>
      </c>
      <c r="I741">
        <v>6</v>
      </c>
      <c r="J741" t="s">
        <v>35</v>
      </c>
      <c r="K741">
        <v>3</v>
      </c>
      <c r="L741" t="s">
        <v>31</v>
      </c>
      <c r="M741" t="s">
        <v>32</v>
      </c>
      <c r="N741">
        <v>318.74</v>
      </c>
      <c r="O741">
        <f>customer_segmentation_data[[#This Row],[purchase_frequency]]*customer_segmentation_data[[#This Row],[last_purchase_amount]]</f>
        <v>956.22</v>
      </c>
    </row>
    <row r="742" spans="1:15" x14ac:dyDescent="0.25">
      <c r="A742">
        <v>801</v>
      </c>
      <c r="B742">
        <v>61</v>
      </c>
      <c r="C742" t="s">
        <v>24</v>
      </c>
      <c r="D742" t="s">
        <v>28</v>
      </c>
      <c r="E742">
        <v>69791</v>
      </c>
      <c r="F742" t="s">
        <v>16</v>
      </c>
      <c r="G742">
        <v>33</v>
      </c>
      <c r="H742" t="s">
        <v>26</v>
      </c>
      <c r="I742">
        <v>8</v>
      </c>
      <c r="J742" t="s">
        <v>30</v>
      </c>
      <c r="K742">
        <v>1</v>
      </c>
      <c r="L742" t="s">
        <v>31</v>
      </c>
      <c r="M742" t="s">
        <v>23</v>
      </c>
      <c r="N742">
        <v>165.39</v>
      </c>
      <c r="O742">
        <f>customer_segmentation_data[[#This Row],[purchase_frequency]]*customer_segmentation_data[[#This Row],[last_purchase_amount]]</f>
        <v>165.39</v>
      </c>
    </row>
    <row r="743" spans="1:15" x14ac:dyDescent="0.25">
      <c r="A743">
        <v>804</v>
      </c>
      <c r="B743">
        <v>59</v>
      </c>
      <c r="C743" t="s">
        <v>24</v>
      </c>
      <c r="D743" t="s">
        <v>15</v>
      </c>
      <c r="E743">
        <v>58656</v>
      </c>
      <c r="F743" t="s">
        <v>16</v>
      </c>
      <c r="G743">
        <v>47</v>
      </c>
      <c r="H743" t="s">
        <v>21</v>
      </c>
      <c r="I743">
        <v>6</v>
      </c>
      <c r="J743" t="s">
        <v>35</v>
      </c>
      <c r="K743">
        <v>6</v>
      </c>
      <c r="L743" t="s">
        <v>31</v>
      </c>
      <c r="M743" t="s">
        <v>20</v>
      </c>
      <c r="N743">
        <v>246.07</v>
      </c>
      <c r="O743">
        <f>customer_segmentation_data[[#This Row],[purchase_frequency]]*customer_segmentation_data[[#This Row],[last_purchase_amount]]</f>
        <v>1476.42</v>
      </c>
    </row>
    <row r="744" spans="1:15" x14ac:dyDescent="0.25">
      <c r="A744">
        <v>805</v>
      </c>
      <c r="B744">
        <v>51</v>
      </c>
      <c r="C744" t="s">
        <v>24</v>
      </c>
      <c r="D744" t="s">
        <v>15</v>
      </c>
      <c r="E744">
        <v>97660</v>
      </c>
      <c r="F744" t="s">
        <v>16</v>
      </c>
      <c r="G744">
        <v>3</v>
      </c>
      <c r="H744" t="s">
        <v>26</v>
      </c>
      <c r="I744">
        <v>7</v>
      </c>
      <c r="J744" t="s">
        <v>35</v>
      </c>
      <c r="K744">
        <v>30</v>
      </c>
      <c r="L744" t="s">
        <v>19</v>
      </c>
      <c r="M744" t="s">
        <v>23</v>
      </c>
      <c r="N744">
        <v>145.66</v>
      </c>
      <c r="O744">
        <f>customer_segmentation_data[[#This Row],[purchase_frequency]]*customer_segmentation_data[[#This Row],[last_purchase_amount]]</f>
        <v>4369.8</v>
      </c>
    </row>
    <row r="745" spans="1:15" x14ac:dyDescent="0.25">
      <c r="A745">
        <v>812</v>
      </c>
      <c r="B745">
        <v>53</v>
      </c>
      <c r="C745" t="s">
        <v>24</v>
      </c>
      <c r="D745" t="s">
        <v>28</v>
      </c>
      <c r="E745">
        <v>76842</v>
      </c>
      <c r="F745" t="s">
        <v>16</v>
      </c>
      <c r="G745">
        <v>73</v>
      </c>
      <c r="H745" t="s">
        <v>17</v>
      </c>
      <c r="I745">
        <v>6</v>
      </c>
      <c r="J745" t="s">
        <v>35</v>
      </c>
      <c r="K745">
        <v>35</v>
      </c>
      <c r="L745" t="s">
        <v>22</v>
      </c>
      <c r="M745" t="s">
        <v>32</v>
      </c>
      <c r="N745">
        <v>701.61</v>
      </c>
      <c r="O745">
        <f>customer_segmentation_data[[#This Row],[purchase_frequency]]*customer_segmentation_data[[#This Row],[last_purchase_amount]]</f>
        <v>24556.350000000002</v>
      </c>
    </row>
    <row r="746" spans="1:15" x14ac:dyDescent="0.25">
      <c r="A746">
        <v>815</v>
      </c>
      <c r="B746">
        <v>53</v>
      </c>
      <c r="C746" t="s">
        <v>24</v>
      </c>
      <c r="D746" t="s">
        <v>15</v>
      </c>
      <c r="E746">
        <v>58486</v>
      </c>
      <c r="F746" t="s">
        <v>16</v>
      </c>
      <c r="G746">
        <v>87</v>
      </c>
      <c r="H746" t="s">
        <v>17</v>
      </c>
      <c r="I746">
        <v>8</v>
      </c>
      <c r="J746" t="s">
        <v>30</v>
      </c>
      <c r="K746">
        <v>23</v>
      </c>
      <c r="L746" t="s">
        <v>19</v>
      </c>
      <c r="M746" t="s">
        <v>32</v>
      </c>
      <c r="N746">
        <v>409.35</v>
      </c>
      <c r="O746">
        <f>customer_segmentation_data[[#This Row],[purchase_frequency]]*customer_segmentation_data[[#This Row],[last_purchase_amount]]</f>
        <v>9415.0500000000011</v>
      </c>
    </row>
    <row r="747" spans="1:15" x14ac:dyDescent="0.25">
      <c r="A747">
        <v>820</v>
      </c>
      <c r="B747">
        <v>52</v>
      </c>
      <c r="C747" t="s">
        <v>24</v>
      </c>
      <c r="D747" t="s">
        <v>28</v>
      </c>
      <c r="E747">
        <v>73723</v>
      </c>
      <c r="F747" t="s">
        <v>16</v>
      </c>
      <c r="G747">
        <v>69</v>
      </c>
      <c r="H747" t="s">
        <v>21</v>
      </c>
      <c r="I747">
        <v>10</v>
      </c>
      <c r="J747" t="s">
        <v>30</v>
      </c>
      <c r="K747">
        <v>19</v>
      </c>
      <c r="L747" t="s">
        <v>19</v>
      </c>
      <c r="M747" t="s">
        <v>23</v>
      </c>
      <c r="N747">
        <v>321.92</v>
      </c>
      <c r="O747">
        <f>customer_segmentation_data[[#This Row],[purchase_frequency]]*customer_segmentation_data[[#This Row],[last_purchase_amount]]</f>
        <v>6116.4800000000005</v>
      </c>
    </row>
    <row r="748" spans="1:15" x14ac:dyDescent="0.25">
      <c r="A748">
        <v>823</v>
      </c>
      <c r="B748">
        <v>69</v>
      </c>
      <c r="C748" t="s">
        <v>24</v>
      </c>
      <c r="D748" t="s">
        <v>36</v>
      </c>
      <c r="E748">
        <v>85068</v>
      </c>
      <c r="F748" t="s">
        <v>16</v>
      </c>
      <c r="G748">
        <v>54</v>
      </c>
      <c r="H748" t="s">
        <v>21</v>
      </c>
      <c r="I748">
        <v>6</v>
      </c>
      <c r="J748" t="s">
        <v>35</v>
      </c>
      <c r="K748">
        <v>24</v>
      </c>
      <c r="L748" t="s">
        <v>19</v>
      </c>
      <c r="M748" t="s">
        <v>23</v>
      </c>
      <c r="N748">
        <v>846.68</v>
      </c>
      <c r="O748">
        <f>customer_segmentation_data[[#This Row],[purchase_frequency]]*customer_segmentation_data[[#This Row],[last_purchase_amount]]</f>
        <v>20320.32</v>
      </c>
    </row>
    <row r="749" spans="1:15" x14ac:dyDescent="0.25">
      <c r="A749">
        <v>827</v>
      </c>
      <c r="B749">
        <v>62</v>
      </c>
      <c r="C749" t="s">
        <v>24</v>
      </c>
      <c r="D749" t="s">
        <v>28</v>
      </c>
      <c r="E749">
        <v>88975</v>
      </c>
      <c r="F749" t="s">
        <v>16</v>
      </c>
      <c r="G749">
        <v>58</v>
      </c>
      <c r="H749" t="s">
        <v>21</v>
      </c>
      <c r="I749">
        <v>6</v>
      </c>
      <c r="J749" t="s">
        <v>35</v>
      </c>
      <c r="K749">
        <v>24</v>
      </c>
      <c r="L749" t="s">
        <v>19</v>
      </c>
      <c r="M749" t="s">
        <v>23</v>
      </c>
      <c r="N749">
        <v>921.21</v>
      </c>
      <c r="O749">
        <f>customer_segmentation_data[[#This Row],[purchase_frequency]]*customer_segmentation_data[[#This Row],[last_purchase_amount]]</f>
        <v>22109.040000000001</v>
      </c>
    </row>
    <row r="750" spans="1:15" x14ac:dyDescent="0.25">
      <c r="A750">
        <v>832</v>
      </c>
      <c r="B750">
        <v>69</v>
      </c>
      <c r="C750" t="s">
        <v>24</v>
      </c>
      <c r="D750" t="s">
        <v>28</v>
      </c>
      <c r="E750">
        <v>81964</v>
      </c>
      <c r="F750" t="s">
        <v>16</v>
      </c>
      <c r="G750">
        <v>22</v>
      </c>
      <c r="H750" t="s">
        <v>26</v>
      </c>
      <c r="I750">
        <v>1</v>
      </c>
      <c r="J750" t="s">
        <v>18</v>
      </c>
      <c r="K750">
        <v>3</v>
      </c>
      <c r="L750" t="s">
        <v>31</v>
      </c>
      <c r="M750" t="s">
        <v>32</v>
      </c>
      <c r="N750">
        <v>839.2</v>
      </c>
      <c r="O750">
        <f>customer_segmentation_data[[#This Row],[purchase_frequency]]*customer_segmentation_data[[#This Row],[last_purchase_amount]]</f>
        <v>2517.6000000000004</v>
      </c>
    </row>
    <row r="751" spans="1:15" x14ac:dyDescent="0.25">
      <c r="A751">
        <v>838</v>
      </c>
      <c r="B751">
        <v>57</v>
      </c>
      <c r="C751" t="s">
        <v>24</v>
      </c>
      <c r="D751" t="s">
        <v>36</v>
      </c>
      <c r="E751">
        <v>98928</v>
      </c>
      <c r="F751" t="s">
        <v>16</v>
      </c>
      <c r="G751">
        <v>80</v>
      </c>
      <c r="H751" t="s">
        <v>17</v>
      </c>
      <c r="I751">
        <v>3</v>
      </c>
      <c r="J751" t="s">
        <v>18</v>
      </c>
      <c r="K751">
        <v>33</v>
      </c>
      <c r="L751" t="s">
        <v>22</v>
      </c>
      <c r="M751" t="s">
        <v>33</v>
      </c>
      <c r="N751">
        <v>934.98</v>
      </c>
      <c r="O751">
        <f>customer_segmentation_data[[#This Row],[purchase_frequency]]*customer_segmentation_data[[#This Row],[last_purchase_amount]]</f>
        <v>30854.34</v>
      </c>
    </row>
    <row r="752" spans="1:15" x14ac:dyDescent="0.25">
      <c r="A752">
        <v>840</v>
      </c>
      <c r="B752">
        <v>58</v>
      </c>
      <c r="C752" t="s">
        <v>24</v>
      </c>
      <c r="D752" t="s">
        <v>15</v>
      </c>
      <c r="E752">
        <v>68764</v>
      </c>
      <c r="F752" t="s">
        <v>16</v>
      </c>
      <c r="G752">
        <v>96</v>
      </c>
      <c r="H752" t="s">
        <v>17</v>
      </c>
      <c r="I752">
        <v>6</v>
      </c>
      <c r="J752" t="s">
        <v>35</v>
      </c>
      <c r="K752">
        <v>31</v>
      </c>
      <c r="L752" t="s">
        <v>22</v>
      </c>
      <c r="M752" t="s">
        <v>20</v>
      </c>
      <c r="N752">
        <v>723.66</v>
      </c>
      <c r="O752">
        <f>customer_segmentation_data[[#This Row],[purchase_frequency]]*customer_segmentation_data[[#This Row],[last_purchase_amount]]</f>
        <v>22433.46</v>
      </c>
    </row>
    <row r="753" spans="1:15" x14ac:dyDescent="0.25">
      <c r="A753">
        <v>846</v>
      </c>
      <c r="B753">
        <v>60</v>
      </c>
      <c r="C753" t="s">
        <v>24</v>
      </c>
      <c r="D753" t="s">
        <v>28</v>
      </c>
      <c r="E753">
        <v>61376</v>
      </c>
      <c r="F753" t="s">
        <v>16</v>
      </c>
      <c r="G753">
        <v>97</v>
      </c>
      <c r="H753" t="s">
        <v>17</v>
      </c>
      <c r="I753">
        <v>8</v>
      </c>
      <c r="J753" t="s">
        <v>30</v>
      </c>
      <c r="K753">
        <v>9</v>
      </c>
      <c r="L753" t="s">
        <v>31</v>
      </c>
      <c r="M753" t="s">
        <v>33</v>
      </c>
      <c r="N753">
        <v>793.84</v>
      </c>
      <c r="O753">
        <f>customer_segmentation_data[[#This Row],[purchase_frequency]]*customer_segmentation_data[[#This Row],[last_purchase_amount]]</f>
        <v>7144.56</v>
      </c>
    </row>
    <row r="754" spans="1:15" x14ac:dyDescent="0.25">
      <c r="A754">
        <v>849</v>
      </c>
      <c r="B754">
        <v>56</v>
      </c>
      <c r="C754" t="s">
        <v>24</v>
      </c>
      <c r="D754" t="s">
        <v>15</v>
      </c>
      <c r="E754">
        <v>86142</v>
      </c>
      <c r="F754" t="s">
        <v>16</v>
      </c>
      <c r="G754">
        <v>87</v>
      </c>
      <c r="H754" t="s">
        <v>17</v>
      </c>
      <c r="I754">
        <v>7</v>
      </c>
      <c r="J754" t="s">
        <v>35</v>
      </c>
      <c r="K754">
        <v>8</v>
      </c>
      <c r="L754" t="s">
        <v>31</v>
      </c>
      <c r="M754" t="s">
        <v>23</v>
      </c>
      <c r="N754">
        <v>291.95999999999998</v>
      </c>
      <c r="O754">
        <f>customer_segmentation_data[[#This Row],[purchase_frequency]]*customer_segmentation_data[[#This Row],[last_purchase_amount]]</f>
        <v>2335.6799999999998</v>
      </c>
    </row>
    <row r="755" spans="1:15" x14ac:dyDescent="0.25">
      <c r="A755">
        <v>851</v>
      </c>
      <c r="B755">
        <v>51</v>
      </c>
      <c r="C755" t="s">
        <v>24</v>
      </c>
      <c r="D755" t="s">
        <v>28</v>
      </c>
      <c r="E755">
        <v>59566</v>
      </c>
      <c r="F755" t="s">
        <v>16</v>
      </c>
      <c r="G755">
        <v>25</v>
      </c>
      <c r="H755" t="s">
        <v>26</v>
      </c>
      <c r="I755">
        <v>5</v>
      </c>
      <c r="J755" t="s">
        <v>35</v>
      </c>
      <c r="K755">
        <v>22</v>
      </c>
      <c r="L755" t="s">
        <v>19</v>
      </c>
      <c r="M755" t="s">
        <v>20</v>
      </c>
      <c r="N755">
        <v>847.03</v>
      </c>
      <c r="O755">
        <f>customer_segmentation_data[[#This Row],[purchase_frequency]]*customer_segmentation_data[[#This Row],[last_purchase_amount]]</f>
        <v>18634.66</v>
      </c>
    </row>
    <row r="756" spans="1:15" x14ac:dyDescent="0.25">
      <c r="A756">
        <v>852</v>
      </c>
      <c r="B756">
        <v>64</v>
      </c>
      <c r="C756" t="s">
        <v>24</v>
      </c>
      <c r="D756" t="s">
        <v>15</v>
      </c>
      <c r="E756">
        <v>63123</v>
      </c>
      <c r="F756" t="s">
        <v>16</v>
      </c>
      <c r="G756">
        <v>88</v>
      </c>
      <c r="H756" t="s">
        <v>17</v>
      </c>
      <c r="I756">
        <v>1</v>
      </c>
      <c r="J756" t="s">
        <v>18</v>
      </c>
      <c r="K756">
        <v>16</v>
      </c>
      <c r="L756" t="s">
        <v>19</v>
      </c>
      <c r="M756" t="s">
        <v>20</v>
      </c>
      <c r="N756">
        <v>330.95</v>
      </c>
      <c r="O756">
        <f>customer_segmentation_data[[#This Row],[purchase_frequency]]*customer_segmentation_data[[#This Row],[last_purchase_amount]]</f>
        <v>5295.2</v>
      </c>
    </row>
    <row r="757" spans="1:15" x14ac:dyDescent="0.25">
      <c r="A757">
        <v>868</v>
      </c>
      <c r="B757">
        <v>51</v>
      </c>
      <c r="C757" t="s">
        <v>24</v>
      </c>
      <c r="D757" t="s">
        <v>28</v>
      </c>
      <c r="E757">
        <v>83467</v>
      </c>
      <c r="F757" t="s">
        <v>16</v>
      </c>
      <c r="G757">
        <v>83</v>
      </c>
      <c r="H757" t="s">
        <v>17</v>
      </c>
      <c r="I757">
        <v>1</v>
      </c>
      <c r="J757" t="s">
        <v>18</v>
      </c>
      <c r="K757">
        <v>19</v>
      </c>
      <c r="L757" t="s">
        <v>19</v>
      </c>
      <c r="M757" t="s">
        <v>27</v>
      </c>
      <c r="N757">
        <v>30.88</v>
      </c>
      <c r="O757">
        <f>customer_segmentation_data[[#This Row],[purchase_frequency]]*customer_segmentation_data[[#This Row],[last_purchase_amount]]</f>
        <v>586.72</v>
      </c>
    </row>
    <row r="758" spans="1:15" x14ac:dyDescent="0.25">
      <c r="A758">
        <v>879</v>
      </c>
      <c r="B758">
        <v>51</v>
      </c>
      <c r="C758" t="s">
        <v>24</v>
      </c>
      <c r="D758" t="s">
        <v>36</v>
      </c>
      <c r="E758">
        <v>80995</v>
      </c>
      <c r="F758" t="s">
        <v>16</v>
      </c>
      <c r="G758">
        <v>68</v>
      </c>
      <c r="H758" t="s">
        <v>21</v>
      </c>
      <c r="I758">
        <v>1</v>
      </c>
      <c r="J758" t="s">
        <v>18</v>
      </c>
      <c r="K758">
        <v>18</v>
      </c>
      <c r="L758" t="s">
        <v>19</v>
      </c>
      <c r="M758" t="s">
        <v>23</v>
      </c>
      <c r="N758">
        <v>863.54</v>
      </c>
      <c r="O758">
        <f>customer_segmentation_data[[#This Row],[purchase_frequency]]*customer_segmentation_data[[#This Row],[last_purchase_amount]]</f>
        <v>15543.72</v>
      </c>
    </row>
    <row r="759" spans="1:15" x14ac:dyDescent="0.25">
      <c r="A759">
        <v>880</v>
      </c>
      <c r="B759">
        <v>59</v>
      </c>
      <c r="C759" t="s">
        <v>24</v>
      </c>
      <c r="D759" t="s">
        <v>28</v>
      </c>
      <c r="E759">
        <v>97355</v>
      </c>
      <c r="F759" t="s">
        <v>16</v>
      </c>
      <c r="G759">
        <v>63</v>
      </c>
      <c r="H759" t="s">
        <v>21</v>
      </c>
      <c r="I759">
        <v>2</v>
      </c>
      <c r="J759" t="s">
        <v>18</v>
      </c>
      <c r="K759">
        <v>22</v>
      </c>
      <c r="L759" t="s">
        <v>19</v>
      </c>
      <c r="M759" t="s">
        <v>20</v>
      </c>
      <c r="N759">
        <v>329.18</v>
      </c>
      <c r="O759">
        <f>customer_segmentation_data[[#This Row],[purchase_frequency]]*customer_segmentation_data[[#This Row],[last_purchase_amount]]</f>
        <v>7241.96</v>
      </c>
    </row>
    <row r="760" spans="1:15" x14ac:dyDescent="0.25">
      <c r="A760">
        <v>883</v>
      </c>
      <c r="B760">
        <v>62</v>
      </c>
      <c r="C760" t="s">
        <v>24</v>
      </c>
      <c r="D760" t="s">
        <v>28</v>
      </c>
      <c r="E760">
        <v>97909</v>
      </c>
      <c r="F760" t="s">
        <v>16</v>
      </c>
      <c r="G760">
        <v>100</v>
      </c>
      <c r="H760" t="s">
        <v>17</v>
      </c>
      <c r="I760">
        <v>1</v>
      </c>
      <c r="J760" t="s">
        <v>18</v>
      </c>
      <c r="K760">
        <v>5</v>
      </c>
      <c r="L760" t="s">
        <v>31</v>
      </c>
      <c r="M760" t="s">
        <v>32</v>
      </c>
      <c r="N760">
        <v>439.63</v>
      </c>
      <c r="O760">
        <f>customer_segmentation_data[[#This Row],[purchase_frequency]]*customer_segmentation_data[[#This Row],[last_purchase_amount]]</f>
        <v>2198.15</v>
      </c>
    </row>
    <row r="761" spans="1:15" x14ac:dyDescent="0.25">
      <c r="A761">
        <v>887</v>
      </c>
      <c r="B761">
        <v>60</v>
      </c>
      <c r="C761" t="s">
        <v>24</v>
      </c>
      <c r="D761" t="s">
        <v>36</v>
      </c>
      <c r="E761">
        <v>98882</v>
      </c>
      <c r="F761" t="s">
        <v>16</v>
      </c>
      <c r="G761">
        <v>38</v>
      </c>
      <c r="H761" t="s">
        <v>26</v>
      </c>
      <c r="I761">
        <v>2</v>
      </c>
      <c r="J761" t="s">
        <v>18</v>
      </c>
      <c r="K761">
        <v>28</v>
      </c>
      <c r="L761" t="s">
        <v>19</v>
      </c>
      <c r="M761" t="s">
        <v>20</v>
      </c>
      <c r="N761">
        <v>940.14</v>
      </c>
      <c r="O761">
        <f>customer_segmentation_data[[#This Row],[purchase_frequency]]*customer_segmentation_data[[#This Row],[last_purchase_amount]]</f>
        <v>26323.919999999998</v>
      </c>
    </row>
    <row r="762" spans="1:15" x14ac:dyDescent="0.25">
      <c r="A762">
        <v>890</v>
      </c>
      <c r="B762">
        <v>60</v>
      </c>
      <c r="C762" t="s">
        <v>24</v>
      </c>
      <c r="D762" t="s">
        <v>28</v>
      </c>
      <c r="E762">
        <v>73059</v>
      </c>
      <c r="F762" t="s">
        <v>16</v>
      </c>
      <c r="G762">
        <v>77</v>
      </c>
      <c r="H762" t="s">
        <v>17</v>
      </c>
      <c r="I762">
        <v>3</v>
      </c>
      <c r="J762" t="s">
        <v>18</v>
      </c>
      <c r="K762">
        <v>31</v>
      </c>
      <c r="L762" t="s">
        <v>22</v>
      </c>
      <c r="M762" t="s">
        <v>27</v>
      </c>
      <c r="N762">
        <v>581.15</v>
      </c>
      <c r="O762">
        <f>customer_segmentation_data[[#This Row],[purchase_frequency]]*customer_segmentation_data[[#This Row],[last_purchase_amount]]</f>
        <v>18015.649999999998</v>
      </c>
    </row>
    <row r="763" spans="1:15" x14ac:dyDescent="0.25">
      <c r="A763">
        <v>898</v>
      </c>
      <c r="B763">
        <v>64</v>
      </c>
      <c r="C763" t="s">
        <v>24</v>
      </c>
      <c r="D763" t="s">
        <v>28</v>
      </c>
      <c r="E763">
        <v>82140</v>
      </c>
      <c r="F763" t="s">
        <v>16</v>
      </c>
      <c r="G763">
        <v>57</v>
      </c>
      <c r="H763" t="s">
        <v>21</v>
      </c>
      <c r="I763">
        <v>3</v>
      </c>
      <c r="J763" t="s">
        <v>18</v>
      </c>
      <c r="K763">
        <v>7</v>
      </c>
      <c r="L763" t="s">
        <v>31</v>
      </c>
      <c r="M763" t="s">
        <v>32</v>
      </c>
      <c r="N763">
        <v>97.97</v>
      </c>
      <c r="O763">
        <f>customer_segmentation_data[[#This Row],[purchase_frequency]]*customer_segmentation_data[[#This Row],[last_purchase_amount]]</f>
        <v>685.79</v>
      </c>
    </row>
    <row r="764" spans="1:15" x14ac:dyDescent="0.25">
      <c r="A764">
        <v>902</v>
      </c>
      <c r="B764">
        <v>55</v>
      </c>
      <c r="C764" t="s">
        <v>24</v>
      </c>
      <c r="D764" t="s">
        <v>15</v>
      </c>
      <c r="E764">
        <v>72193</v>
      </c>
      <c r="F764" t="s">
        <v>16</v>
      </c>
      <c r="G764">
        <v>39</v>
      </c>
      <c r="H764" t="s">
        <v>26</v>
      </c>
      <c r="I764">
        <v>2</v>
      </c>
      <c r="J764" t="s">
        <v>18</v>
      </c>
      <c r="K764">
        <v>6</v>
      </c>
      <c r="L764" t="s">
        <v>31</v>
      </c>
      <c r="M764" t="s">
        <v>32</v>
      </c>
      <c r="N764">
        <v>207.44</v>
      </c>
      <c r="O764">
        <f>customer_segmentation_data[[#This Row],[purchase_frequency]]*customer_segmentation_data[[#This Row],[last_purchase_amount]]</f>
        <v>1244.6399999999999</v>
      </c>
    </row>
    <row r="765" spans="1:15" x14ac:dyDescent="0.25">
      <c r="A765">
        <v>911</v>
      </c>
      <c r="B765">
        <v>66</v>
      </c>
      <c r="C765" t="s">
        <v>24</v>
      </c>
      <c r="D765" t="s">
        <v>15</v>
      </c>
      <c r="E765">
        <v>55154</v>
      </c>
      <c r="F765" t="s">
        <v>16</v>
      </c>
      <c r="G765">
        <v>93</v>
      </c>
      <c r="H765" t="s">
        <v>17</v>
      </c>
      <c r="I765">
        <v>3</v>
      </c>
      <c r="J765" t="s">
        <v>18</v>
      </c>
      <c r="K765">
        <v>19</v>
      </c>
      <c r="L765" t="s">
        <v>19</v>
      </c>
      <c r="M765" t="s">
        <v>33</v>
      </c>
      <c r="N765">
        <v>684.88</v>
      </c>
      <c r="O765">
        <f>customer_segmentation_data[[#This Row],[purchase_frequency]]*customer_segmentation_data[[#This Row],[last_purchase_amount]]</f>
        <v>13012.72</v>
      </c>
    </row>
    <row r="766" spans="1:15" x14ac:dyDescent="0.25">
      <c r="A766">
        <v>912</v>
      </c>
      <c r="B766">
        <v>54</v>
      </c>
      <c r="C766" t="s">
        <v>24</v>
      </c>
      <c r="D766" t="s">
        <v>36</v>
      </c>
      <c r="E766">
        <v>69676</v>
      </c>
      <c r="F766" t="s">
        <v>16</v>
      </c>
      <c r="G766">
        <v>9</v>
      </c>
      <c r="H766" t="s">
        <v>26</v>
      </c>
      <c r="I766">
        <v>7</v>
      </c>
      <c r="J766" t="s">
        <v>35</v>
      </c>
      <c r="K766">
        <v>30</v>
      </c>
      <c r="L766" t="s">
        <v>19</v>
      </c>
      <c r="M766" t="s">
        <v>27</v>
      </c>
      <c r="N766">
        <v>932.68</v>
      </c>
      <c r="O766">
        <f>customer_segmentation_data[[#This Row],[purchase_frequency]]*customer_segmentation_data[[#This Row],[last_purchase_amount]]</f>
        <v>27980.399999999998</v>
      </c>
    </row>
    <row r="767" spans="1:15" x14ac:dyDescent="0.25">
      <c r="A767">
        <v>938</v>
      </c>
      <c r="B767">
        <v>64</v>
      </c>
      <c r="C767" t="s">
        <v>24</v>
      </c>
      <c r="D767" t="s">
        <v>28</v>
      </c>
      <c r="E767">
        <v>65498</v>
      </c>
      <c r="F767" t="s">
        <v>16</v>
      </c>
      <c r="G767">
        <v>23</v>
      </c>
      <c r="H767" t="s">
        <v>26</v>
      </c>
      <c r="I767">
        <v>5</v>
      </c>
      <c r="J767" t="s">
        <v>35</v>
      </c>
      <c r="K767">
        <v>24</v>
      </c>
      <c r="L767" t="s">
        <v>19</v>
      </c>
      <c r="M767" t="s">
        <v>27</v>
      </c>
      <c r="N767">
        <v>351.94</v>
      </c>
      <c r="O767">
        <f>customer_segmentation_data[[#This Row],[purchase_frequency]]*customer_segmentation_data[[#This Row],[last_purchase_amount]]</f>
        <v>8446.56</v>
      </c>
    </row>
    <row r="768" spans="1:15" x14ac:dyDescent="0.25">
      <c r="A768">
        <v>940</v>
      </c>
      <c r="B768">
        <v>56</v>
      </c>
      <c r="C768" t="s">
        <v>24</v>
      </c>
      <c r="D768" t="s">
        <v>15</v>
      </c>
      <c r="E768">
        <v>51736</v>
      </c>
      <c r="F768" t="s">
        <v>16</v>
      </c>
      <c r="G768">
        <v>3</v>
      </c>
      <c r="H768" t="s">
        <v>26</v>
      </c>
      <c r="I768">
        <v>9</v>
      </c>
      <c r="J768" t="s">
        <v>30</v>
      </c>
      <c r="K768">
        <v>25</v>
      </c>
      <c r="L768" t="s">
        <v>19</v>
      </c>
      <c r="M768" t="s">
        <v>32</v>
      </c>
      <c r="N768">
        <v>666.01</v>
      </c>
      <c r="O768">
        <f>customer_segmentation_data[[#This Row],[purchase_frequency]]*customer_segmentation_data[[#This Row],[last_purchase_amount]]</f>
        <v>16650.25</v>
      </c>
    </row>
    <row r="769" spans="1:15" x14ac:dyDescent="0.25">
      <c r="A769">
        <v>957</v>
      </c>
      <c r="B769">
        <v>60</v>
      </c>
      <c r="C769" t="s">
        <v>24</v>
      </c>
      <c r="D769" t="s">
        <v>15</v>
      </c>
      <c r="E769">
        <v>56429</v>
      </c>
      <c r="F769" t="s">
        <v>16</v>
      </c>
      <c r="G769">
        <v>69</v>
      </c>
      <c r="H769" t="s">
        <v>21</v>
      </c>
      <c r="I769">
        <v>9</v>
      </c>
      <c r="J769" t="s">
        <v>30</v>
      </c>
      <c r="K769">
        <v>32</v>
      </c>
      <c r="L769" t="s">
        <v>22</v>
      </c>
      <c r="M769" t="s">
        <v>20</v>
      </c>
      <c r="N769">
        <v>894.95</v>
      </c>
      <c r="O769">
        <f>customer_segmentation_data[[#This Row],[purchase_frequency]]*customer_segmentation_data[[#This Row],[last_purchase_amount]]</f>
        <v>28638.400000000001</v>
      </c>
    </row>
    <row r="770" spans="1:15" x14ac:dyDescent="0.25">
      <c r="A770">
        <v>960</v>
      </c>
      <c r="B770">
        <v>61</v>
      </c>
      <c r="C770" t="s">
        <v>24</v>
      </c>
      <c r="D770" t="s">
        <v>15</v>
      </c>
      <c r="E770">
        <v>50349</v>
      </c>
      <c r="F770" t="s">
        <v>16</v>
      </c>
      <c r="G770">
        <v>76</v>
      </c>
      <c r="H770" t="s">
        <v>17</v>
      </c>
      <c r="I770">
        <v>9</v>
      </c>
      <c r="J770" t="s">
        <v>30</v>
      </c>
      <c r="K770">
        <v>42</v>
      </c>
      <c r="L770" t="s">
        <v>22</v>
      </c>
      <c r="M770" t="s">
        <v>27</v>
      </c>
      <c r="N770">
        <v>957.5</v>
      </c>
      <c r="O770">
        <f>customer_segmentation_data[[#This Row],[purchase_frequency]]*customer_segmentation_data[[#This Row],[last_purchase_amount]]</f>
        <v>40215</v>
      </c>
    </row>
    <row r="771" spans="1:15" x14ac:dyDescent="0.25">
      <c r="A771">
        <v>962</v>
      </c>
      <c r="B771">
        <v>60</v>
      </c>
      <c r="C771" t="s">
        <v>24</v>
      </c>
      <c r="D771" t="s">
        <v>36</v>
      </c>
      <c r="E771">
        <v>98537</v>
      </c>
      <c r="F771" t="s">
        <v>16</v>
      </c>
      <c r="G771">
        <v>71</v>
      </c>
      <c r="H771" t="s">
        <v>17</v>
      </c>
      <c r="I771">
        <v>9</v>
      </c>
      <c r="J771" t="s">
        <v>30</v>
      </c>
      <c r="K771">
        <v>45</v>
      </c>
      <c r="L771" t="s">
        <v>22</v>
      </c>
      <c r="M771" t="s">
        <v>20</v>
      </c>
      <c r="N771">
        <v>725.67</v>
      </c>
      <c r="O771">
        <f>customer_segmentation_data[[#This Row],[purchase_frequency]]*customer_segmentation_data[[#This Row],[last_purchase_amount]]</f>
        <v>32655.149999999998</v>
      </c>
    </row>
    <row r="772" spans="1:15" x14ac:dyDescent="0.25">
      <c r="A772">
        <v>963</v>
      </c>
      <c r="B772">
        <v>66</v>
      </c>
      <c r="C772" t="s">
        <v>24</v>
      </c>
      <c r="D772" t="s">
        <v>15</v>
      </c>
      <c r="E772">
        <v>72885</v>
      </c>
      <c r="F772" t="s">
        <v>16</v>
      </c>
      <c r="G772">
        <v>1</v>
      </c>
      <c r="H772" t="s">
        <v>26</v>
      </c>
      <c r="I772">
        <v>9</v>
      </c>
      <c r="J772" t="s">
        <v>30</v>
      </c>
      <c r="K772">
        <v>33</v>
      </c>
      <c r="L772" t="s">
        <v>22</v>
      </c>
      <c r="M772" t="s">
        <v>20</v>
      </c>
      <c r="N772">
        <v>654.48</v>
      </c>
      <c r="O772">
        <f>customer_segmentation_data[[#This Row],[purchase_frequency]]*customer_segmentation_data[[#This Row],[last_purchase_amount]]</f>
        <v>21597.84</v>
      </c>
    </row>
    <row r="773" spans="1:15" x14ac:dyDescent="0.25">
      <c r="A773">
        <v>971</v>
      </c>
      <c r="B773">
        <v>58</v>
      </c>
      <c r="C773" t="s">
        <v>24</v>
      </c>
      <c r="D773" t="s">
        <v>15</v>
      </c>
      <c r="E773">
        <v>51913</v>
      </c>
      <c r="F773" t="s">
        <v>16</v>
      </c>
      <c r="G773">
        <v>14</v>
      </c>
      <c r="H773" t="s">
        <v>26</v>
      </c>
      <c r="I773">
        <v>4</v>
      </c>
      <c r="J773" t="s">
        <v>35</v>
      </c>
      <c r="K773">
        <v>21</v>
      </c>
      <c r="L773" t="s">
        <v>19</v>
      </c>
      <c r="M773" t="s">
        <v>32</v>
      </c>
      <c r="N773">
        <v>733.63</v>
      </c>
      <c r="O773">
        <f>customer_segmentation_data[[#This Row],[purchase_frequency]]*customer_segmentation_data[[#This Row],[last_purchase_amount]]</f>
        <v>15406.23</v>
      </c>
    </row>
    <row r="774" spans="1:15" x14ac:dyDescent="0.25">
      <c r="A774">
        <v>979</v>
      </c>
      <c r="B774">
        <v>66</v>
      </c>
      <c r="C774" t="s">
        <v>24</v>
      </c>
      <c r="D774" t="s">
        <v>15</v>
      </c>
      <c r="E774">
        <v>74055</v>
      </c>
      <c r="F774" t="s">
        <v>16</v>
      </c>
      <c r="G774">
        <v>100</v>
      </c>
      <c r="H774" t="s">
        <v>17</v>
      </c>
      <c r="I774">
        <v>6</v>
      </c>
      <c r="J774" t="s">
        <v>35</v>
      </c>
      <c r="K774">
        <v>17</v>
      </c>
      <c r="L774" t="s">
        <v>19</v>
      </c>
      <c r="M774" t="s">
        <v>23</v>
      </c>
      <c r="N774">
        <v>318.7</v>
      </c>
      <c r="O774">
        <f>customer_segmentation_data[[#This Row],[purchase_frequency]]*customer_segmentation_data[[#This Row],[last_purchase_amount]]</f>
        <v>5417.9</v>
      </c>
    </row>
    <row r="775" spans="1:15" x14ac:dyDescent="0.25">
      <c r="A775">
        <v>982</v>
      </c>
      <c r="B775">
        <v>59</v>
      </c>
      <c r="C775" t="s">
        <v>24</v>
      </c>
      <c r="D775" t="s">
        <v>28</v>
      </c>
      <c r="E775">
        <v>87884</v>
      </c>
      <c r="F775" t="s">
        <v>16</v>
      </c>
      <c r="G775">
        <v>79</v>
      </c>
      <c r="H775" t="s">
        <v>17</v>
      </c>
      <c r="I775">
        <v>9</v>
      </c>
      <c r="J775" t="s">
        <v>30</v>
      </c>
      <c r="K775">
        <v>28</v>
      </c>
      <c r="L775" t="s">
        <v>19</v>
      </c>
      <c r="M775" t="s">
        <v>20</v>
      </c>
      <c r="N775">
        <v>491.55</v>
      </c>
      <c r="O775">
        <f>customer_segmentation_data[[#This Row],[purchase_frequency]]*customer_segmentation_data[[#This Row],[last_purchase_amount]]</f>
        <v>13763.4</v>
      </c>
    </row>
    <row r="776" spans="1:15" x14ac:dyDescent="0.25">
      <c r="A776">
        <v>984</v>
      </c>
      <c r="B776">
        <v>51</v>
      </c>
      <c r="C776" t="s">
        <v>24</v>
      </c>
      <c r="D776" t="s">
        <v>28</v>
      </c>
      <c r="E776">
        <v>91682</v>
      </c>
      <c r="F776" t="s">
        <v>16</v>
      </c>
      <c r="G776">
        <v>27</v>
      </c>
      <c r="H776" t="s">
        <v>26</v>
      </c>
      <c r="I776">
        <v>9</v>
      </c>
      <c r="J776" t="s">
        <v>30</v>
      </c>
      <c r="K776">
        <v>49</v>
      </c>
      <c r="L776" t="s">
        <v>22</v>
      </c>
      <c r="M776" t="s">
        <v>33</v>
      </c>
      <c r="N776">
        <v>990.87</v>
      </c>
      <c r="O776">
        <f>customer_segmentation_data[[#This Row],[purchase_frequency]]*customer_segmentation_data[[#This Row],[last_purchase_amount]]</f>
        <v>48552.63</v>
      </c>
    </row>
    <row r="777" spans="1:15" x14ac:dyDescent="0.25">
      <c r="A777">
        <v>986</v>
      </c>
      <c r="B777">
        <v>66</v>
      </c>
      <c r="C777" t="s">
        <v>24</v>
      </c>
      <c r="D777" t="s">
        <v>28</v>
      </c>
      <c r="E777">
        <v>78149</v>
      </c>
      <c r="F777" t="s">
        <v>16</v>
      </c>
      <c r="G777">
        <v>2</v>
      </c>
      <c r="H777" t="s">
        <v>26</v>
      </c>
      <c r="I777">
        <v>10</v>
      </c>
      <c r="J777" t="s">
        <v>30</v>
      </c>
      <c r="K777">
        <v>9</v>
      </c>
      <c r="L777" t="s">
        <v>31</v>
      </c>
      <c r="M777" t="s">
        <v>32</v>
      </c>
      <c r="N777">
        <v>579.27</v>
      </c>
      <c r="O777">
        <f>customer_segmentation_data[[#This Row],[purchase_frequency]]*customer_segmentation_data[[#This Row],[last_purchase_amount]]</f>
        <v>5213.43</v>
      </c>
    </row>
    <row r="778" spans="1:15" x14ac:dyDescent="0.25">
      <c r="A778">
        <v>992</v>
      </c>
      <c r="B778">
        <v>53</v>
      </c>
      <c r="C778" t="s">
        <v>24</v>
      </c>
      <c r="D778" t="s">
        <v>28</v>
      </c>
      <c r="E778">
        <v>83578</v>
      </c>
      <c r="F778" t="s">
        <v>16</v>
      </c>
      <c r="G778">
        <v>97</v>
      </c>
      <c r="H778" t="s">
        <v>17</v>
      </c>
      <c r="I778">
        <v>5</v>
      </c>
      <c r="J778" t="s">
        <v>35</v>
      </c>
      <c r="K778">
        <v>50</v>
      </c>
      <c r="L778" t="s">
        <v>22</v>
      </c>
      <c r="M778" t="s">
        <v>23</v>
      </c>
      <c r="N778">
        <v>917.08</v>
      </c>
      <c r="O778">
        <f>customer_segmentation_data[[#This Row],[purchase_frequency]]*customer_segmentation_data[[#This Row],[last_purchase_amount]]</f>
        <v>45854</v>
      </c>
    </row>
    <row r="779" spans="1:15" x14ac:dyDescent="0.25">
      <c r="A779">
        <v>995</v>
      </c>
      <c r="B779">
        <v>60</v>
      </c>
      <c r="C779" t="s">
        <v>24</v>
      </c>
      <c r="D779" t="s">
        <v>36</v>
      </c>
      <c r="E779">
        <v>71923</v>
      </c>
      <c r="F779" t="s">
        <v>16</v>
      </c>
      <c r="G779">
        <v>25</v>
      </c>
      <c r="H779" t="s">
        <v>26</v>
      </c>
      <c r="I779">
        <v>2</v>
      </c>
      <c r="J779" t="s">
        <v>18</v>
      </c>
      <c r="K779">
        <v>40</v>
      </c>
      <c r="L779" t="s">
        <v>22</v>
      </c>
      <c r="M779" t="s">
        <v>27</v>
      </c>
      <c r="N779">
        <v>986.97</v>
      </c>
      <c r="O779">
        <f>customer_segmentation_data[[#This Row],[purchase_frequency]]*customer_segmentation_data[[#This Row],[last_purchase_amount]]</f>
        <v>39478.800000000003</v>
      </c>
    </row>
    <row r="780" spans="1:15" x14ac:dyDescent="0.25">
      <c r="A780">
        <v>47</v>
      </c>
      <c r="B780">
        <v>56</v>
      </c>
      <c r="C780" t="s">
        <v>24</v>
      </c>
      <c r="D780" t="s">
        <v>36</v>
      </c>
      <c r="E780">
        <v>129005</v>
      </c>
      <c r="F780" t="s">
        <v>25</v>
      </c>
      <c r="G780">
        <v>40</v>
      </c>
      <c r="H780" t="s">
        <v>26</v>
      </c>
      <c r="I780">
        <v>6</v>
      </c>
      <c r="J780" t="s">
        <v>35</v>
      </c>
      <c r="K780">
        <v>8</v>
      </c>
      <c r="L780" t="s">
        <v>31</v>
      </c>
      <c r="M780" t="s">
        <v>33</v>
      </c>
      <c r="N780">
        <v>355.34</v>
      </c>
      <c r="O780">
        <f>customer_segmentation_data[[#This Row],[purchase_frequency]]*customer_segmentation_data[[#This Row],[last_purchase_amount]]</f>
        <v>2842.72</v>
      </c>
    </row>
    <row r="781" spans="1:15" x14ac:dyDescent="0.25">
      <c r="A781">
        <v>104</v>
      </c>
      <c r="B781">
        <v>60</v>
      </c>
      <c r="C781" t="s">
        <v>24</v>
      </c>
      <c r="D781" t="s">
        <v>15</v>
      </c>
      <c r="E781">
        <v>142407</v>
      </c>
      <c r="F781" t="s">
        <v>25</v>
      </c>
      <c r="G781">
        <v>4</v>
      </c>
      <c r="H781" t="s">
        <v>26</v>
      </c>
      <c r="I781">
        <v>2</v>
      </c>
      <c r="J781" t="s">
        <v>18</v>
      </c>
      <c r="K781">
        <v>1</v>
      </c>
      <c r="L781" t="s">
        <v>31</v>
      </c>
      <c r="M781" t="s">
        <v>23</v>
      </c>
      <c r="N781">
        <v>29.58</v>
      </c>
      <c r="O781">
        <f>customer_segmentation_data[[#This Row],[purchase_frequency]]*customer_segmentation_data[[#This Row],[last_purchase_amount]]</f>
        <v>29.58</v>
      </c>
    </row>
    <row r="782" spans="1:15" x14ac:dyDescent="0.25">
      <c r="A782">
        <v>203</v>
      </c>
      <c r="B782">
        <v>66</v>
      </c>
      <c r="C782" t="s">
        <v>24</v>
      </c>
      <c r="D782" t="s">
        <v>28</v>
      </c>
      <c r="E782">
        <v>106631</v>
      </c>
      <c r="F782" t="s">
        <v>25</v>
      </c>
      <c r="G782">
        <v>41</v>
      </c>
      <c r="H782" t="s">
        <v>21</v>
      </c>
      <c r="I782">
        <v>6</v>
      </c>
      <c r="J782" t="s">
        <v>35</v>
      </c>
      <c r="K782">
        <v>9</v>
      </c>
      <c r="L782" t="s">
        <v>31</v>
      </c>
      <c r="M782" t="s">
        <v>32</v>
      </c>
      <c r="N782">
        <v>354.46</v>
      </c>
      <c r="O782">
        <f>customer_segmentation_data[[#This Row],[purchase_frequency]]*customer_segmentation_data[[#This Row],[last_purchase_amount]]</f>
        <v>3190.14</v>
      </c>
    </row>
    <row r="783" spans="1:15" x14ac:dyDescent="0.25">
      <c r="A783">
        <v>380</v>
      </c>
      <c r="B783">
        <v>59</v>
      </c>
      <c r="C783" t="s">
        <v>24</v>
      </c>
      <c r="D783" t="s">
        <v>28</v>
      </c>
      <c r="E783">
        <v>140349</v>
      </c>
      <c r="F783" t="s">
        <v>25</v>
      </c>
      <c r="G783">
        <v>75</v>
      </c>
      <c r="H783" t="s">
        <v>17</v>
      </c>
      <c r="I783">
        <v>2</v>
      </c>
      <c r="J783" t="s">
        <v>18</v>
      </c>
      <c r="K783">
        <v>6</v>
      </c>
      <c r="L783" t="s">
        <v>31</v>
      </c>
      <c r="M783" t="s">
        <v>23</v>
      </c>
      <c r="N783">
        <v>383.64</v>
      </c>
      <c r="O783">
        <f>customer_segmentation_data[[#This Row],[purchase_frequency]]*customer_segmentation_data[[#This Row],[last_purchase_amount]]</f>
        <v>2301.84</v>
      </c>
    </row>
    <row r="784" spans="1:15" x14ac:dyDescent="0.25">
      <c r="A784">
        <v>387</v>
      </c>
      <c r="B784">
        <v>51</v>
      </c>
      <c r="C784" t="s">
        <v>24</v>
      </c>
      <c r="D784" t="s">
        <v>15</v>
      </c>
      <c r="E784">
        <v>105658</v>
      </c>
      <c r="F784" t="s">
        <v>25</v>
      </c>
      <c r="G784">
        <v>49</v>
      </c>
      <c r="H784" t="s">
        <v>21</v>
      </c>
      <c r="I784">
        <v>9</v>
      </c>
      <c r="J784" t="s">
        <v>30</v>
      </c>
      <c r="K784">
        <v>9</v>
      </c>
      <c r="L784" t="s">
        <v>31</v>
      </c>
      <c r="M784" t="s">
        <v>33</v>
      </c>
      <c r="N784">
        <v>785.55</v>
      </c>
      <c r="O784">
        <f>customer_segmentation_data[[#This Row],[purchase_frequency]]*customer_segmentation_data[[#This Row],[last_purchase_amount]]</f>
        <v>7069.95</v>
      </c>
    </row>
    <row r="785" spans="1:15" x14ac:dyDescent="0.25">
      <c r="A785">
        <v>402</v>
      </c>
      <c r="B785">
        <v>63</v>
      </c>
      <c r="C785" t="s">
        <v>24</v>
      </c>
      <c r="D785" t="s">
        <v>36</v>
      </c>
      <c r="E785">
        <v>149062</v>
      </c>
      <c r="F785" t="s">
        <v>25</v>
      </c>
      <c r="G785">
        <v>66</v>
      </c>
      <c r="H785" t="s">
        <v>21</v>
      </c>
      <c r="I785">
        <v>9</v>
      </c>
      <c r="J785" t="s">
        <v>30</v>
      </c>
      <c r="K785">
        <v>7</v>
      </c>
      <c r="L785" t="s">
        <v>31</v>
      </c>
      <c r="M785" t="s">
        <v>27</v>
      </c>
      <c r="N785">
        <v>441.11</v>
      </c>
      <c r="O785">
        <f>customer_segmentation_data[[#This Row],[purchase_frequency]]*customer_segmentation_data[[#This Row],[last_purchase_amount]]</f>
        <v>3087.77</v>
      </c>
    </row>
    <row r="786" spans="1:15" x14ac:dyDescent="0.25">
      <c r="A786">
        <v>414</v>
      </c>
      <c r="B786">
        <v>69</v>
      </c>
      <c r="C786" t="s">
        <v>24</v>
      </c>
      <c r="D786" t="s">
        <v>15</v>
      </c>
      <c r="E786">
        <v>117737</v>
      </c>
      <c r="F786" t="s">
        <v>25</v>
      </c>
      <c r="G786">
        <v>6</v>
      </c>
      <c r="H786" t="s">
        <v>26</v>
      </c>
      <c r="I786">
        <v>4</v>
      </c>
      <c r="J786" t="s">
        <v>35</v>
      </c>
      <c r="K786">
        <v>9</v>
      </c>
      <c r="L786" t="s">
        <v>31</v>
      </c>
      <c r="M786" t="s">
        <v>20</v>
      </c>
      <c r="N786">
        <v>877.51</v>
      </c>
      <c r="O786">
        <f>customer_segmentation_data[[#This Row],[purchase_frequency]]*customer_segmentation_data[[#This Row],[last_purchase_amount]]</f>
        <v>7897.59</v>
      </c>
    </row>
    <row r="787" spans="1:15" x14ac:dyDescent="0.25">
      <c r="A787">
        <v>417</v>
      </c>
      <c r="B787">
        <v>52</v>
      </c>
      <c r="C787" t="s">
        <v>24</v>
      </c>
      <c r="D787" t="s">
        <v>28</v>
      </c>
      <c r="E787">
        <v>101105</v>
      </c>
      <c r="F787" t="s">
        <v>25</v>
      </c>
      <c r="G787">
        <v>11</v>
      </c>
      <c r="H787" t="s">
        <v>26</v>
      </c>
      <c r="I787">
        <v>9</v>
      </c>
      <c r="J787" t="s">
        <v>30</v>
      </c>
      <c r="K787">
        <v>2</v>
      </c>
      <c r="L787" t="s">
        <v>31</v>
      </c>
      <c r="M787" t="s">
        <v>32</v>
      </c>
      <c r="N787">
        <v>714.72</v>
      </c>
      <c r="O787">
        <f>customer_segmentation_data[[#This Row],[purchase_frequency]]*customer_segmentation_data[[#This Row],[last_purchase_amount]]</f>
        <v>1429.44</v>
      </c>
    </row>
    <row r="788" spans="1:15" x14ac:dyDescent="0.25">
      <c r="A788">
        <v>424</v>
      </c>
      <c r="B788">
        <v>56</v>
      </c>
      <c r="C788" t="s">
        <v>24</v>
      </c>
      <c r="D788" t="s">
        <v>36</v>
      </c>
      <c r="E788">
        <v>134502</v>
      </c>
      <c r="F788" t="s">
        <v>25</v>
      </c>
      <c r="G788">
        <v>46</v>
      </c>
      <c r="H788" t="s">
        <v>21</v>
      </c>
      <c r="I788">
        <v>5</v>
      </c>
      <c r="J788" t="s">
        <v>35</v>
      </c>
      <c r="K788">
        <v>5</v>
      </c>
      <c r="L788" t="s">
        <v>31</v>
      </c>
      <c r="M788" t="s">
        <v>20</v>
      </c>
      <c r="N788">
        <v>394.49</v>
      </c>
      <c r="O788">
        <f>customer_segmentation_data[[#This Row],[purchase_frequency]]*customer_segmentation_data[[#This Row],[last_purchase_amount]]</f>
        <v>1972.45</v>
      </c>
    </row>
    <row r="789" spans="1:15" x14ac:dyDescent="0.25">
      <c r="A789">
        <v>430</v>
      </c>
      <c r="B789">
        <v>64</v>
      </c>
      <c r="C789" t="s">
        <v>24</v>
      </c>
      <c r="D789" t="s">
        <v>28</v>
      </c>
      <c r="E789">
        <v>124369</v>
      </c>
      <c r="F789" t="s">
        <v>25</v>
      </c>
      <c r="G789">
        <v>74</v>
      </c>
      <c r="H789" t="s">
        <v>17</v>
      </c>
      <c r="I789">
        <v>2</v>
      </c>
      <c r="J789" t="s">
        <v>18</v>
      </c>
      <c r="K789">
        <v>3</v>
      </c>
      <c r="L789" t="s">
        <v>31</v>
      </c>
      <c r="M789" t="s">
        <v>32</v>
      </c>
      <c r="N789">
        <v>275.39999999999998</v>
      </c>
      <c r="O789">
        <f>customer_segmentation_data[[#This Row],[purchase_frequency]]*customer_segmentation_data[[#This Row],[last_purchase_amount]]</f>
        <v>826.19999999999993</v>
      </c>
    </row>
    <row r="790" spans="1:15" x14ac:dyDescent="0.25">
      <c r="A790">
        <v>466</v>
      </c>
      <c r="B790">
        <v>69</v>
      </c>
      <c r="C790" t="s">
        <v>24</v>
      </c>
      <c r="D790" t="s">
        <v>28</v>
      </c>
      <c r="E790">
        <v>143640</v>
      </c>
      <c r="F790" t="s">
        <v>25</v>
      </c>
      <c r="G790">
        <v>14</v>
      </c>
      <c r="H790" t="s">
        <v>26</v>
      </c>
      <c r="I790">
        <v>8</v>
      </c>
      <c r="J790" t="s">
        <v>30</v>
      </c>
      <c r="K790">
        <v>2</v>
      </c>
      <c r="L790" t="s">
        <v>31</v>
      </c>
      <c r="M790" t="s">
        <v>27</v>
      </c>
      <c r="N790">
        <v>387.39</v>
      </c>
      <c r="O790">
        <f>customer_segmentation_data[[#This Row],[purchase_frequency]]*customer_segmentation_data[[#This Row],[last_purchase_amount]]</f>
        <v>774.78</v>
      </c>
    </row>
    <row r="791" spans="1:15" x14ac:dyDescent="0.25">
      <c r="A791">
        <v>506</v>
      </c>
      <c r="B791">
        <v>66</v>
      </c>
      <c r="C791" t="s">
        <v>24</v>
      </c>
      <c r="D791" t="s">
        <v>36</v>
      </c>
      <c r="E791">
        <v>149505</v>
      </c>
      <c r="F791" t="s">
        <v>25</v>
      </c>
      <c r="G791">
        <v>79</v>
      </c>
      <c r="H791" t="s">
        <v>17</v>
      </c>
      <c r="I791">
        <v>4</v>
      </c>
      <c r="J791" t="s">
        <v>35</v>
      </c>
      <c r="K791">
        <v>8</v>
      </c>
      <c r="L791" t="s">
        <v>31</v>
      </c>
      <c r="M791" t="s">
        <v>23</v>
      </c>
      <c r="N791">
        <v>334.95</v>
      </c>
      <c r="O791">
        <f>customer_segmentation_data[[#This Row],[purchase_frequency]]*customer_segmentation_data[[#This Row],[last_purchase_amount]]</f>
        <v>2679.6</v>
      </c>
    </row>
    <row r="792" spans="1:15" x14ac:dyDescent="0.25">
      <c r="A792">
        <v>507</v>
      </c>
      <c r="B792">
        <v>58</v>
      </c>
      <c r="C792" t="s">
        <v>24</v>
      </c>
      <c r="D792" t="s">
        <v>36</v>
      </c>
      <c r="E792">
        <v>132215</v>
      </c>
      <c r="F792" t="s">
        <v>25</v>
      </c>
      <c r="G792">
        <v>91</v>
      </c>
      <c r="H792" t="s">
        <v>17</v>
      </c>
      <c r="I792">
        <v>8</v>
      </c>
      <c r="J792" t="s">
        <v>30</v>
      </c>
      <c r="K792">
        <v>6</v>
      </c>
      <c r="L792" t="s">
        <v>31</v>
      </c>
      <c r="M792" t="s">
        <v>23</v>
      </c>
      <c r="N792">
        <v>275.70999999999998</v>
      </c>
      <c r="O792">
        <f>customer_segmentation_data[[#This Row],[purchase_frequency]]*customer_segmentation_data[[#This Row],[last_purchase_amount]]</f>
        <v>1654.2599999999998</v>
      </c>
    </row>
    <row r="793" spans="1:15" x14ac:dyDescent="0.25">
      <c r="A793">
        <v>561</v>
      </c>
      <c r="B793">
        <v>61</v>
      </c>
      <c r="C793" t="s">
        <v>24</v>
      </c>
      <c r="D793" t="s">
        <v>28</v>
      </c>
      <c r="E793">
        <v>137276</v>
      </c>
      <c r="F793" t="s">
        <v>25</v>
      </c>
      <c r="G793">
        <v>92</v>
      </c>
      <c r="H793" t="s">
        <v>17</v>
      </c>
      <c r="I793">
        <v>5</v>
      </c>
      <c r="J793" t="s">
        <v>35</v>
      </c>
      <c r="K793">
        <v>8</v>
      </c>
      <c r="L793" t="s">
        <v>31</v>
      </c>
      <c r="M793" t="s">
        <v>20</v>
      </c>
      <c r="N793">
        <v>482.77</v>
      </c>
      <c r="O793">
        <f>customer_segmentation_data[[#This Row],[purchase_frequency]]*customer_segmentation_data[[#This Row],[last_purchase_amount]]</f>
        <v>3862.16</v>
      </c>
    </row>
    <row r="794" spans="1:15" x14ac:dyDescent="0.25">
      <c r="A794">
        <v>614</v>
      </c>
      <c r="B794">
        <v>64</v>
      </c>
      <c r="C794" t="s">
        <v>24</v>
      </c>
      <c r="D794" t="s">
        <v>15</v>
      </c>
      <c r="E794">
        <v>116106</v>
      </c>
      <c r="F794" t="s">
        <v>25</v>
      </c>
      <c r="G794">
        <v>5</v>
      </c>
      <c r="H794" t="s">
        <v>26</v>
      </c>
      <c r="I794">
        <v>1</v>
      </c>
      <c r="J794" t="s">
        <v>18</v>
      </c>
      <c r="K794">
        <v>5</v>
      </c>
      <c r="L794" t="s">
        <v>31</v>
      </c>
      <c r="M794" t="s">
        <v>27</v>
      </c>
      <c r="N794">
        <v>25.86</v>
      </c>
      <c r="O794">
        <f>customer_segmentation_data[[#This Row],[purchase_frequency]]*customer_segmentation_data[[#This Row],[last_purchase_amount]]</f>
        <v>129.30000000000001</v>
      </c>
    </row>
    <row r="795" spans="1:15" x14ac:dyDescent="0.25">
      <c r="A795">
        <v>641</v>
      </c>
      <c r="B795">
        <v>59</v>
      </c>
      <c r="C795" t="s">
        <v>24</v>
      </c>
      <c r="D795" t="s">
        <v>28</v>
      </c>
      <c r="E795">
        <v>141667</v>
      </c>
      <c r="F795" t="s">
        <v>25</v>
      </c>
      <c r="G795">
        <v>28</v>
      </c>
      <c r="H795" t="s">
        <v>26</v>
      </c>
      <c r="I795">
        <v>4</v>
      </c>
      <c r="J795" t="s">
        <v>35</v>
      </c>
      <c r="K795">
        <v>5</v>
      </c>
      <c r="L795" t="s">
        <v>31</v>
      </c>
      <c r="M795" t="s">
        <v>23</v>
      </c>
      <c r="N795">
        <v>204.25</v>
      </c>
      <c r="O795">
        <f>customer_segmentation_data[[#This Row],[purchase_frequency]]*customer_segmentation_data[[#This Row],[last_purchase_amount]]</f>
        <v>1021.25</v>
      </c>
    </row>
    <row r="796" spans="1:15" x14ac:dyDescent="0.25">
      <c r="A796">
        <v>644</v>
      </c>
      <c r="B796">
        <v>54</v>
      </c>
      <c r="C796" t="s">
        <v>24</v>
      </c>
      <c r="D796" t="s">
        <v>36</v>
      </c>
      <c r="E796">
        <v>132403</v>
      </c>
      <c r="F796" t="s">
        <v>25</v>
      </c>
      <c r="G796">
        <v>83</v>
      </c>
      <c r="H796" t="s">
        <v>17</v>
      </c>
      <c r="I796">
        <v>3</v>
      </c>
      <c r="J796" t="s">
        <v>18</v>
      </c>
      <c r="K796">
        <v>2</v>
      </c>
      <c r="L796" t="s">
        <v>31</v>
      </c>
      <c r="M796" t="s">
        <v>23</v>
      </c>
      <c r="N796">
        <v>45.2</v>
      </c>
      <c r="O796">
        <f>customer_segmentation_data[[#This Row],[purchase_frequency]]*customer_segmentation_data[[#This Row],[last_purchase_amount]]</f>
        <v>90.4</v>
      </c>
    </row>
    <row r="797" spans="1:15" x14ac:dyDescent="0.25">
      <c r="A797">
        <v>682</v>
      </c>
      <c r="B797">
        <v>61</v>
      </c>
      <c r="C797" t="s">
        <v>24</v>
      </c>
      <c r="D797" t="s">
        <v>36</v>
      </c>
      <c r="E797">
        <v>136973</v>
      </c>
      <c r="F797" t="s">
        <v>25</v>
      </c>
      <c r="G797">
        <v>27</v>
      </c>
      <c r="H797" t="s">
        <v>26</v>
      </c>
      <c r="I797">
        <v>7</v>
      </c>
      <c r="J797" t="s">
        <v>35</v>
      </c>
      <c r="K797">
        <v>2</v>
      </c>
      <c r="L797" t="s">
        <v>31</v>
      </c>
      <c r="M797" t="s">
        <v>33</v>
      </c>
      <c r="N797">
        <v>269.2</v>
      </c>
      <c r="O797">
        <f>customer_segmentation_data[[#This Row],[purchase_frequency]]*customer_segmentation_data[[#This Row],[last_purchase_amount]]</f>
        <v>538.4</v>
      </c>
    </row>
    <row r="798" spans="1:15" x14ac:dyDescent="0.25">
      <c r="A798">
        <v>762</v>
      </c>
      <c r="B798">
        <v>57</v>
      </c>
      <c r="C798" t="s">
        <v>24</v>
      </c>
      <c r="D798" t="s">
        <v>36</v>
      </c>
      <c r="E798">
        <v>145190</v>
      </c>
      <c r="F798" t="s">
        <v>25</v>
      </c>
      <c r="G798">
        <v>42</v>
      </c>
      <c r="H798" t="s">
        <v>21</v>
      </c>
      <c r="I798">
        <v>9</v>
      </c>
      <c r="J798" t="s">
        <v>30</v>
      </c>
      <c r="K798">
        <v>8</v>
      </c>
      <c r="L798" t="s">
        <v>31</v>
      </c>
      <c r="M798" t="s">
        <v>23</v>
      </c>
      <c r="N798">
        <v>971.83</v>
      </c>
      <c r="O798">
        <f>customer_segmentation_data[[#This Row],[purchase_frequency]]*customer_segmentation_data[[#This Row],[last_purchase_amount]]</f>
        <v>7774.64</v>
      </c>
    </row>
    <row r="799" spans="1:15" x14ac:dyDescent="0.25">
      <c r="A799">
        <v>818</v>
      </c>
      <c r="B799">
        <v>69</v>
      </c>
      <c r="C799" t="s">
        <v>24</v>
      </c>
      <c r="D799" t="s">
        <v>36</v>
      </c>
      <c r="E799">
        <v>129445</v>
      </c>
      <c r="F799" t="s">
        <v>25</v>
      </c>
      <c r="G799">
        <v>32</v>
      </c>
      <c r="H799" t="s">
        <v>26</v>
      </c>
      <c r="I799">
        <v>3</v>
      </c>
      <c r="J799" t="s">
        <v>18</v>
      </c>
      <c r="K799">
        <v>6</v>
      </c>
      <c r="L799" t="s">
        <v>31</v>
      </c>
      <c r="M799" t="s">
        <v>32</v>
      </c>
      <c r="N799">
        <v>42.19</v>
      </c>
      <c r="O799">
        <f>customer_segmentation_data[[#This Row],[purchase_frequency]]*customer_segmentation_data[[#This Row],[last_purchase_amount]]</f>
        <v>253.14</v>
      </c>
    </row>
    <row r="800" spans="1:15" x14ac:dyDescent="0.25">
      <c r="A800">
        <v>837</v>
      </c>
      <c r="B800">
        <v>69</v>
      </c>
      <c r="C800" t="s">
        <v>24</v>
      </c>
      <c r="D800" t="s">
        <v>15</v>
      </c>
      <c r="E800">
        <v>106629</v>
      </c>
      <c r="F800" t="s">
        <v>25</v>
      </c>
      <c r="G800">
        <v>4</v>
      </c>
      <c r="H800" t="s">
        <v>26</v>
      </c>
      <c r="I800">
        <v>7</v>
      </c>
      <c r="J800" t="s">
        <v>35</v>
      </c>
      <c r="K800">
        <v>9</v>
      </c>
      <c r="L800" t="s">
        <v>31</v>
      </c>
      <c r="M800" t="s">
        <v>20</v>
      </c>
      <c r="N800">
        <v>443.22</v>
      </c>
      <c r="O800">
        <f>customer_segmentation_data[[#This Row],[purchase_frequency]]*customer_segmentation_data[[#This Row],[last_purchase_amount]]</f>
        <v>3988.9800000000005</v>
      </c>
    </row>
    <row r="801" spans="1:15" x14ac:dyDescent="0.25">
      <c r="A801">
        <v>858</v>
      </c>
      <c r="B801">
        <v>67</v>
      </c>
      <c r="C801" t="s">
        <v>24</v>
      </c>
      <c r="D801" t="s">
        <v>36</v>
      </c>
      <c r="E801">
        <v>115470</v>
      </c>
      <c r="F801" t="s">
        <v>25</v>
      </c>
      <c r="G801">
        <v>56</v>
      </c>
      <c r="H801" t="s">
        <v>21</v>
      </c>
      <c r="I801">
        <v>4</v>
      </c>
      <c r="J801" t="s">
        <v>35</v>
      </c>
      <c r="K801">
        <v>6</v>
      </c>
      <c r="L801" t="s">
        <v>31</v>
      </c>
      <c r="M801" t="s">
        <v>27</v>
      </c>
      <c r="N801">
        <v>151.74</v>
      </c>
      <c r="O801">
        <f>customer_segmentation_data[[#This Row],[purchase_frequency]]*customer_segmentation_data[[#This Row],[last_purchase_amount]]</f>
        <v>910.44</v>
      </c>
    </row>
    <row r="802" spans="1:15" x14ac:dyDescent="0.25">
      <c r="A802">
        <v>901</v>
      </c>
      <c r="B802">
        <v>57</v>
      </c>
      <c r="C802" t="s">
        <v>24</v>
      </c>
      <c r="D802" t="s">
        <v>15</v>
      </c>
      <c r="E802">
        <v>135440</v>
      </c>
      <c r="F802" t="s">
        <v>25</v>
      </c>
      <c r="G802">
        <v>46</v>
      </c>
      <c r="H802" t="s">
        <v>21</v>
      </c>
      <c r="I802">
        <v>8</v>
      </c>
      <c r="J802" t="s">
        <v>30</v>
      </c>
      <c r="K802">
        <v>3</v>
      </c>
      <c r="L802" t="s">
        <v>31</v>
      </c>
      <c r="M802" t="s">
        <v>32</v>
      </c>
      <c r="N802">
        <v>442.46</v>
      </c>
      <c r="O802">
        <f>customer_segmentation_data[[#This Row],[purchase_frequency]]*customer_segmentation_data[[#This Row],[last_purchase_amount]]</f>
        <v>1327.3799999999999</v>
      </c>
    </row>
    <row r="803" spans="1:15" x14ac:dyDescent="0.25">
      <c r="A803">
        <v>904</v>
      </c>
      <c r="B803">
        <v>64</v>
      </c>
      <c r="C803" t="s">
        <v>24</v>
      </c>
      <c r="D803" t="s">
        <v>15</v>
      </c>
      <c r="E803">
        <v>122557</v>
      </c>
      <c r="F803" t="s">
        <v>25</v>
      </c>
      <c r="G803">
        <v>87</v>
      </c>
      <c r="H803" t="s">
        <v>17</v>
      </c>
      <c r="I803">
        <v>2</v>
      </c>
      <c r="J803" t="s">
        <v>18</v>
      </c>
      <c r="K803">
        <v>5</v>
      </c>
      <c r="L803" t="s">
        <v>31</v>
      </c>
      <c r="M803" t="s">
        <v>20</v>
      </c>
      <c r="N803">
        <v>344.59</v>
      </c>
      <c r="O803">
        <f>customer_segmentation_data[[#This Row],[purchase_frequency]]*customer_segmentation_data[[#This Row],[last_purchase_amount]]</f>
        <v>1722.9499999999998</v>
      </c>
    </row>
    <row r="804" spans="1:15" x14ac:dyDescent="0.25">
      <c r="A804">
        <v>923</v>
      </c>
      <c r="B804">
        <v>68</v>
      </c>
      <c r="C804" t="s">
        <v>24</v>
      </c>
      <c r="D804" t="s">
        <v>36</v>
      </c>
      <c r="E804">
        <v>107702</v>
      </c>
      <c r="F804" t="s">
        <v>25</v>
      </c>
      <c r="G804">
        <v>73</v>
      </c>
      <c r="H804" t="s">
        <v>17</v>
      </c>
      <c r="I804">
        <v>4</v>
      </c>
      <c r="J804" t="s">
        <v>35</v>
      </c>
      <c r="K804">
        <v>2</v>
      </c>
      <c r="L804" t="s">
        <v>31</v>
      </c>
      <c r="M804" t="s">
        <v>23</v>
      </c>
      <c r="N804">
        <v>136.03</v>
      </c>
      <c r="O804">
        <f>customer_segmentation_data[[#This Row],[purchase_frequency]]*customer_segmentation_data[[#This Row],[last_purchase_amount]]</f>
        <v>272.06</v>
      </c>
    </row>
    <row r="805" spans="1:15" x14ac:dyDescent="0.25">
      <c r="A805">
        <v>947</v>
      </c>
      <c r="B805">
        <v>60</v>
      </c>
      <c r="C805" t="s">
        <v>24</v>
      </c>
      <c r="D805" t="s">
        <v>28</v>
      </c>
      <c r="E805">
        <v>111493</v>
      </c>
      <c r="F805" t="s">
        <v>25</v>
      </c>
      <c r="G805">
        <v>40</v>
      </c>
      <c r="H805" t="s">
        <v>26</v>
      </c>
      <c r="I805">
        <v>10</v>
      </c>
      <c r="J805" t="s">
        <v>30</v>
      </c>
      <c r="K805">
        <v>8</v>
      </c>
      <c r="L805" t="s">
        <v>31</v>
      </c>
      <c r="M805" t="s">
        <v>20</v>
      </c>
      <c r="N805">
        <v>190.34</v>
      </c>
      <c r="O805">
        <f>customer_segmentation_data[[#This Row],[purchase_frequency]]*customer_segmentation_data[[#This Row],[last_purchase_amount]]</f>
        <v>1522.72</v>
      </c>
    </row>
    <row r="806" spans="1:15" x14ac:dyDescent="0.25">
      <c r="A806">
        <v>996</v>
      </c>
      <c r="B806">
        <v>57</v>
      </c>
      <c r="C806" t="s">
        <v>24</v>
      </c>
      <c r="D806" t="s">
        <v>36</v>
      </c>
      <c r="E806">
        <v>112170</v>
      </c>
      <c r="F806" t="s">
        <v>25</v>
      </c>
      <c r="G806">
        <v>57</v>
      </c>
      <c r="H806" t="s">
        <v>21</v>
      </c>
      <c r="I806">
        <v>6</v>
      </c>
      <c r="J806" t="s">
        <v>35</v>
      </c>
      <c r="K806">
        <v>1</v>
      </c>
      <c r="L806" t="s">
        <v>31</v>
      </c>
      <c r="M806" t="s">
        <v>27</v>
      </c>
      <c r="N806">
        <v>313.64</v>
      </c>
      <c r="O806">
        <f>customer_segmentation_data[[#This Row],[purchase_frequency]]*customer_segmentation_data[[#This Row],[last_purchase_amount]]</f>
        <v>313.64</v>
      </c>
    </row>
    <row r="807" spans="1:15" x14ac:dyDescent="0.25">
      <c r="A807">
        <v>42</v>
      </c>
      <c r="B807">
        <v>52</v>
      </c>
      <c r="C807" t="s">
        <v>24</v>
      </c>
      <c r="D807" t="s">
        <v>36</v>
      </c>
      <c r="E807">
        <v>115529</v>
      </c>
      <c r="F807" t="s">
        <v>25</v>
      </c>
      <c r="G807">
        <v>70</v>
      </c>
      <c r="H807" t="s">
        <v>21</v>
      </c>
      <c r="I807">
        <v>2</v>
      </c>
      <c r="J807" t="s">
        <v>18</v>
      </c>
      <c r="K807">
        <v>34</v>
      </c>
      <c r="L807" t="s">
        <v>22</v>
      </c>
      <c r="M807" t="s">
        <v>27</v>
      </c>
      <c r="N807">
        <v>192.66</v>
      </c>
      <c r="O807">
        <f>customer_segmentation_data[[#This Row],[purchase_frequency]]*customer_segmentation_data[[#This Row],[last_purchase_amount]]</f>
        <v>6550.44</v>
      </c>
    </row>
    <row r="808" spans="1:15" x14ac:dyDescent="0.25">
      <c r="A808">
        <v>75</v>
      </c>
      <c r="B808">
        <v>58</v>
      </c>
      <c r="C808" t="s">
        <v>24</v>
      </c>
      <c r="D808" t="s">
        <v>28</v>
      </c>
      <c r="E808">
        <v>143037</v>
      </c>
      <c r="F808" t="s">
        <v>25</v>
      </c>
      <c r="G808">
        <v>56</v>
      </c>
      <c r="H808" t="s">
        <v>21</v>
      </c>
      <c r="I808">
        <v>8</v>
      </c>
      <c r="J808" t="s">
        <v>30</v>
      </c>
      <c r="K808">
        <v>42</v>
      </c>
      <c r="L808" t="s">
        <v>22</v>
      </c>
      <c r="M808" t="s">
        <v>20</v>
      </c>
      <c r="N808">
        <v>57.57</v>
      </c>
      <c r="O808">
        <f>customer_segmentation_data[[#This Row],[purchase_frequency]]*customer_segmentation_data[[#This Row],[last_purchase_amount]]</f>
        <v>2417.94</v>
      </c>
    </row>
    <row r="809" spans="1:15" x14ac:dyDescent="0.25">
      <c r="A809">
        <v>81</v>
      </c>
      <c r="B809">
        <v>65</v>
      </c>
      <c r="C809" t="s">
        <v>24</v>
      </c>
      <c r="D809" t="s">
        <v>28</v>
      </c>
      <c r="E809">
        <v>117157</v>
      </c>
      <c r="F809" t="s">
        <v>25</v>
      </c>
      <c r="G809">
        <v>90</v>
      </c>
      <c r="H809" t="s">
        <v>17</v>
      </c>
      <c r="I809">
        <v>9</v>
      </c>
      <c r="J809" t="s">
        <v>30</v>
      </c>
      <c r="K809">
        <v>39</v>
      </c>
      <c r="L809" t="s">
        <v>22</v>
      </c>
      <c r="M809" t="s">
        <v>33</v>
      </c>
      <c r="N809">
        <v>812.36</v>
      </c>
      <c r="O809">
        <f>customer_segmentation_data[[#This Row],[purchase_frequency]]*customer_segmentation_data[[#This Row],[last_purchase_amount]]</f>
        <v>31682.04</v>
      </c>
    </row>
    <row r="810" spans="1:15" x14ac:dyDescent="0.25">
      <c r="A810">
        <v>116</v>
      </c>
      <c r="B810">
        <v>59</v>
      </c>
      <c r="C810" t="s">
        <v>24</v>
      </c>
      <c r="D810" t="s">
        <v>36</v>
      </c>
      <c r="E810">
        <v>125014</v>
      </c>
      <c r="F810" t="s">
        <v>25</v>
      </c>
      <c r="G810">
        <v>89</v>
      </c>
      <c r="H810" t="s">
        <v>17</v>
      </c>
      <c r="I810">
        <v>7</v>
      </c>
      <c r="J810" t="s">
        <v>35</v>
      </c>
      <c r="K810">
        <v>42</v>
      </c>
      <c r="L810" t="s">
        <v>22</v>
      </c>
      <c r="M810" t="s">
        <v>32</v>
      </c>
      <c r="N810">
        <v>451.82</v>
      </c>
      <c r="O810">
        <f>customer_segmentation_data[[#This Row],[purchase_frequency]]*customer_segmentation_data[[#This Row],[last_purchase_amount]]</f>
        <v>18976.439999999999</v>
      </c>
    </row>
    <row r="811" spans="1:15" x14ac:dyDescent="0.25">
      <c r="A811">
        <v>117</v>
      </c>
      <c r="B811">
        <v>62</v>
      </c>
      <c r="C811" t="s">
        <v>24</v>
      </c>
      <c r="D811" t="s">
        <v>36</v>
      </c>
      <c r="E811">
        <v>128322</v>
      </c>
      <c r="F811" t="s">
        <v>25</v>
      </c>
      <c r="G811">
        <v>44</v>
      </c>
      <c r="H811" t="s">
        <v>21</v>
      </c>
      <c r="I811">
        <v>4</v>
      </c>
      <c r="J811" t="s">
        <v>35</v>
      </c>
      <c r="K811">
        <v>31</v>
      </c>
      <c r="L811" t="s">
        <v>22</v>
      </c>
      <c r="M811" t="s">
        <v>33</v>
      </c>
      <c r="N811">
        <v>668.91</v>
      </c>
      <c r="O811">
        <f>customer_segmentation_data[[#This Row],[purchase_frequency]]*customer_segmentation_data[[#This Row],[last_purchase_amount]]</f>
        <v>20736.21</v>
      </c>
    </row>
    <row r="812" spans="1:15" x14ac:dyDescent="0.25">
      <c r="A812">
        <v>150</v>
      </c>
      <c r="B812">
        <v>54</v>
      </c>
      <c r="C812" t="s">
        <v>24</v>
      </c>
      <c r="D812" t="s">
        <v>36</v>
      </c>
      <c r="E812">
        <v>100745</v>
      </c>
      <c r="F812" t="s">
        <v>25</v>
      </c>
      <c r="G812">
        <v>29</v>
      </c>
      <c r="H812" t="s">
        <v>26</v>
      </c>
      <c r="I812">
        <v>6</v>
      </c>
      <c r="J812" t="s">
        <v>35</v>
      </c>
      <c r="K812">
        <v>42</v>
      </c>
      <c r="L812" t="s">
        <v>22</v>
      </c>
      <c r="M812" t="s">
        <v>27</v>
      </c>
      <c r="N812">
        <v>335.15</v>
      </c>
      <c r="O812">
        <f>customer_segmentation_data[[#This Row],[purchase_frequency]]*customer_segmentation_data[[#This Row],[last_purchase_amount]]</f>
        <v>14076.3</v>
      </c>
    </row>
    <row r="813" spans="1:15" x14ac:dyDescent="0.25">
      <c r="A813">
        <v>155</v>
      </c>
      <c r="B813">
        <v>53</v>
      </c>
      <c r="C813" t="s">
        <v>24</v>
      </c>
      <c r="D813" t="s">
        <v>28</v>
      </c>
      <c r="E813">
        <v>146312</v>
      </c>
      <c r="F813" t="s">
        <v>25</v>
      </c>
      <c r="G813">
        <v>58</v>
      </c>
      <c r="H813" t="s">
        <v>21</v>
      </c>
      <c r="I813">
        <v>2</v>
      </c>
      <c r="J813" t="s">
        <v>18</v>
      </c>
      <c r="K813">
        <v>32</v>
      </c>
      <c r="L813" t="s">
        <v>22</v>
      </c>
      <c r="M813" t="s">
        <v>33</v>
      </c>
      <c r="N813">
        <v>880.78</v>
      </c>
      <c r="O813">
        <f>customer_segmentation_data[[#This Row],[purchase_frequency]]*customer_segmentation_data[[#This Row],[last_purchase_amount]]</f>
        <v>28184.959999999999</v>
      </c>
    </row>
    <row r="814" spans="1:15" x14ac:dyDescent="0.25">
      <c r="A814">
        <v>173</v>
      </c>
      <c r="B814">
        <v>56</v>
      </c>
      <c r="C814" t="s">
        <v>24</v>
      </c>
      <c r="D814" t="s">
        <v>15</v>
      </c>
      <c r="E814">
        <v>111754</v>
      </c>
      <c r="F814" t="s">
        <v>25</v>
      </c>
      <c r="G814">
        <v>96</v>
      </c>
      <c r="H814" t="s">
        <v>17</v>
      </c>
      <c r="I814">
        <v>8</v>
      </c>
      <c r="J814" t="s">
        <v>30</v>
      </c>
      <c r="K814">
        <v>38</v>
      </c>
      <c r="L814" t="s">
        <v>22</v>
      </c>
      <c r="M814" t="s">
        <v>32</v>
      </c>
      <c r="N814">
        <v>631.05999999999995</v>
      </c>
      <c r="O814">
        <f>customer_segmentation_data[[#This Row],[purchase_frequency]]*customer_segmentation_data[[#This Row],[last_purchase_amount]]</f>
        <v>23980.28</v>
      </c>
    </row>
    <row r="815" spans="1:15" x14ac:dyDescent="0.25">
      <c r="A815">
        <v>177</v>
      </c>
      <c r="B815">
        <v>65</v>
      </c>
      <c r="C815" t="s">
        <v>24</v>
      </c>
      <c r="D815" t="s">
        <v>28</v>
      </c>
      <c r="E815">
        <v>123680</v>
      </c>
      <c r="F815" t="s">
        <v>25</v>
      </c>
      <c r="G815">
        <v>30</v>
      </c>
      <c r="H815" t="s">
        <v>26</v>
      </c>
      <c r="I815">
        <v>2</v>
      </c>
      <c r="J815" t="s">
        <v>18</v>
      </c>
      <c r="K815">
        <v>35</v>
      </c>
      <c r="L815" t="s">
        <v>22</v>
      </c>
      <c r="M815" t="s">
        <v>33</v>
      </c>
      <c r="N815">
        <v>218.74</v>
      </c>
      <c r="O815">
        <f>customer_segmentation_data[[#This Row],[purchase_frequency]]*customer_segmentation_data[[#This Row],[last_purchase_amount]]</f>
        <v>7655.9000000000005</v>
      </c>
    </row>
    <row r="816" spans="1:15" x14ac:dyDescent="0.25">
      <c r="A816">
        <v>192</v>
      </c>
      <c r="B816">
        <v>63</v>
      </c>
      <c r="C816" t="s">
        <v>24</v>
      </c>
      <c r="D816" t="s">
        <v>28</v>
      </c>
      <c r="E816">
        <v>109506</v>
      </c>
      <c r="F816" t="s">
        <v>25</v>
      </c>
      <c r="G816">
        <v>48</v>
      </c>
      <c r="H816" t="s">
        <v>21</v>
      </c>
      <c r="I816">
        <v>10</v>
      </c>
      <c r="J816" t="s">
        <v>30</v>
      </c>
      <c r="K816">
        <v>50</v>
      </c>
      <c r="L816" t="s">
        <v>22</v>
      </c>
      <c r="M816" t="s">
        <v>33</v>
      </c>
      <c r="N816">
        <v>26.85</v>
      </c>
      <c r="O816">
        <f>customer_segmentation_data[[#This Row],[purchase_frequency]]*customer_segmentation_data[[#This Row],[last_purchase_amount]]</f>
        <v>1342.5</v>
      </c>
    </row>
    <row r="817" spans="1:15" x14ac:dyDescent="0.25">
      <c r="A817">
        <v>209</v>
      </c>
      <c r="B817">
        <v>60</v>
      </c>
      <c r="C817" t="s">
        <v>24</v>
      </c>
      <c r="D817" t="s">
        <v>15</v>
      </c>
      <c r="E817">
        <v>124416</v>
      </c>
      <c r="F817" t="s">
        <v>25</v>
      </c>
      <c r="G817">
        <v>24</v>
      </c>
      <c r="H817" t="s">
        <v>26</v>
      </c>
      <c r="I817">
        <v>5</v>
      </c>
      <c r="J817" t="s">
        <v>35</v>
      </c>
      <c r="K817">
        <v>39</v>
      </c>
      <c r="L817" t="s">
        <v>22</v>
      </c>
      <c r="M817" t="s">
        <v>32</v>
      </c>
      <c r="N817">
        <v>544.04</v>
      </c>
      <c r="O817">
        <f>customer_segmentation_data[[#This Row],[purchase_frequency]]*customer_segmentation_data[[#This Row],[last_purchase_amount]]</f>
        <v>21217.559999999998</v>
      </c>
    </row>
    <row r="818" spans="1:15" x14ac:dyDescent="0.25">
      <c r="A818">
        <v>215</v>
      </c>
      <c r="B818">
        <v>69</v>
      </c>
      <c r="C818" t="s">
        <v>24</v>
      </c>
      <c r="D818" t="s">
        <v>28</v>
      </c>
      <c r="E818">
        <v>127086</v>
      </c>
      <c r="F818" t="s">
        <v>25</v>
      </c>
      <c r="G818">
        <v>93</v>
      </c>
      <c r="H818" t="s">
        <v>17</v>
      </c>
      <c r="I818">
        <v>4</v>
      </c>
      <c r="J818" t="s">
        <v>35</v>
      </c>
      <c r="K818">
        <v>45</v>
      </c>
      <c r="L818" t="s">
        <v>22</v>
      </c>
      <c r="M818" t="s">
        <v>33</v>
      </c>
      <c r="N818">
        <v>339.9</v>
      </c>
      <c r="O818">
        <f>customer_segmentation_data[[#This Row],[purchase_frequency]]*customer_segmentation_data[[#This Row],[last_purchase_amount]]</f>
        <v>15295.499999999998</v>
      </c>
    </row>
    <row r="819" spans="1:15" x14ac:dyDescent="0.25">
      <c r="A819">
        <v>223</v>
      </c>
      <c r="B819">
        <v>53</v>
      </c>
      <c r="C819" t="s">
        <v>24</v>
      </c>
      <c r="D819" t="s">
        <v>15</v>
      </c>
      <c r="E819">
        <v>146546</v>
      </c>
      <c r="F819" t="s">
        <v>25</v>
      </c>
      <c r="G819">
        <v>12</v>
      </c>
      <c r="H819" t="s">
        <v>26</v>
      </c>
      <c r="I819">
        <v>6</v>
      </c>
      <c r="J819" t="s">
        <v>35</v>
      </c>
      <c r="K819">
        <v>45</v>
      </c>
      <c r="L819" t="s">
        <v>22</v>
      </c>
      <c r="M819" t="s">
        <v>23</v>
      </c>
      <c r="N819">
        <v>915.02</v>
      </c>
      <c r="O819">
        <f>customer_segmentation_data[[#This Row],[purchase_frequency]]*customer_segmentation_data[[#This Row],[last_purchase_amount]]</f>
        <v>41175.9</v>
      </c>
    </row>
    <row r="820" spans="1:15" x14ac:dyDescent="0.25">
      <c r="A820">
        <v>239</v>
      </c>
      <c r="B820">
        <v>64</v>
      </c>
      <c r="C820" t="s">
        <v>24</v>
      </c>
      <c r="D820" t="s">
        <v>15</v>
      </c>
      <c r="E820">
        <v>124599</v>
      </c>
      <c r="F820" t="s">
        <v>25</v>
      </c>
      <c r="G820">
        <v>41</v>
      </c>
      <c r="H820" t="s">
        <v>21</v>
      </c>
      <c r="I820">
        <v>9</v>
      </c>
      <c r="J820" t="s">
        <v>30</v>
      </c>
      <c r="K820">
        <v>41</v>
      </c>
      <c r="L820" t="s">
        <v>22</v>
      </c>
      <c r="M820" t="s">
        <v>20</v>
      </c>
      <c r="N820">
        <v>924.18</v>
      </c>
      <c r="O820">
        <f>customer_segmentation_data[[#This Row],[purchase_frequency]]*customer_segmentation_data[[#This Row],[last_purchase_amount]]</f>
        <v>37891.379999999997</v>
      </c>
    </row>
    <row r="821" spans="1:15" x14ac:dyDescent="0.25">
      <c r="A821">
        <v>249</v>
      </c>
      <c r="B821">
        <v>54</v>
      </c>
      <c r="C821" t="s">
        <v>24</v>
      </c>
      <c r="D821" t="s">
        <v>15</v>
      </c>
      <c r="E821">
        <v>134743</v>
      </c>
      <c r="F821" t="s">
        <v>25</v>
      </c>
      <c r="G821">
        <v>98</v>
      </c>
      <c r="H821" t="s">
        <v>17</v>
      </c>
      <c r="I821">
        <v>9</v>
      </c>
      <c r="J821" t="s">
        <v>30</v>
      </c>
      <c r="K821">
        <v>42</v>
      </c>
      <c r="L821" t="s">
        <v>22</v>
      </c>
      <c r="M821" t="s">
        <v>23</v>
      </c>
      <c r="N821">
        <v>894.21</v>
      </c>
      <c r="O821">
        <f>customer_segmentation_data[[#This Row],[purchase_frequency]]*customer_segmentation_data[[#This Row],[last_purchase_amount]]</f>
        <v>37556.82</v>
      </c>
    </row>
    <row r="822" spans="1:15" x14ac:dyDescent="0.25">
      <c r="A822">
        <v>254</v>
      </c>
      <c r="B822">
        <v>66</v>
      </c>
      <c r="C822" t="s">
        <v>24</v>
      </c>
      <c r="D822" t="s">
        <v>28</v>
      </c>
      <c r="E822">
        <v>112847</v>
      </c>
      <c r="F822" t="s">
        <v>25</v>
      </c>
      <c r="G822">
        <v>98</v>
      </c>
      <c r="H822" t="s">
        <v>17</v>
      </c>
      <c r="I822">
        <v>9</v>
      </c>
      <c r="J822" t="s">
        <v>30</v>
      </c>
      <c r="K822">
        <v>44</v>
      </c>
      <c r="L822" t="s">
        <v>22</v>
      </c>
      <c r="M822" t="s">
        <v>32</v>
      </c>
      <c r="N822">
        <v>827.44</v>
      </c>
      <c r="O822">
        <f>customer_segmentation_data[[#This Row],[purchase_frequency]]*customer_segmentation_data[[#This Row],[last_purchase_amount]]</f>
        <v>36407.360000000001</v>
      </c>
    </row>
    <row r="823" spans="1:15" x14ac:dyDescent="0.25">
      <c r="A823">
        <v>265</v>
      </c>
      <c r="B823">
        <v>63</v>
      </c>
      <c r="C823" t="s">
        <v>24</v>
      </c>
      <c r="D823" t="s">
        <v>36</v>
      </c>
      <c r="E823">
        <v>142287</v>
      </c>
      <c r="F823" t="s">
        <v>25</v>
      </c>
      <c r="G823">
        <v>77</v>
      </c>
      <c r="H823" t="s">
        <v>17</v>
      </c>
      <c r="I823">
        <v>10</v>
      </c>
      <c r="J823" t="s">
        <v>30</v>
      </c>
      <c r="K823">
        <v>44</v>
      </c>
      <c r="L823" t="s">
        <v>22</v>
      </c>
      <c r="M823" t="s">
        <v>27</v>
      </c>
      <c r="N823">
        <v>785.29</v>
      </c>
      <c r="O823">
        <f>customer_segmentation_data[[#This Row],[purchase_frequency]]*customer_segmentation_data[[#This Row],[last_purchase_amount]]</f>
        <v>34552.759999999995</v>
      </c>
    </row>
    <row r="824" spans="1:15" x14ac:dyDescent="0.25">
      <c r="A824">
        <v>274</v>
      </c>
      <c r="B824">
        <v>60</v>
      </c>
      <c r="C824" t="s">
        <v>24</v>
      </c>
      <c r="D824" t="s">
        <v>28</v>
      </c>
      <c r="E824">
        <v>107232</v>
      </c>
      <c r="F824" t="s">
        <v>25</v>
      </c>
      <c r="G824">
        <v>68</v>
      </c>
      <c r="H824" t="s">
        <v>21</v>
      </c>
      <c r="I824">
        <v>4</v>
      </c>
      <c r="J824" t="s">
        <v>35</v>
      </c>
      <c r="K824">
        <v>48</v>
      </c>
      <c r="L824" t="s">
        <v>22</v>
      </c>
      <c r="M824" t="s">
        <v>27</v>
      </c>
      <c r="N824">
        <v>730.8</v>
      </c>
      <c r="O824">
        <f>customer_segmentation_data[[#This Row],[purchase_frequency]]*customer_segmentation_data[[#This Row],[last_purchase_amount]]</f>
        <v>35078.399999999994</v>
      </c>
    </row>
    <row r="825" spans="1:15" x14ac:dyDescent="0.25">
      <c r="A825">
        <v>286</v>
      </c>
      <c r="B825">
        <v>51</v>
      </c>
      <c r="C825" t="s">
        <v>24</v>
      </c>
      <c r="D825" t="s">
        <v>36</v>
      </c>
      <c r="E825">
        <v>124670</v>
      </c>
      <c r="F825" t="s">
        <v>25</v>
      </c>
      <c r="G825">
        <v>66</v>
      </c>
      <c r="H825" t="s">
        <v>21</v>
      </c>
      <c r="I825">
        <v>2</v>
      </c>
      <c r="J825" t="s">
        <v>18</v>
      </c>
      <c r="K825">
        <v>43</v>
      </c>
      <c r="L825" t="s">
        <v>22</v>
      </c>
      <c r="M825" t="s">
        <v>27</v>
      </c>
      <c r="N825">
        <v>184.8</v>
      </c>
      <c r="O825">
        <f>customer_segmentation_data[[#This Row],[purchase_frequency]]*customer_segmentation_data[[#This Row],[last_purchase_amount]]</f>
        <v>7946.4000000000005</v>
      </c>
    </row>
    <row r="826" spans="1:15" x14ac:dyDescent="0.25">
      <c r="A826">
        <v>288</v>
      </c>
      <c r="B826">
        <v>56</v>
      </c>
      <c r="C826" t="s">
        <v>24</v>
      </c>
      <c r="D826" t="s">
        <v>36</v>
      </c>
      <c r="E826">
        <v>117922</v>
      </c>
      <c r="F826" t="s">
        <v>25</v>
      </c>
      <c r="G826">
        <v>69</v>
      </c>
      <c r="H826" t="s">
        <v>21</v>
      </c>
      <c r="I826">
        <v>2</v>
      </c>
      <c r="J826" t="s">
        <v>18</v>
      </c>
      <c r="K826">
        <v>41</v>
      </c>
      <c r="L826" t="s">
        <v>22</v>
      </c>
      <c r="M826" t="s">
        <v>32</v>
      </c>
      <c r="N826">
        <v>98.83</v>
      </c>
      <c r="O826">
        <f>customer_segmentation_data[[#This Row],[purchase_frequency]]*customer_segmentation_data[[#This Row],[last_purchase_amount]]</f>
        <v>4052.0299999999997</v>
      </c>
    </row>
    <row r="827" spans="1:15" x14ac:dyDescent="0.25">
      <c r="A827">
        <v>296</v>
      </c>
      <c r="B827">
        <v>56</v>
      </c>
      <c r="C827" t="s">
        <v>24</v>
      </c>
      <c r="D827" t="s">
        <v>28</v>
      </c>
      <c r="E827">
        <v>129611</v>
      </c>
      <c r="F827" t="s">
        <v>25</v>
      </c>
      <c r="G827">
        <v>23</v>
      </c>
      <c r="H827" t="s">
        <v>26</v>
      </c>
      <c r="I827">
        <v>3</v>
      </c>
      <c r="J827" t="s">
        <v>18</v>
      </c>
      <c r="K827">
        <v>48</v>
      </c>
      <c r="L827" t="s">
        <v>22</v>
      </c>
      <c r="M827" t="s">
        <v>23</v>
      </c>
      <c r="N827">
        <v>98.85</v>
      </c>
      <c r="O827">
        <f>customer_segmentation_data[[#This Row],[purchase_frequency]]*customer_segmentation_data[[#This Row],[last_purchase_amount]]</f>
        <v>4744.7999999999993</v>
      </c>
    </row>
    <row r="828" spans="1:15" x14ac:dyDescent="0.25">
      <c r="A828">
        <v>335</v>
      </c>
      <c r="B828">
        <v>60</v>
      </c>
      <c r="C828" t="s">
        <v>24</v>
      </c>
      <c r="D828" t="s">
        <v>36</v>
      </c>
      <c r="E828">
        <v>145308</v>
      </c>
      <c r="F828" t="s">
        <v>25</v>
      </c>
      <c r="G828">
        <v>83</v>
      </c>
      <c r="H828" t="s">
        <v>17</v>
      </c>
      <c r="I828">
        <v>3</v>
      </c>
      <c r="J828" t="s">
        <v>18</v>
      </c>
      <c r="K828">
        <v>31</v>
      </c>
      <c r="L828" t="s">
        <v>22</v>
      </c>
      <c r="M828" t="s">
        <v>20</v>
      </c>
      <c r="N828">
        <v>53.26</v>
      </c>
      <c r="O828">
        <f>customer_segmentation_data[[#This Row],[purchase_frequency]]*customer_segmentation_data[[#This Row],[last_purchase_amount]]</f>
        <v>1651.06</v>
      </c>
    </row>
    <row r="829" spans="1:15" x14ac:dyDescent="0.25">
      <c r="A829">
        <v>351</v>
      </c>
      <c r="B829">
        <v>68</v>
      </c>
      <c r="C829" t="s">
        <v>24</v>
      </c>
      <c r="D829" t="s">
        <v>28</v>
      </c>
      <c r="E829">
        <v>122661</v>
      </c>
      <c r="F829" t="s">
        <v>25</v>
      </c>
      <c r="G829">
        <v>16</v>
      </c>
      <c r="H829" t="s">
        <v>26</v>
      </c>
      <c r="I829">
        <v>4</v>
      </c>
      <c r="J829" t="s">
        <v>35</v>
      </c>
      <c r="K829">
        <v>48</v>
      </c>
      <c r="L829" t="s">
        <v>22</v>
      </c>
      <c r="M829" t="s">
        <v>20</v>
      </c>
      <c r="N829">
        <v>85.44</v>
      </c>
      <c r="O829">
        <f>customer_segmentation_data[[#This Row],[purchase_frequency]]*customer_segmentation_data[[#This Row],[last_purchase_amount]]</f>
        <v>4101.12</v>
      </c>
    </row>
    <row r="830" spans="1:15" x14ac:dyDescent="0.25">
      <c r="A830">
        <v>353</v>
      </c>
      <c r="B830">
        <v>61</v>
      </c>
      <c r="C830" t="s">
        <v>24</v>
      </c>
      <c r="D830" t="s">
        <v>28</v>
      </c>
      <c r="E830">
        <v>120516</v>
      </c>
      <c r="F830" t="s">
        <v>25</v>
      </c>
      <c r="G830">
        <v>100</v>
      </c>
      <c r="H830" t="s">
        <v>17</v>
      </c>
      <c r="I830">
        <v>10</v>
      </c>
      <c r="J830" t="s">
        <v>30</v>
      </c>
      <c r="K830">
        <v>47</v>
      </c>
      <c r="L830" t="s">
        <v>22</v>
      </c>
      <c r="M830" t="s">
        <v>32</v>
      </c>
      <c r="N830">
        <v>475.52</v>
      </c>
      <c r="O830">
        <f>customer_segmentation_data[[#This Row],[purchase_frequency]]*customer_segmentation_data[[#This Row],[last_purchase_amount]]</f>
        <v>22349.439999999999</v>
      </c>
    </row>
    <row r="831" spans="1:15" x14ac:dyDescent="0.25">
      <c r="A831">
        <v>368</v>
      </c>
      <c r="B831">
        <v>53</v>
      </c>
      <c r="C831" t="s">
        <v>24</v>
      </c>
      <c r="D831" t="s">
        <v>15</v>
      </c>
      <c r="E831">
        <v>130474</v>
      </c>
      <c r="F831" t="s">
        <v>25</v>
      </c>
      <c r="G831">
        <v>74</v>
      </c>
      <c r="H831" t="s">
        <v>17</v>
      </c>
      <c r="I831">
        <v>10</v>
      </c>
      <c r="J831" t="s">
        <v>30</v>
      </c>
      <c r="K831">
        <v>39</v>
      </c>
      <c r="L831" t="s">
        <v>22</v>
      </c>
      <c r="M831" t="s">
        <v>32</v>
      </c>
      <c r="N831">
        <v>217.92</v>
      </c>
      <c r="O831">
        <f>customer_segmentation_data[[#This Row],[purchase_frequency]]*customer_segmentation_data[[#This Row],[last_purchase_amount]]</f>
        <v>8498.8799999999992</v>
      </c>
    </row>
    <row r="832" spans="1:15" x14ac:dyDescent="0.25">
      <c r="A832">
        <v>381</v>
      </c>
      <c r="B832">
        <v>67</v>
      </c>
      <c r="C832" t="s">
        <v>24</v>
      </c>
      <c r="D832" t="s">
        <v>15</v>
      </c>
      <c r="E832">
        <v>104036</v>
      </c>
      <c r="F832" t="s">
        <v>25</v>
      </c>
      <c r="G832">
        <v>56</v>
      </c>
      <c r="H832" t="s">
        <v>21</v>
      </c>
      <c r="I832">
        <v>10</v>
      </c>
      <c r="J832" t="s">
        <v>30</v>
      </c>
      <c r="K832">
        <v>37</v>
      </c>
      <c r="L832" t="s">
        <v>22</v>
      </c>
      <c r="M832" t="s">
        <v>23</v>
      </c>
      <c r="N832">
        <v>998.98</v>
      </c>
      <c r="O832">
        <f>customer_segmentation_data[[#This Row],[purchase_frequency]]*customer_segmentation_data[[#This Row],[last_purchase_amount]]</f>
        <v>36962.26</v>
      </c>
    </row>
    <row r="833" spans="1:15" x14ac:dyDescent="0.25">
      <c r="A833">
        <v>383</v>
      </c>
      <c r="B833">
        <v>65</v>
      </c>
      <c r="C833" t="s">
        <v>24</v>
      </c>
      <c r="D833" t="s">
        <v>36</v>
      </c>
      <c r="E833">
        <v>124796</v>
      </c>
      <c r="F833" t="s">
        <v>25</v>
      </c>
      <c r="G833">
        <v>4</v>
      </c>
      <c r="H833" t="s">
        <v>26</v>
      </c>
      <c r="I833">
        <v>5</v>
      </c>
      <c r="J833" t="s">
        <v>35</v>
      </c>
      <c r="K833">
        <v>38</v>
      </c>
      <c r="L833" t="s">
        <v>22</v>
      </c>
      <c r="M833" t="s">
        <v>23</v>
      </c>
      <c r="N833">
        <v>247.96</v>
      </c>
      <c r="O833">
        <f>customer_segmentation_data[[#This Row],[purchase_frequency]]*customer_segmentation_data[[#This Row],[last_purchase_amount]]</f>
        <v>9422.48</v>
      </c>
    </row>
    <row r="834" spans="1:15" x14ac:dyDescent="0.25">
      <c r="A834">
        <v>395</v>
      </c>
      <c r="B834">
        <v>69</v>
      </c>
      <c r="C834" t="s">
        <v>24</v>
      </c>
      <c r="D834" t="s">
        <v>15</v>
      </c>
      <c r="E834">
        <v>119075</v>
      </c>
      <c r="F834" t="s">
        <v>25</v>
      </c>
      <c r="G834">
        <v>40</v>
      </c>
      <c r="H834" t="s">
        <v>26</v>
      </c>
      <c r="I834">
        <v>8</v>
      </c>
      <c r="J834" t="s">
        <v>30</v>
      </c>
      <c r="K834">
        <v>44</v>
      </c>
      <c r="L834" t="s">
        <v>22</v>
      </c>
      <c r="M834" t="s">
        <v>32</v>
      </c>
      <c r="N834">
        <v>866.72</v>
      </c>
      <c r="O834">
        <f>customer_segmentation_data[[#This Row],[purchase_frequency]]*customer_segmentation_data[[#This Row],[last_purchase_amount]]</f>
        <v>38135.68</v>
      </c>
    </row>
    <row r="835" spans="1:15" x14ac:dyDescent="0.25">
      <c r="A835">
        <v>470</v>
      </c>
      <c r="B835">
        <v>53</v>
      </c>
      <c r="C835" t="s">
        <v>24</v>
      </c>
      <c r="D835" t="s">
        <v>28</v>
      </c>
      <c r="E835">
        <v>139508</v>
      </c>
      <c r="F835" t="s">
        <v>25</v>
      </c>
      <c r="G835">
        <v>92</v>
      </c>
      <c r="H835" t="s">
        <v>17</v>
      </c>
      <c r="I835">
        <v>6</v>
      </c>
      <c r="J835" t="s">
        <v>35</v>
      </c>
      <c r="K835">
        <v>39</v>
      </c>
      <c r="L835" t="s">
        <v>22</v>
      </c>
      <c r="M835" t="s">
        <v>27</v>
      </c>
      <c r="N835">
        <v>172.99</v>
      </c>
      <c r="O835">
        <f>customer_segmentation_data[[#This Row],[purchase_frequency]]*customer_segmentation_data[[#This Row],[last_purchase_amount]]</f>
        <v>6746.6100000000006</v>
      </c>
    </row>
    <row r="836" spans="1:15" x14ac:dyDescent="0.25">
      <c r="A836">
        <v>473</v>
      </c>
      <c r="B836">
        <v>53</v>
      </c>
      <c r="C836" t="s">
        <v>24</v>
      </c>
      <c r="D836" t="s">
        <v>15</v>
      </c>
      <c r="E836">
        <v>104435</v>
      </c>
      <c r="F836" t="s">
        <v>25</v>
      </c>
      <c r="G836">
        <v>42</v>
      </c>
      <c r="H836" t="s">
        <v>21</v>
      </c>
      <c r="I836">
        <v>4</v>
      </c>
      <c r="J836" t="s">
        <v>35</v>
      </c>
      <c r="K836">
        <v>34</v>
      </c>
      <c r="L836" t="s">
        <v>22</v>
      </c>
      <c r="M836" t="s">
        <v>32</v>
      </c>
      <c r="N836">
        <v>795.81</v>
      </c>
      <c r="O836">
        <f>customer_segmentation_data[[#This Row],[purchase_frequency]]*customer_segmentation_data[[#This Row],[last_purchase_amount]]</f>
        <v>27057.539999999997</v>
      </c>
    </row>
    <row r="837" spans="1:15" x14ac:dyDescent="0.25">
      <c r="A837">
        <v>474</v>
      </c>
      <c r="B837">
        <v>54</v>
      </c>
      <c r="C837" t="s">
        <v>24</v>
      </c>
      <c r="D837" t="s">
        <v>15</v>
      </c>
      <c r="E837">
        <v>111261</v>
      </c>
      <c r="F837" t="s">
        <v>25</v>
      </c>
      <c r="G837">
        <v>56</v>
      </c>
      <c r="H837" t="s">
        <v>21</v>
      </c>
      <c r="I837">
        <v>1</v>
      </c>
      <c r="J837" t="s">
        <v>18</v>
      </c>
      <c r="K837">
        <v>44</v>
      </c>
      <c r="L837" t="s">
        <v>22</v>
      </c>
      <c r="M837" t="s">
        <v>20</v>
      </c>
      <c r="N837">
        <v>216.09</v>
      </c>
      <c r="O837">
        <f>customer_segmentation_data[[#This Row],[purchase_frequency]]*customer_segmentation_data[[#This Row],[last_purchase_amount]]</f>
        <v>9507.9600000000009</v>
      </c>
    </row>
    <row r="838" spans="1:15" x14ac:dyDescent="0.25">
      <c r="A838">
        <v>481</v>
      </c>
      <c r="B838">
        <v>54</v>
      </c>
      <c r="C838" t="s">
        <v>24</v>
      </c>
      <c r="D838" t="s">
        <v>36</v>
      </c>
      <c r="E838">
        <v>105641</v>
      </c>
      <c r="F838" t="s">
        <v>25</v>
      </c>
      <c r="G838">
        <v>17</v>
      </c>
      <c r="H838" t="s">
        <v>26</v>
      </c>
      <c r="I838">
        <v>9</v>
      </c>
      <c r="J838" t="s">
        <v>30</v>
      </c>
      <c r="K838">
        <v>37</v>
      </c>
      <c r="L838" t="s">
        <v>22</v>
      </c>
      <c r="M838" t="s">
        <v>23</v>
      </c>
      <c r="N838">
        <v>173.81</v>
      </c>
      <c r="O838">
        <f>customer_segmentation_data[[#This Row],[purchase_frequency]]*customer_segmentation_data[[#This Row],[last_purchase_amount]]</f>
        <v>6430.97</v>
      </c>
    </row>
    <row r="839" spans="1:15" x14ac:dyDescent="0.25">
      <c r="A839">
        <v>482</v>
      </c>
      <c r="B839">
        <v>65</v>
      </c>
      <c r="C839" t="s">
        <v>24</v>
      </c>
      <c r="D839" t="s">
        <v>28</v>
      </c>
      <c r="E839">
        <v>120542</v>
      </c>
      <c r="F839" t="s">
        <v>25</v>
      </c>
      <c r="G839">
        <v>52</v>
      </c>
      <c r="H839" t="s">
        <v>21</v>
      </c>
      <c r="I839">
        <v>3</v>
      </c>
      <c r="J839" t="s">
        <v>18</v>
      </c>
      <c r="K839">
        <v>36</v>
      </c>
      <c r="L839" t="s">
        <v>22</v>
      </c>
      <c r="M839" t="s">
        <v>27</v>
      </c>
      <c r="N839">
        <v>70.22</v>
      </c>
      <c r="O839">
        <f>customer_segmentation_data[[#This Row],[purchase_frequency]]*customer_segmentation_data[[#This Row],[last_purchase_amount]]</f>
        <v>2527.92</v>
      </c>
    </row>
    <row r="840" spans="1:15" x14ac:dyDescent="0.25">
      <c r="A840">
        <v>495</v>
      </c>
      <c r="B840">
        <v>59</v>
      </c>
      <c r="C840" t="s">
        <v>24</v>
      </c>
      <c r="D840" t="s">
        <v>36</v>
      </c>
      <c r="E840">
        <v>140809</v>
      </c>
      <c r="F840" t="s">
        <v>25</v>
      </c>
      <c r="G840">
        <v>45</v>
      </c>
      <c r="H840" t="s">
        <v>21</v>
      </c>
      <c r="I840">
        <v>5</v>
      </c>
      <c r="J840" t="s">
        <v>35</v>
      </c>
      <c r="K840">
        <v>45</v>
      </c>
      <c r="L840" t="s">
        <v>22</v>
      </c>
      <c r="M840" t="s">
        <v>23</v>
      </c>
      <c r="N840">
        <v>917.5</v>
      </c>
      <c r="O840">
        <f>customer_segmentation_data[[#This Row],[purchase_frequency]]*customer_segmentation_data[[#This Row],[last_purchase_amount]]</f>
        <v>41287.5</v>
      </c>
    </row>
    <row r="841" spans="1:15" x14ac:dyDescent="0.25">
      <c r="A841">
        <v>497</v>
      </c>
      <c r="B841">
        <v>56</v>
      </c>
      <c r="C841" t="s">
        <v>24</v>
      </c>
      <c r="D841" t="s">
        <v>36</v>
      </c>
      <c r="E841">
        <v>145254</v>
      </c>
      <c r="F841" t="s">
        <v>25</v>
      </c>
      <c r="G841">
        <v>48</v>
      </c>
      <c r="H841" t="s">
        <v>21</v>
      </c>
      <c r="I841">
        <v>6</v>
      </c>
      <c r="J841" t="s">
        <v>35</v>
      </c>
      <c r="K841">
        <v>43</v>
      </c>
      <c r="L841" t="s">
        <v>22</v>
      </c>
      <c r="M841" t="s">
        <v>23</v>
      </c>
      <c r="N841">
        <v>422.32</v>
      </c>
      <c r="O841">
        <f>customer_segmentation_data[[#This Row],[purchase_frequency]]*customer_segmentation_data[[#This Row],[last_purchase_amount]]</f>
        <v>18159.759999999998</v>
      </c>
    </row>
    <row r="842" spans="1:15" x14ac:dyDescent="0.25">
      <c r="A842">
        <v>509</v>
      </c>
      <c r="B842">
        <v>68</v>
      </c>
      <c r="C842" t="s">
        <v>24</v>
      </c>
      <c r="D842" t="s">
        <v>28</v>
      </c>
      <c r="E842">
        <v>113760</v>
      </c>
      <c r="F842" t="s">
        <v>25</v>
      </c>
      <c r="G842">
        <v>64</v>
      </c>
      <c r="H842" t="s">
        <v>21</v>
      </c>
      <c r="I842">
        <v>2</v>
      </c>
      <c r="J842" t="s">
        <v>18</v>
      </c>
      <c r="K842">
        <v>37</v>
      </c>
      <c r="L842" t="s">
        <v>22</v>
      </c>
      <c r="M842" t="s">
        <v>23</v>
      </c>
      <c r="N842">
        <v>462.62</v>
      </c>
      <c r="O842">
        <f>customer_segmentation_data[[#This Row],[purchase_frequency]]*customer_segmentation_data[[#This Row],[last_purchase_amount]]</f>
        <v>17116.939999999999</v>
      </c>
    </row>
    <row r="843" spans="1:15" x14ac:dyDescent="0.25">
      <c r="A843">
        <v>526</v>
      </c>
      <c r="B843">
        <v>52</v>
      </c>
      <c r="C843" t="s">
        <v>24</v>
      </c>
      <c r="D843" t="s">
        <v>36</v>
      </c>
      <c r="E843">
        <v>133701</v>
      </c>
      <c r="F843" t="s">
        <v>25</v>
      </c>
      <c r="G843">
        <v>64</v>
      </c>
      <c r="H843" t="s">
        <v>21</v>
      </c>
      <c r="I843">
        <v>1</v>
      </c>
      <c r="J843" t="s">
        <v>18</v>
      </c>
      <c r="K843">
        <v>34</v>
      </c>
      <c r="L843" t="s">
        <v>22</v>
      </c>
      <c r="M843" t="s">
        <v>27</v>
      </c>
      <c r="N843">
        <v>534.25</v>
      </c>
      <c r="O843">
        <f>customer_segmentation_data[[#This Row],[purchase_frequency]]*customer_segmentation_data[[#This Row],[last_purchase_amount]]</f>
        <v>18164.5</v>
      </c>
    </row>
    <row r="844" spans="1:15" x14ac:dyDescent="0.25">
      <c r="A844">
        <v>527</v>
      </c>
      <c r="B844">
        <v>62</v>
      </c>
      <c r="C844" t="s">
        <v>24</v>
      </c>
      <c r="D844" t="s">
        <v>15</v>
      </c>
      <c r="E844">
        <v>117704</v>
      </c>
      <c r="F844" t="s">
        <v>25</v>
      </c>
      <c r="G844">
        <v>37</v>
      </c>
      <c r="H844" t="s">
        <v>26</v>
      </c>
      <c r="I844">
        <v>3</v>
      </c>
      <c r="J844" t="s">
        <v>18</v>
      </c>
      <c r="K844">
        <v>48</v>
      </c>
      <c r="L844" t="s">
        <v>22</v>
      </c>
      <c r="M844" t="s">
        <v>23</v>
      </c>
      <c r="N844">
        <v>112.11</v>
      </c>
      <c r="O844">
        <f>customer_segmentation_data[[#This Row],[purchase_frequency]]*customer_segmentation_data[[#This Row],[last_purchase_amount]]</f>
        <v>5381.28</v>
      </c>
    </row>
    <row r="845" spans="1:15" x14ac:dyDescent="0.25">
      <c r="A845">
        <v>529</v>
      </c>
      <c r="B845">
        <v>57</v>
      </c>
      <c r="C845" t="s">
        <v>24</v>
      </c>
      <c r="D845" t="s">
        <v>36</v>
      </c>
      <c r="E845">
        <v>139366</v>
      </c>
      <c r="F845" t="s">
        <v>25</v>
      </c>
      <c r="G845">
        <v>39</v>
      </c>
      <c r="H845" t="s">
        <v>26</v>
      </c>
      <c r="I845">
        <v>5</v>
      </c>
      <c r="J845" t="s">
        <v>35</v>
      </c>
      <c r="K845">
        <v>50</v>
      </c>
      <c r="L845" t="s">
        <v>22</v>
      </c>
      <c r="M845" t="s">
        <v>23</v>
      </c>
      <c r="N845">
        <v>34.5</v>
      </c>
      <c r="O845">
        <f>customer_segmentation_data[[#This Row],[purchase_frequency]]*customer_segmentation_data[[#This Row],[last_purchase_amount]]</f>
        <v>1725</v>
      </c>
    </row>
    <row r="846" spans="1:15" x14ac:dyDescent="0.25">
      <c r="A846">
        <v>544</v>
      </c>
      <c r="B846">
        <v>66</v>
      </c>
      <c r="C846" t="s">
        <v>24</v>
      </c>
      <c r="D846" t="s">
        <v>15</v>
      </c>
      <c r="E846">
        <v>126893</v>
      </c>
      <c r="F846" t="s">
        <v>25</v>
      </c>
      <c r="G846">
        <v>3</v>
      </c>
      <c r="H846" t="s">
        <v>26</v>
      </c>
      <c r="I846">
        <v>1</v>
      </c>
      <c r="J846" t="s">
        <v>18</v>
      </c>
      <c r="K846">
        <v>32</v>
      </c>
      <c r="L846" t="s">
        <v>22</v>
      </c>
      <c r="M846" t="s">
        <v>27</v>
      </c>
      <c r="N846">
        <v>199.17</v>
      </c>
      <c r="O846">
        <f>customer_segmentation_data[[#This Row],[purchase_frequency]]*customer_segmentation_data[[#This Row],[last_purchase_amount]]</f>
        <v>6373.44</v>
      </c>
    </row>
    <row r="847" spans="1:15" x14ac:dyDescent="0.25">
      <c r="A847">
        <v>564</v>
      </c>
      <c r="B847">
        <v>56</v>
      </c>
      <c r="C847" t="s">
        <v>24</v>
      </c>
      <c r="D847" t="s">
        <v>28</v>
      </c>
      <c r="E847">
        <v>134923</v>
      </c>
      <c r="F847" t="s">
        <v>25</v>
      </c>
      <c r="G847">
        <v>18</v>
      </c>
      <c r="H847" t="s">
        <v>26</v>
      </c>
      <c r="I847">
        <v>3</v>
      </c>
      <c r="J847" t="s">
        <v>18</v>
      </c>
      <c r="K847">
        <v>31</v>
      </c>
      <c r="L847" t="s">
        <v>22</v>
      </c>
      <c r="M847" t="s">
        <v>33</v>
      </c>
      <c r="N847">
        <v>515.16</v>
      </c>
      <c r="O847">
        <f>customer_segmentation_data[[#This Row],[purchase_frequency]]*customer_segmentation_data[[#This Row],[last_purchase_amount]]</f>
        <v>15969.96</v>
      </c>
    </row>
    <row r="848" spans="1:15" x14ac:dyDescent="0.25">
      <c r="A848">
        <v>576</v>
      </c>
      <c r="B848">
        <v>51</v>
      </c>
      <c r="C848" t="s">
        <v>24</v>
      </c>
      <c r="D848" t="s">
        <v>15</v>
      </c>
      <c r="E848">
        <v>149256</v>
      </c>
      <c r="F848" t="s">
        <v>25</v>
      </c>
      <c r="G848">
        <v>96</v>
      </c>
      <c r="H848" t="s">
        <v>17</v>
      </c>
      <c r="I848">
        <v>1</v>
      </c>
      <c r="J848" t="s">
        <v>18</v>
      </c>
      <c r="K848">
        <v>31</v>
      </c>
      <c r="L848" t="s">
        <v>22</v>
      </c>
      <c r="M848" t="s">
        <v>33</v>
      </c>
      <c r="N848">
        <v>266.83</v>
      </c>
      <c r="O848">
        <f>customer_segmentation_data[[#This Row],[purchase_frequency]]*customer_segmentation_data[[#This Row],[last_purchase_amount]]</f>
        <v>8271.73</v>
      </c>
    </row>
    <row r="849" spans="1:15" x14ac:dyDescent="0.25">
      <c r="A849">
        <v>591</v>
      </c>
      <c r="B849">
        <v>53</v>
      </c>
      <c r="C849" t="s">
        <v>24</v>
      </c>
      <c r="D849" t="s">
        <v>36</v>
      </c>
      <c r="E849">
        <v>108263</v>
      </c>
      <c r="F849" t="s">
        <v>25</v>
      </c>
      <c r="G849">
        <v>21</v>
      </c>
      <c r="H849" t="s">
        <v>26</v>
      </c>
      <c r="I849">
        <v>1</v>
      </c>
      <c r="J849" t="s">
        <v>18</v>
      </c>
      <c r="K849">
        <v>47</v>
      </c>
      <c r="L849" t="s">
        <v>22</v>
      </c>
      <c r="M849" t="s">
        <v>33</v>
      </c>
      <c r="N849">
        <v>734.48</v>
      </c>
      <c r="O849">
        <f>customer_segmentation_data[[#This Row],[purchase_frequency]]*customer_segmentation_data[[#This Row],[last_purchase_amount]]</f>
        <v>34520.559999999998</v>
      </c>
    </row>
    <row r="850" spans="1:15" x14ac:dyDescent="0.25">
      <c r="A850">
        <v>593</v>
      </c>
      <c r="B850">
        <v>62</v>
      </c>
      <c r="C850" t="s">
        <v>24</v>
      </c>
      <c r="D850" t="s">
        <v>15</v>
      </c>
      <c r="E850">
        <v>148501</v>
      </c>
      <c r="F850" t="s">
        <v>25</v>
      </c>
      <c r="G850">
        <v>41</v>
      </c>
      <c r="H850" t="s">
        <v>21</v>
      </c>
      <c r="I850">
        <v>9</v>
      </c>
      <c r="J850" t="s">
        <v>30</v>
      </c>
      <c r="K850">
        <v>32</v>
      </c>
      <c r="L850" t="s">
        <v>22</v>
      </c>
      <c r="M850" t="s">
        <v>23</v>
      </c>
      <c r="N850">
        <v>980.47</v>
      </c>
      <c r="O850">
        <f>customer_segmentation_data[[#This Row],[purchase_frequency]]*customer_segmentation_data[[#This Row],[last_purchase_amount]]</f>
        <v>31375.040000000001</v>
      </c>
    </row>
    <row r="851" spans="1:15" x14ac:dyDescent="0.25">
      <c r="A851">
        <v>601</v>
      </c>
      <c r="B851">
        <v>53</v>
      </c>
      <c r="C851" t="s">
        <v>24</v>
      </c>
      <c r="D851" t="s">
        <v>15</v>
      </c>
      <c r="E851">
        <v>137854</v>
      </c>
      <c r="F851" t="s">
        <v>25</v>
      </c>
      <c r="G851">
        <v>33</v>
      </c>
      <c r="H851" t="s">
        <v>26</v>
      </c>
      <c r="I851">
        <v>10</v>
      </c>
      <c r="J851" t="s">
        <v>30</v>
      </c>
      <c r="K851">
        <v>47</v>
      </c>
      <c r="L851" t="s">
        <v>22</v>
      </c>
      <c r="M851" t="s">
        <v>20</v>
      </c>
      <c r="N851">
        <v>523.27</v>
      </c>
      <c r="O851">
        <f>customer_segmentation_data[[#This Row],[purchase_frequency]]*customer_segmentation_data[[#This Row],[last_purchase_amount]]</f>
        <v>24593.69</v>
      </c>
    </row>
    <row r="852" spans="1:15" x14ac:dyDescent="0.25">
      <c r="A852">
        <v>615</v>
      </c>
      <c r="B852">
        <v>69</v>
      </c>
      <c r="C852" t="s">
        <v>24</v>
      </c>
      <c r="D852" t="s">
        <v>36</v>
      </c>
      <c r="E852">
        <v>141965</v>
      </c>
      <c r="F852" t="s">
        <v>25</v>
      </c>
      <c r="G852">
        <v>98</v>
      </c>
      <c r="H852" t="s">
        <v>17</v>
      </c>
      <c r="I852">
        <v>5</v>
      </c>
      <c r="J852" t="s">
        <v>35</v>
      </c>
      <c r="K852">
        <v>35</v>
      </c>
      <c r="L852" t="s">
        <v>22</v>
      </c>
      <c r="M852" t="s">
        <v>33</v>
      </c>
      <c r="N852">
        <v>616.66</v>
      </c>
      <c r="O852">
        <f>customer_segmentation_data[[#This Row],[purchase_frequency]]*customer_segmentation_data[[#This Row],[last_purchase_amount]]</f>
        <v>21583.1</v>
      </c>
    </row>
    <row r="853" spans="1:15" x14ac:dyDescent="0.25">
      <c r="A853">
        <v>630</v>
      </c>
      <c r="B853">
        <v>64</v>
      </c>
      <c r="C853" t="s">
        <v>24</v>
      </c>
      <c r="D853" t="s">
        <v>15</v>
      </c>
      <c r="E853">
        <v>145746</v>
      </c>
      <c r="F853" t="s">
        <v>25</v>
      </c>
      <c r="G853">
        <v>76</v>
      </c>
      <c r="H853" t="s">
        <v>17</v>
      </c>
      <c r="I853">
        <v>2</v>
      </c>
      <c r="J853" t="s">
        <v>18</v>
      </c>
      <c r="K853">
        <v>48</v>
      </c>
      <c r="L853" t="s">
        <v>22</v>
      </c>
      <c r="M853" t="s">
        <v>32</v>
      </c>
      <c r="N853">
        <v>49.06</v>
      </c>
      <c r="O853">
        <f>customer_segmentation_data[[#This Row],[purchase_frequency]]*customer_segmentation_data[[#This Row],[last_purchase_amount]]</f>
        <v>2354.88</v>
      </c>
    </row>
    <row r="854" spans="1:15" x14ac:dyDescent="0.25">
      <c r="A854">
        <v>645</v>
      </c>
      <c r="B854">
        <v>67</v>
      </c>
      <c r="C854" t="s">
        <v>24</v>
      </c>
      <c r="D854" t="s">
        <v>28</v>
      </c>
      <c r="E854">
        <v>115578</v>
      </c>
      <c r="F854" t="s">
        <v>25</v>
      </c>
      <c r="G854">
        <v>10</v>
      </c>
      <c r="H854" t="s">
        <v>26</v>
      </c>
      <c r="I854">
        <v>1</v>
      </c>
      <c r="J854" t="s">
        <v>18</v>
      </c>
      <c r="K854">
        <v>36</v>
      </c>
      <c r="L854" t="s">
        <v>22</v>
      </c>
      <c r="M854" t="s">
        <v>20</v>
      </c>
      <c r="N854">
        <v>646.16</v>
      </c>
      <c r="O854">
        <f>customer_segmentation_data[[#This Row],[purchase_frequency]]*customer_segmentation_data[[#This Row],[last_purchase_amount]]</f>
        <v>23261.759999999998</v>
      </c>
    </row>
    <row r="855" spans="1:15" x14ac:dyDescent="0.25">
      <c r="A855">
        <v>646</v>
      </c>
      <c r="B855">
        <v>62</v>
      </c>
      <c r="C855" t="s">
        <v>24</v>
      </c>
      <c r="D855" t="s">
        <v>36</v>
      </c>
      <c r="E855">
        <v>113856</v>
      </c>
      <c r="F855" t="s">
        <v>25</v>
      </c>
      <c r="G855">
        <v>78</v>
      </c>
      <c r="H855" t="s">
        <v>17</v>
      </c>
      <c r="I855">
        <v>6</v>
      </c>
      <c r="J855" t="s">
        <v>35</v>
      </c>
      <c r="K855">
        <v>50</v>
      </c>
      <c r="L855" t="s">
        <v>22</v>
      </c>
      <c r="M855" t="s">
        <v>33</v>
      </c>
      <c r="N855">
        <v>720.47</v>
      </c>
      <c r="O855">
        <f>customer_segmentation_data[[#This Row],[purchase_frequency]]*customer_segmentation_data[[#This Row],[last_purchase_amount]]</f>
        <v>36023.5</v>
      </c>
    </row>
    <row r="856" spans="1:15" x14ac:dyDescent="0.25">
      <c r="A856">
        <v>658</v>
      </c>
      <c r="B856">
        <v>61</v>
      </c>
      <c r="C856" t="s">
        <v>24</v>
      </c>
      <c r="D856" t="s">
        <v>36</v>
      </c>
      <c r="E856">
        <v>145578</v>
      </c>
      <c r="F856" t="s">
        <v>25</v>
      </c>
      <c r="G856">
        <v>79</v>
      </c>
      <c r="H856" t="s">
        <v>17</v>
      </c>
      <c r="I856">
        <v>2</v>
      </c>
      <c r="J856" t="s">
        <v>18</v>
      </c>
      <c r="K856">
        <v>34</v>
      </c>
      <c r="L856" t="s">
        <v>22</v>
      </c>
      <c r="M856" t="s">
        <v>27</v>
      </c>
      <c r="N856">
        <v>762.06</v>
      </c>
      <c r="O856">
        <f>customer_segmentation_data[[#This Row],[purchase_frequency]]*customer_segmentation_data[[#This Row],[last_purchase_amount]]</f>
        <v>25910.039999999997</v>
      </c>
    </row>
    <row r="857" spans="1:15" x14ac:dyDescent="0.25">
      <c r="A857">
        <v>677</v>
      </c>
      <c r="B857">
        <v>51</v>
      </c>
      <c r="C857" t="s">
        <v>24</v>
      </c>
      <c r="D857" t="s">
        <v>15</v>
      </c>
      <c r="E857">
        <v>146159</v>
      </c>
      <c r="F857" t="s">
        <v>25</v>
      </c>
      <c r="G857">
        <v>99</v>
      </c>
      <c r="H857" t="s">
        <v>17</v>
      </c>
      <c r="I857">
        <v>7</v>
      </c>
      <c r="J857" t="s">
        <v>35</v>
      </c>
      <c r="K857">
        <v>38</v>
      </c>
      <c r="L857" t="s">
        <v>22</v>
      </c>
      <c r="M857" t="s">
        <v>20</v>
      </c>
      <c r="N857">
        <v>808.89</v>
      </c>
      <c r="O857">
        <f>customer_segmentation_data[[#This Row],[purchase_frequency]]*customer_segmentation_data[[#This Row],[last_purchase_amount]]</f>
        <v>30737.82</v>
      </c>
    </row>
    <row r="858" spans="1:15" x14ac:dyDescent="0.25">
      <c r="A858">
        <v>718</v>
      </c>
      <c r="B858">
        <v>57</v>
      </c>
      <c r="C858" t="s">
        <v>24</v>
      </c>
      <c r="D858" t="s">
        <v>15</v>
      </c>
      <c r="E858">
        <v>108833</v>
      </c>
      <c r="F858" t="s">
        <v>25</v>
      </c>
      <c r="G858">
        <v>77</v>
      </c>
      <c r="H858" t="s">
        <v>17</v>
      </c>
      <c r="I858">
        <v>3</v>
      </c>
      <c r="J858" t="s">
        <v>18</v>
      </c>
      <c r="K858">
        <v>37</v>
      </c>
      <c r="L858" t="s">
        <v>22</v>
      </c>
      <c r="M858" t="s">
        <v>32</v>
      </c>
      <c r="N858">
        <v>623.78</v>
      </c>
      <c r="O858">
        <f>customer_segmentation_data[[#This Row],[purchase_frequency]]*customer_segmentation_data[[#This Row],[last_purchase_amount]]</f>
        <v>23079.86</v>
      </c>
    </row>
    <row r="859" spans="1:15" x14ac:dyDescent="0.25">
      <c r="A859">
        <v>781</v>
      </c>
      <c r="B859">
        <v>53</v>
      </c>
      <c r="C859" t="s">
        <v>24</v>
      </c>
      <c r="D859" t="s">
        <v>36</v>
      </c>
      <c r="E859">
        <v>147355</v>
      </c>
      <c r="F859" t="s">
        <v>25</v>
      </c>
      <c r="G859">
        <v>10</v>
      </c>
      <c r="H859" t="s">
        <v>26</v>
      </c>
      <c r="I859">
        <v>2</v>
      </c>
      <c r="J859" t="s">
        <v>18</v>
      </c>
      <c r="K859">
        <v>38</v>
      </c>
      <c r="L859" t="s">
        <v>22</v>
      </c>
      <c r="M859" t="s">
        <v>32</v>
      </c>
      <c r="N859">
        <v>866.3</v>
      </c>
      <c r="O859">
        <f>customer_segmentation_data[[#This Row],[purchase_frequency]]*customer_segmentation_data[[#This Row],[last_purchase_amount]]</f>
        <v>32919.4</v>
      </c>
    </row>
    <row r="860" spans="1:15" x14ac:dyDescent="0.25">
      <c r="A860">
        <v>802</v>
      </c>
      <c r="B860">
        <v>51</v>
      </c>
      <c r="C860" t="s">
        <v>24</v>
      </c>
      <c r="D860" t="s">
        <v>36</v>
      </c>
      <c r="E860">
        <v>107033</v>
      </c>
      <c r="F860" t="s">
        <v>25</v>
      </c>
      <c r="G860">
        <v>96</v>
      </c>
      <c r="H860" t="s">
        <v>17</v>
      </c>
      <c r="I860">
        <v>3</v>
      </c>
      <c r="J860" t="s">
        <v>18</v>
      </c>
      <c r="K860">
        <v>42</v>
      </c>
      <c r="L860" t="s">
        <v>22</v>
      </c>
      <c r="M860" t="s">
        <v>20</v>
      </c>
      <c r="N860">
        <v>992.17</v>
      </c>
      <c r="O860">
        <f>customer_segmentation_data[[#This Row],[purchase_frequency]]*customer_segmentation_data[[#This Row],[last_purchase_amount]]</f>
        <v>41671.14</v>
      </c>
    </row>
    <row r="861" spans="1:15" x14ac:dyDescent="0.25">
      <c r="A861">
        <v>814</v>
      </c>
      <c r="B861">
        <v>56</v>
      </c>
      <c r="C861" t="s">
        <v>24</v>
      </c>
      <c r="D861" t="s">
        <v>28</v>
      </c>
      <c r="E861">
        <v>145028</v>
      </c>
      <c r="F861" t="s">
        <v>25</v>
      </c>
      <c r="G861">
        <v>2</v>
      </c>
      <c r="H861" t="s">
        <v>26</v>
      </c>
      <c r="I861">
        <v>10</v>
      </c>
      <c r="J861" t="s">
        <v>30</v>
      </c>
      <c r="K861">
        <v>32</v>
      </c>
      <c r="L861" t="s">
        <v>22</v>
      </c>
      <c r="M861" t="s">
        <v>32</v>
      </c>
      <c r="N861">
        <v>849.56</v>
      </c>
      <c r="O861">
        <f>customer_segmentation_data[[#This Row],[purchase_frequency]]*customer_segmentation_data[[#This Row],[last_purchase_amount]]</f>
        <v>27185.919999999998</v>
      </c>
    </row>
    <row r="862" spans="1:15" x14ac:dyDescent="0.25">
      <c r="A862">
        <v>870</v>
      </c>
      <c r="B862">
        <v>57</v>
      </c>
      <c r="C862" t="s">
        <v>24</v>
      </c>
      <c r="D862" t="s">
        <v>28</v>
      </c>
      <c r="E862">
        <v>112212</v>
      </c>
      <c r="F862" t="s">
        <v>25</v>
      </c>
      <c r="G862">
        <v>6</v>
      </c>
      <c r="H862" t="s">
        <v>26</v>
      </c>
      <c r="I862">
        <v>6</v>
      </c>
      <c r="J862" t="s">
        <v>35</v>
      </c>
      <c r="K862">
        <v>44</v>
      </c>
      <c r="L862" t="s">
        <v>22</v>
      </c>
      <c r="M862" t="s">
        <v>32</v>
      </c>
      <c r="N862">
        <v>312.64</v>
      </c>
      <c r="O862">
        <f>customer_segmentation_data[[#This Row],[purchase_frequency]]*customer_segmentation_data[[#This Row],[last_purchase_amount]]</f>
        <v>13756.16</v>
      </c>
    </row>
    <row r="863" spans="1:15" x14ac:dyDescent="0.25">
      <c r="A863">
        <v>871</v>
      </c>
      <c r="B863">
        <v>57</v>
      </c>
      <c r="C863" t="s">
        <v>24</v>
      </c>
      <c r="D863" t="s">
        <v>15</v>
      </c>
      <c r="E863">
        <v>128481</v>
      </c>
      <c r="F863" t="s">
        <v>25</v>
      </c>
      <c r="G863">
        <v>86</v>
      </c>
      <c r="H863" t="s">
        <v>17</v>
      </c>
      <c r="I863">
        <v>10</v>
      </c>
      <c r="J863" t="s">
        <v>30</v>
      </c>
      <c r="K863">
        <v>40</v>
      </c>
      <c r="L863" t="s">
        <v>22</v>
      </c>
      <c r="M863" t="s">
        <v>32</v>
      </c>
      <c r="N863">
        <v>727.15</v>
      </c>
      <c r="O863">
        <f>customer_segmentation_data[[#This Row],[purchase_frequency]]*customer_segmentation_data[[#This Row],[last_purchase_amount]]</f>
        <v>29086</v>
      </c>
    </row>
    <row r="864" spans="1:15" x14ac:dyDescent="0.25">
      <c r="A864">
        <v>877</v>
      </c>
      <c r="B864">
        <v>51</v>
      </c>
      <c r="C864" t="s">
        <v>24</v>
      </c>
      <c r="D864" t="s">
        <v>15</v>
      </c>
      <c r="E864">
        <v>127950</v>
      </c>
      <c r="F864" t="s">
        <v>25</v>
      </c>
      <c r="G864">
        <v>27</v>
      </c>
      <c r="H864" t="s">
        <v>26</v>
      </c>
      <c r="I864">
        <v>3</v>
      </c>
      <c r="J864" t="s">
        <v>18</v>
      </c>
      <c r="K864">
        <v>45</v>
      </c>
      <c r="L864" t="s">
        <v>22</v>
      </c>
      <c r="M864" t="s">
        <v>32</v>
      </c>
      <c r="N864">
        <v>412.76</v>
      </c>
      <c r="O864">
        <f>customer_segmentation_data[[#This Row],[purchase_frequency]]*customer_segmentation_data[[#This Row],[last_purchase_amount]]</f>
        <v>18574.2</v>
      </c>
    </row>
    <row r="865" spans="1:15" x14ac:dyDescent="0.25">
      <c r="A865">
        <v>894</v>
      </c>
      <c r="B865">
        <v>63</v>
      </c>
      <c r="C865" t="s">
        <v>24</v>
      </c>
      <c r="D865" t="s">
        <v>28</v>
      </c>
      <c r="E865">
        <v>119492</v>
      </c>
      <c r="F865" t="s">
        <v>25</v>
      </c>
      <c r="G865">
        <v>25</v>
      </c>
      <c r="H865" t="s">
        <v>26</v>
      </c>
      <c r="I865">
        <v>8</v>
      </c>
      <c r="J865" t="s">
        <v>30</v>
      </c>
      <c r="K865">
        <v>40</v>
      </c>
      <c r="L865" t="s">
        <v>22</v>
      </c>
      <c r="M865" t="s">
        <v>23</v>
      </c>
      <c r="N865">
        <v>758.1</v>
      </c>
      <c r="O865">
        <f>customer_segmentation_data[[#This Row],[purchase_frequency]]*customer_segmentation_data[[#This Row],[last_purchase_amount]]</f>
        <v>30324</v>
      </c>
    </row>
    <row r="866" spans="1:15" x14ac:dyDescent="0.25">
      <c r="A866">
        <v>914</v>
      </c>
      <c r="B866">
        <v>55</v>
      </c>
      <c r="C866" t="s">
        <v>24</v>
      </c>
      <c r="D866" t="s">
        <v>36</v>
      </c>
      <c r="E866">
        <v>109314</v>
      </c>
      <c r="F866" t="s">
        <v>25</v>
      </c>
      <c r="G866">
        <v>72</v>
      </c>
      <c r="H866" t="s">
        <v>17</v>
      </c>
      <c r="I866">
        <v>10</v>
      </c>
      <c r="J866" t="s">
        <v>30</v>
      </c>
      <c r="K866">
        <v>47</v>
      </c>
      <c r="L866" t="s">
        <v>22</v>
      </c>
      <c r="M866" t="s">
        <v>33</v>
      </c>
      <c r="N866">
        <v>438.97</v>
      </c>
      <c r="O866">
        <f>customer_segmentation_data[[#This Row],[purchase_frequency]]*customer_segmentation_data[[#This Row],[last_purchase_amount]]</f>
        <v>20631.59</v>
      </c>
    </row>
    <row r="867" spans="1:15" x14ac:dyDescent="0.25">
      <c r="A867">
        <v>921</v>
      </c>
      <c r="B867">
        <v>66</v>
      </c>
      <c r="C867" t="s">
        <v>24</v>
      </c>
      <c r="D867" t="s">
        <v>36</v>
      </c>
      <c r="E867">
        <v>122436</v>
      </c>
      <c r="F867" t="s">
        <v>25</v>
      </c>
      <c r="G867">
        <v>73</v>
      </c>
      <c r="H867" t="s">
        <v>17</v>
      </c>
      <c r="I867">
        <v>7</v>
      </c>
      <c r="J867" t="s">
        <v>35</v>
      </c>
      <c r="K867">
        <v>47</v>
      </c>
      <c r="L867" t="s">
        <v>22</v>
      </c>
      <c r="M867" t="s">
        <v>32</v>
      </c>
      <c r="N867">
        <v>666.62</v>
      </c>
      <c r="O867">
        <f>customer_segmentation_data[[#This Row],[purchase_frequency]]*customer_segmentation_data[[#This Row],[last_purchase_amount]]</f>
        <v>31331.14</v>
      </c>
    </row>
    <row r="868" spans="1:15" x14ac:dyDescent="0.25">
      <c r="A868">
        <v>936</v>
      </c>
      <c r="B868">
        <v>51</v>
      </c>
      <c r="C868" t="s">
        <v>24</v>
      </c>
      <c r="D868" t="s">
        <v>36</v>
      </c>
      <c r="E868">
        <v>148784</v>
      </c>
      <c r="F868" t="s">
        <v>25</v>
      </c>
      <c r="G868">
        <v>17</v>
      </c>
      <c r="H868" t="s">
        <v>26</v>
      </c>
      <c r="I868">
        <v>1</v>
      </c>
      <c r="J868" t="s">
        <v>18</v>
      </c>
      <c r="K868">
        <v>50</v>
      </c>
      <c r="L868" t="s">
        <v>22</v>
      </c>
      <c r="M868" t="s">
        <v>32</v>
      </c>
      <c r="N868">
        <v>302.81</v>
      </c>
      <c r="O868">
        <f>customer_segmentation_data[[#This Row],[purchase_frequency]]*customer_segmentation_data[[#This Row],[last_purchase_amount]]</f>
        <v>15140.5</v>
      </c>
    </row>
    <row r="869" spans="1:15" x14ac:dyDescent="0.25">
      <c r="A869">
        <v>946</v>
      </c>
      <c r="B869">
        <v>59</v>
      </c>
      <c r="C869" t="s">
        <v>24</v>
      </c>
      <c r="D869" t="s">
        <v>36</v>
      </c>
      <c r="E869">
        <v>149936</v>
      </c>
      <c r="F869" t="s">
        <v>25</v>
      </c>
      <c r="G869">
        <v>80</v>
      </c>
      <c r="H869" t="s">
        <v>17</v>
      </c>
      <c r="I869">
        <v>7</v>
      </c>
      <c r="J869" t="s">
        <v>35</v>
      </c>
      <c r="K869">
        <v>37</v>
      </c>
      <c r="L869" t="s">
        <v>22</v>
      </c>
      <c r="M869" t="s">
        <v>20</v>
      </c>
      <c r="N869">
        <v>406.6</v>
      </c>
      <c r="O869">
        <f>customer_segmentation_data[[#This Row],[purchase_frequency]]*customer_segmentation_data[[#This Row],[last_purchase_amount]]</f>
        <v>15044.2</v>
      </c>
    </row>
    <row r="870" spans="1:15" x14ac:dyDescent="0.25">
      <c r="A870">
        <v>953</v>
      </c>
      <c r="B870">
        <v>51</v>
      </c>
      <c r="C870" t="s">
        <v>24</v>
      </c>
      <c r="D870" t="s">
        <v>36</v>
      </c>
      <c r="E870">
        <v>104830</v>
      </c>
      <c r="F870" t="s">
        <v>25</v>
      </c>
      <c r="G870">
        <v>43</v>
      </c>
      <c r="H870" t="s">
        <v>21</v>
      </c>
      <c r="I870">
        <v>9</v>
      </c>
      <c r="J870" t="s">
        <v>30</v>
      </c>
      <c r="K870">
        <v>36</v>
      </c>
      <c r="L870" t="s">
        <v>22</v>
      </c>
      <c r="M870" t="s">
        <v>23</v>
      </c>
      <c r="N870">
        <v>593.91999999999996</v>
      </c>
      <c r="O870">
        <f>customer_segmentation_data[[#This Row],[purchase_frequency]]*customer_segmentation_data[[#This Row],[last_purchase_amount]]</f>
        <v>21381.119999999999</v>
      </c>
    </row>
    <row r="871" spans="1:15" x14ac:dyDescent="0.25">
      <c r="A871">
        <v>983</v>
      </c>
      <c r="B871">
        <v>68</v>
      </c>
      <c r="C871" t="s">
        <v>24</v>
      </c>
      <c r="D871" t="s">
        <v>15</v>
      </c>
      <c r="E871">
        <v>117203</v>
      </c>
      <c r="F871" t="s">
        <v>25</v>
      </c>
      <c r="G871">
        <v>76</v>
      </c>
      <c r="H871" t="s">
        <v>17</v>
      </c>
      <c r="I871">
        <v>7</v>
      </c>
      <c r="J871" t="s">
        <v>35</v>
      </c>
      <c r="K871">
        <v>38</v>
      </c>
      <c r="L871" t="s">
        <v>22</v>
      </c>
      <c r="M871" t="s">
        <v>33</v>
      </c>
      <c r="N871">
        <v>363.94</v>
      </c>
      <c r="O871">
        <f>customer_segmentation_data[[#This Row],[purchase_frequency]]*customer_segmentation_data[[#This Row],[last_purchase_amount]]</f>
        <v>13829.72</v>
      </c>
    </row>
    <row r="872" spans="1:15" x14ac:dyDescent="0.25">
      <c r="A872">
        <v>3</v>
      </c>
      <c r="B872">
        <v>60</v>
      </c>
      <c r="C872" t="s">
        <v>24</v>
      </c>
      <c r="D872" t="s">
        <v>15</v>
      </c>
      <c r="E872">
        <v>126573</v>
      </c>
      <c r="F872" t="s">
        <v>25</v>
      </c>
      <c r="G872">
        <v>30</v>
      </c>
      <c r="H872" t="s">
        <v>26</v>
      </c>
      <c r="I872">
        <v>2</v>
      </c>
      <c r="J872" t="s">
        <v>18</v>
      </c>
      <c r="K872">
        <v>28</v>
      </c>
      <c r="L872" t="s">
        <v>19</v>
      </c>
      <c r="M872" t="s">
        <v>27</v>
      </c>
      <c r="N872">
        <v>424.36</v>
      </c>
      <c r="O872">
        <f>customer_segmentation_data[[#This Row],[purchase_frequency]]*customer_segmentation_data[[#This Row],[last_purchase_amount]]</f>
        <v>11882.08</v>
      </c>
    </row>
    <row r="873" spans="1:15" x14ac:dyDescent="0.25">
      <c r="A873">
        <v>5</v>
      </c>
      <c r="B873">
        <v>65</v>
      </c>
      <c r="C873" t="s">
        <v>24</v>
      </c>
      <c r="D873" t="s">
        <v>15</v>
      </c>
      <c r="E873">
        <v>140621</v>
      </c>
      <c r="F873" t="s">
        <v>25</v>
      </c>
      <c r="G873">
        <v>21</v>
      </c>
      <c r="H873" t="s">
        <v>26</v>
      </c>
      <c r="I873">
        <v>3</v>
      </c>
      <c r="J873" t="s">
        <v>18</v>
      </c>
      <c r="K873">
        <v>25</v>
      </c>
      <c r="L873" t="s">
        <v>19</v>
      </c>
      <c r="M873" t="s">
        <v>33</v>
      </c>
      <c r="N873">
        <v>347.08</v>
      </c>
      <c r="O873">
        <f>customer_segmentation_data[[#This Row],[purchase_frequency]]*customer_segmentation_data[[#This Row],[last_purchase_amount]]</f>
        <v>8677</v>
      </c>
    </row>
    <row r="874" spans="1:15" x14ac:dyDescent="0.25">
      <c r="A874">
        <v>16</v>
      </c>
      <c r="B874">
        <v>53</v>
      </c>
      <c r="C874" t="s">
        <v>24</v>
      </c>
      <c r="D874" t="s">
        <v>36</v>
      </c>
      <c r="E874">
        <v>129284</v>
      </c>
      <c r="F874" t="s">
        <v>25</v>
      </c>
      <c r="G874">
        <v>17</v>
      </c>
      <c r="H874" t="s">
        <v>26</v>
      </c>
      <c r="I874">
        <v>6</v>
      </c>
      <c r="J874" t="s">
        <v>35</v>
      </c>
      <c r="K874">
        <v>26</v>
      </c>
      <c r="L874" t="s">
        <v>19</v>
      </c>
      <c r="M874" t="s">
        <v>27</v>
      </c>
      <c r="N874">
        <v>225.4</v>
      </c>
      <c r="O874">
        <f>customer_segmentation_data[[#This Row],[purchase_frequency]]*customer_segmentation_data[[#This Row],[last_purchase_amount]]</f>
        <v>5860.4000000000005</v>
      </c>
    </row>
    <row r="875" spans="1:15" x14ac:dyDescent="0.25">
      <c r="A875">
        <v>17</v>
      </c>
      <c r="B875">
        <v>57</v>
      </c>
      <c r="C875" t="s">
        <v>24</v>
      </c>
      <c r="D875" t="s">
        <v>36</v>
      </c>
      <c r="E875">
        <v>102535</v>
      </c>
      <c r="F875" t="s">
        <v>25</v>
      </c>
      <c r="G875">
        <v>29</v>
      </c>
      <c r="H875" t="s">
        <v>26</v>
      </c>
      <c r="I875">
        <v>5</v>
      </c>
      <c r="J875" t="s">
        <v>35</v>
      </c>
      <c r="K875">
        <v>13</v>
      </c>
      <c r="L875" t="s">
        <v>19</v>
      </c>
      <c r="M875" t="s">
        <v>27</v>
      </c>
      <c r="N875">
        <v>378.47</v>
      </c>
      <c r="O875">
        <f>customer_segmentation_data[[#This Row],[purchase_frequency]]*customer_segmentation_data[[#This Row],[last_purchase_amount]]</f>
        <v>4920.1100000000006</v>
      </c>
    </row>
    <row r="876" spans="1:15" x14ac:dyDescent="0.25">
      <c r="A876">
        <v>50</v>
      </c>
      <c r="B876">
        <v>68</v>
      </c>
      <c r="C876" t="s">
        <v>24</v>
      </c>
      <c r="D876" t="s">
        <v>15</v>
      </c>
      <c r="E876">
        <v>146519</v>
      </c>
      <c r="F876" t="s">
        <v>25</v>
      </c>
      <c r="G876">
        <v>96</v>
      </c>
      <c r="H876" t="s">
        <v>17</v>
      </c>
      <c r="I876">
        <v>2</v>
      </c>
      <c r="J876" t="s">
        <v>18</v>
      </c>
      <c r="K876">
        <v>18</v>
      </c>
      <c r="L876" t="s">
        <v>19</v>
      </c>
      <c r="M876" t="s">
        <v>20</v>
      </c>
      <c r="N876">
        <v>673.79</v>
      </c>
      <c r="O876">
        <f>customer_segmentation_data[[#This Row],[purchase_frequency]]*customer_segmentation_data[[#This Row],[last_purchase_amount]]</f>
        <v>12128.22</v>
      </c>
    </row>
    <row r="877" spans="1:15" x14ac:dyDescent="0.25">
      <c r="A877">
        <v>76</v>
      </c>
      <c r="B877">
        <v>60</v>
      </c>
      <c r="C877" t="s">
        <v>24</v>
      </c>
      <c r="D877" t="s">
        <v>15</v>
      </c>
      <c r="E877">
        <v>131101</v>
      </c>
      <c r="F877" t="s">
        <v>25</v>
      </c>
      <c r="G877">
        <v>68</v>
      </c>
      <c r="H877" t="s">
        <v>21</v>
      </c>
      <c r="I877">
        <v>8</v>
      </c>
      <c r="J877" t="s">
        <v>30</v>
      </c>
      <c r="K877">
        <v>28</v>
      </c>
      <c r="L877" t="s">
        <v>19</v>
      </c>
      <c r="M877" t="s">
        <v>32</v>
      </c>
      <c r="N877">
        <v>522.95000000000005</v>
      </c>
      <c r="O877">
        <f>customer_segmentation_data[[#This Row],[purchase_frequency]]*customer_segmentation_data[[#This Row],[last_purchase_amount]]</f>
        <v>14642.600000000002</v>
      </c>
    </row>
    <row r="878" spans="1:15" x14ac:dyDescent="0.25">
      <c r="A878">
        <v>97</v>
      </c>
      <c r="B878">
        <v>63</v>
      </c>
      <c r="C878" t="s">
        <v>24</v>
      </c>
      <c r="D878" t="s">
        <v>28</v>
      </c>
      <c r="E878">
        <v>102834</v>
      </c>
      <c r="F878" t="s">
        <v>25</v>
      </c>
      <c r="G878">
        <v>31</v>
      </c>
      <c r="H878" t="s">
        <v>26</v>
      </c>
      <c r="I878">
        <v>7</v>
      </c>
      <c r="J878" t="s">
        <v>35</v>
      </c>
      <c r="K878">
        <v>20</v>
      </c>
      <c r="L878" t="s">
        <v>19</v>
      </c>
      <c r="M878" t="s">
        <v>33</v>
      </c>
      <c r="N878">
        <v>582.57000000000005</v>
      </c>
      <c r="O878">
        <f>customer_segmentation_data[[#This Row],[purchase_frequency]]*customer_segmentation_data[[#This Row],[last_purchase_amount]]</f>
        <v>11651.400000000001</v>
      </c>
    </row>
    <row r="879" spans="1:15" x14ac:dyDescent="0.25">
      <c r="A879">
        <v>106</v>
      </c>
      <c r="B879">
        <v>55</v>
      </c>
      <c r="C879" t="s">
        <v>24</v>
      </c>
      <c r="D879" t="s">
        <v>15</v>
      </c>
      <c r="E879">
        <v>147187</v>
      </c>
      <c r="F879" t="s">
        <v>25</v>
      </c>
      <c r="G879">
        <v>37</v>
      </c>
      <c r="H879" t="s">
        <v>26</v>
      </c>
      <c r="I879">
        <v>7</v>
      </c>
      <c r="J879" t="s">
        <v>35</v>
      </c>
      <c r="K879">
        <v>27</v>
      </c>
      <c r="L879" t="s">
        <v>19</v>
      </c>
      <c r="M879" t="s">
        <v>33</v>
      </c>
      <c r="N879">
        <v>941.67</v>
      </c>
      <c r="O879">
        <f>customer_segmentation_data[[#This Row],[purchase_frequency]]*customer_segmentation_data[[#This Row],[last_purchase_amount]]</f>
        <v>25425.09</v>
      </c>
    </row>
    <row r="880" spans="1:15" x14ac:dyDescent="0.25">
      <c r="A880">
        <v>130</v>
      </c>
      <c r="B880">
        <v>61</v>
      </c>
      <c r="C880" t="s">
        <v>24</v>
      </c>
      <c r="D880" t="s">
        <v>15</v>
      </c>
      <c r="E880">
        <v>131607</v>
      </c>
      <c r="F880" t="s">
        <v>25</v>
      </c>
      <c r="G880">
        <v>25</v>
      </c>
      <c r="H880" t="s">
        <v>26</v>
      </c>
      <c r="I880">
        <v>7</v>
      </c>
      <c r="J880" t="s">
        <v>35</v>
      </c>
      <c r="K880">
        <v>26</v>
      </c>
      <c r="L880" t="s">
        <v>19</v>
      </c>
      <c r="M880" t="s">
        <v>27</v>
      </c>
      <c r="N880">
        <v>714.15</v>
      </c>
      <c r="O880">
        <f>customer_segmentation_data[[#This Row],[purchase_frequency]]*customer_segmentation_data[[#This Row],[last_purchase_amount]]</f>
        <v>18567.899999999998</v>
      </c>
    </row>
    <row r="881" spans="1:15" x14ac:dyDescent="0.25">
      <c r="A881">
        <v>132</v>
      </c>
      <c r="B881">
        <v>67</v>
      </c>
      <c r="C881" t="s">
        <v>24</v>
      </c>
      <c r="D881" t="s">
        <v>15</v>
      </c>
      <c r="E881">
        <v>116124</v>
      </c>
      <c r="F881" t="s">
        <v>25</v>
      </c>
      <c r="G881">
        <v>78</v>
      </c>
      <c r="H881" t="s">
        <v>17</v>
      </c>
      <c r="I881">
        <v>10</v>
      </c>
      <c r="J881" t="s">
        <v>30</v>
      </c>
      <c r="K881">
        <v>28</v>
      </c>
      <c r="L881" t="s">
        <v>19</v>
      </c>
      <c r="M881" t="s">
        <v>32</v>
      </c>
      <c r="N881">
        <v>11.29</v>
      </c>
      <c r="O881">
        <f>customer_segmentation_data[[#This Row],[purchase_frequency]]*customer_segmentation_data[[#This Row],[last_purchase_amount]]</f>
        <v>316.12</v>
      </c>
    </row>
    <row r="882" spans="1:15" x14ac:dyDescent="0.25">
      <c r="A882">
        <v>138</v>
      </c>
      <c r="B882">
        <v>67</v>
      </c>
      <c r="C882" t="s">
        <v>24</v>
      </c>
      <c r="D882" t="s">
        <v>15</v>
      </c>
      <c r="E882">
        <v>120561</v>
      </c>
      <c r="F882" t="s">
        <v>25</v>
      </c>
      <c r="G882">
        <v>66</v>
      </c>
      <c r="H882" t="s">
        <v>21</v>
      </c>
      <c r="I882">
        <v>2</v>
      </c>
      <c r="J882" t="s">
        <v>18</v>
      </c>
      <c r="K882">
        <v>21</v>
      </c>
      <c r="L882" t="s">
        <v>19</v>
      </c>
      <c r="M882" t="s">
        <v>27</v>
      </c>
      <c r="N882">
        <v>798.2</v>
      </c>
      <c r="O882">
        <f>customer_segmentation_data[[#This Row],[purchase_frequency]]*customer_segmentation_data[[#This Row],[last_purchase_amount]]</f>
        <v>16762.2</v>
      </c>
    </row>
    <row r="883" spans="1:15" x14ac:dyDescent="0.25">
      <c r="A883">
        <v>143</v>
      </c>
      <c r="B883">
        <v>55</v>
      </c>
      <c r="C883" t="s">
        <v>24</v>
      </c>
      <c r="D883" t="s">
        <v>28</v>
      </c>
      <c r="E883">
        <v>101084</v>
      </c>
      <c r="F883" t="s">
        <v>25</v>
      </c>
      <c r="G883">
        <v>73</v>
      </c>
      <c r="H883" t="s">
        <v>17</v>
      </c>
      <c r="I883">
        <v>9</v>
      </c>
      <c r="J883" t="s">
        <v>30</v>
      </c>
      <c r="K883">
        <v>24</v>
      </c>
      <c r="L883" t="s">
        <v>19</v>
      </c>
      <c r="M883" t="s">
        <v>20</v>
      </c>
      <c r="N883">
        <v>624.80999999999995</v>
      </c>
      <c r="O883">
        <f>customer_segmentation_data[[#This Row],[purchase_frequency]]*customer_segmentation_data[[#This Row],[last_purchase_amount]]</f>
        <v>14995.439999999999</v>
      </c>
    </row>
    <row r="884" spans="1:15" x14ac:dyDescent="0.25">
      <c r="A884">
        <v>151</v>
      </c>
      <c r="B884">
        <v>55</v>
      </c>
      <c r="C884" t="s">
        <v>24</v>
      </c>
      <c r="D884" t="s">
        <v>28</v>
      </c>
      <c r="E884">
        <v>138064</v>
      </c>
      <c r="F884" t="s">
        <v>25</v>
      </c>
      <c r="G884">
        <v>86</v>
      </c>
      <c r="H884" t="s">
        <v>17</v>
      </c>
      <c r="I884">
        <v>5</v>
      </c>
      <c r="J884" t="s">
        <v>35</v>
      </c>
      <c r="K884">
        <v>22</v>
      </c>
      <c r="L884" t="s">
        <v>19</v>
      </c>
      <c r="M884" t="s">
        <v>33</v>
      </c>
      <c r="N884">
        <v>368.75</v>
      </c>
      <c r="O884">
        <f>customer_segmentation_data[[#This Row],[purchase_frequency]]*customer_segmentation_data[[#This Row],[last_purchase_amount]]</f>
        <v>8112.5</v>
      </c>
    </row>
    <row r="885" spans="1:15" x14ac:dyDescent="0.25">
      <c r="A885">
        <v>159</v>
      </c>
      <c r="B885">
        <v>58</v>
      </c>
      <c r="C885" t="s">
        <v>24</v>
      </c>
      <c r="D885" t="s">
        <v>28</v>
      </c>
      <c r="E885">
        <v>107818</v>
      </c>
      <c r="F885" t="s">
        <v>25</v>
      </c>
      <c r="G885">
        <v>70</v>
      </c>
      <c r="H885" t="s">
        <v>21</v>
      </c>
      <c r="I885">
        <v>5</v>
      </c>
      <c r="J885" t="s">
        <v>35</v>
      </c>
      <c r="K885">
        <v>24</v>
      </c>
      <c r="L885" t="s">
        <v>19</v>
      </c>
      <c r="M885" t="s">
        <v>32</v>
      </c>
      <c r="N885">
        <v>722.18</v>
      </c>
      <c r="O885">
        <f>customer_segmentation_data[[#This Row],[purchase_frequency]]*customer_segmentation_data[[#This Row],[last_purchase_amount]]</f>
        <v>17332.32</v>
      </c>
    </row>
    <row r="886" spans="1:15" x14ac:dyDescent="0.25">
      <c r="A886">
        <v>161</v>
      </c>
      <c r="B886">
        <v>69</v>
      </c>
      <c r="C886" t="s">
        <v>24</v>
      </c>
      <c r="D886" t="s">
        <v>15</v>
      </c>
      <c r="E886">
        <v>117782</v>
      </c>
      <c r="F886" t="s">
        <v>25</v>
      </c>
      <c r="G886">
        <v>18</v>
      </c>
      <c r="H886" t="s">
        <v>26</v>
      </c>
      <c r="I886">
        <v>1</v>
      </c>
      <c r="J886" t="s">
        <v>18</v>
      </c>
      <c r="K886">
        <v>15</v>
      </c>
      <c r="L886" t="s">
        <v>19</v>
      </c>
      <c r="M886" t="s">
        <v>23</v>
      </c>
      <c r="N886">
        <v>762.55</v>
      </c>
      <c r="O886">
        <f>customer_segmentation_data[[#This Row],[purchase_frequency]]*customer_segmentation_data[[#This Row],[last_purchase_amount]]</f>
        <v>11438.25</v>
      </c>
    </row>
    <row r="887" spans="1:15" x14ac:dyDescent="0.25">
      <c r="A887">
        <v>162</v>
      </c>
      <c r="B887">
        <v>64</v>
      </c>
      <c r="C887" t="s">
        <v>24</v>
      </c>
      <c r="D887" t="s">
        <v>28</v>
      </c>
      <c r="E887">
        <v>122472</v>
      </c>
      <c r="F887" t="s">
        <v>25</v>
      </c>
      <c r="G887">
        <v>75</v>
      </c>
      <c r="H887" t="s">
        <v>17</v>
      </c>
      <c r="I887">
        <v>1</v>
      </c>
      <c r="J887" t="s">
        <v>18</v>
      </c>
      <c r="K887">
        <v>17</v>
      </c>
      <c r="L887" t="s">
        <v>19</v>
      </c>
      <c r="M887" t="s">
        <v>23</v>
      </c>
      <c r="N887">
        <v>771.33</v>
      </c>
      <c r="O887">
        <f>customer_segmentation_data[[#This Row],[purchase_frequency]]*customer_segmentation_data[[#This Row],[last_purchase_amount]]</f>
        <v>13112.61</v>
      </c>
    </row>
    <row r="888" spans="1:15" x14ac:dyDescent="0.25">
      <c r="A888">
        <v>178</v>
      </c>
      <c r="B888">
        <v>67</v>
      </c>
      <c r="C888" t="s">
        <v>24</v>
      </c>
      <c r="D888" t="s">
        <v>15</v>
      </c>
      <c r="E888">
        <v>130300</v>
      </c>
      <c r="F888" t="s">
        <v>25</v>
      </c>
      <c r="G888">
        <v>75</v>
      </c>
      <c r="H888" t="s">
        <v>17</v>
      </c>
      <c r="I888">
        <v>5</v>
      </c>
      <c r="J888" t="s">
        <v>35</v>
      </c>
      <c r="K888">
        <v>27</v>
      </c>
      <c r="L888" t="s">
        <v>19</v>
      </c>
      <c r="M888" t="s">
        <v>33</v>
      </c>
      <c r="N888">
        <v>94.32</v>
      </c>
      <c r="O888">
        <f>customer_segmentation_data[[#This Row],[purchase_frequency]]*customer_segmentation_data[[#This Row],[last_purchase_amount]]</f>
        <v>2546.64</v>
      </c>
    </row>
    <row r="889" spans="1:15" x14ac:dyDescent="0.25">
      <c r="A889">
        <v>200</v>
      </c>
      <c r="B889">
        <v>63</v>
      </c>
      <c r="C889" t="s">
        <v>24</v>
      </c>
      <c r="D889" t="s">
        <v>15</v>
      </c>
      <c r="E889">
        <v>113240</v>
      </c>
      <c r="F889" t="s">
        <v>25</v>
      </c>
      <c r="G889">
        <v>47</v>
      </c>
      <c r="H889" t="s">
        <v>21</v>
      </c>
      <c r="I889">
        <v>9</v>
      </c>
      <c r="J889" t="s">
        <v>30</v>
      </c>
      <c r="K889">
        <v>22</v>
      </c>
      <c r="L889" t="s">
        <v>19</v>
      </c>
      <c r="M889" t="s">
        <v>27</v>
      </c>
      <c r="N889">
        <v>279.95999999999998</v>
      </c>
      <c r="O889">
        <f>customer_segmentation_data[[#This Row],[purchase_frequency]]*customer_segmentation_data[[#This Row],[last_purchase_amount]]</f>
        <v>6159.12</v>
      </c>
    </row>
    <row r="890" spans="1:15" x14ac:dyDescent="0.25">
      <c r="A890">
        <v>218</v>
      </c>
      <c r="B890">
        <v>55</v>
      </c>
      <c r="C890" t="s">
        <v>24</v>
      </c>
      <c r="D890" t="s">
        <v>15</v>
      </c>
      <c r="E890">
        <v>147024</v>
      </c>
      <c r="F890" t="s">
        <v>25</v>
      </c>
      <c r="G890">
        <v>24</v>
      </c>
      <c r="H890" t="s">
        <v>26</v>
      </c>
      <c r="I890">
        <v>9</v>
      </c>
      <c r="J890" t="s">
        <v>30</v>
      </c>
      <c r="K890">
        <v>16</v>
      </c>
      <c r="L890" t="s">
        <v>19</v>
      </c>
      <c r="M890" t="s">
        <v>33</v>
      </c>
      <c r="N890">
        <v>169.79</v>
      </c>
      <c r="O890">
        <f>customer_segmentation_data[[#This Row],[purchase_frequency]]*customer_segmentation_data[[#This Row],[last_purchase_amount]]</f>
        <v>2716.64</v>
      </c>
    </row>
    <row r="891" spans="1:15" x14ac:dyDescent="0.25">
      <c r="A891">
        <v>220</v>
      </c>
      <c r="B891">
        <v>69</v>
      </c>
      <c r="C891" t="s">
        <v>24</v>
      </c>
      <c r="D891" t="s">
        <v>36</v>
      </c>
      <c r="E891">
        <v>142216</v>
      </c>
      <c r="F891" t="s">
        <v>25</v>
      </c>
      <c r="G891">
        <v>90</v>
      </c>
      <c r="H891" t="s">
        <v>17</v>
      </c>
      <c r="I891">
        <v>7</v>
      </c>
      <c r="J891" t="s">
        <v>35</v>
      </c>
      <c r="K891">
        <v>29</v>
      </c>
      <c r="L891" t="s">
        <v>19</v>
      </c>
      <c r="M891" t="s">
        <v>33</v>
      </c>
      <c r="N891">
        <v>559.73</v>
      </c>
      <c r="O891">
        <f>customer_segmentation_data[[#This Row],[purchase_frequency]]*customer_segmentation_data[[#This Row],[last_purchase_amount]]</f>
        <v>16232.17</v>
      </c>
    </row>
    <row r="892" spans="1:15" x14ac:dyDescent="0.25">
      <c r="A892">
        <v>232</v>
      </c>
      <c r="B892">
        <v>66</v>
      </c>
      <c r="C892" t="s">
        <v>24</v>
      </c>
      <c r="D892" t="s">
        <v>36</v>
      </c>
      <c r="E892">
        <v>144573</v>
      </c>
      <c r="F892" t="s">
        <v>25</v>
      </c>
      <c r="G892">
        <v>41</v>
      </c>
      <c r="H892" t="s">
        <v>21</v>
      </c>
      <c r="I892">
        <v>7</v>
      </c>
      <c r="J892" t="s">
        <v>35</v>
      </c>
      <c r="K892">
        <v>24</v>
      </c>
      <c r="L892" t="s">
        <v>19</v>
      </c>
      <c r="M892" t="s">
        <v>20</v>
      </c>
      <c r="N892">
        <v>66.599999999999994</v>
      </c>
      <c r="O892">
        <f>customer_segmentation_data[[#This Row],[purchase_frequency]]*customer_segmentation_data[[#This Row],[last_purchase_amount]]</f>
        <v>1598.3999999999999</v>
      </c>
    </row>
    <row r="893" spans="1:15" x14ac:dyDescent="0.25">
      <c r="A893">
        <v>238</v>
      </c>
      <c r="B893">
        <v>64</v>
      </c>
      <c r="C893" t="s">
        <v>24</v>
      </c>
      <c r="D893" t="s">
        <v>28</v>
      </c>
      <c r="E893">
        <v>148368</v>
      </c>
      <c r="F893" t="s">
        <v>25</v>
      </c>
      <c r="G893">
        <v>19</v>
      </c>
      <c r="H893" t="s">
        <v>26</v>
      </c>
      <c r="I893">
        <v>4</v>
      </c>
      <c r="J893" t="s">
        <v>35</v>
      </c>
      <c r="K893">
        <v>23</v>
      </c>
      <c r="L893" t="s">
        <v>19</v>
      </c>
      <c r="M893" t="s">
        <v>20</v>
      </c>
      <c r="N893">
        <v>949.32</v>
      </c>
      <c r="O893">
        <f>customer_segmentation_data[[#This Row],[purchase_frequency]]*customer_segmentation_data[[#This Row],[last_purchase_amount]]</f>
        <v>21834.36</v>
      </c>
    </row>
    <row r="894" spans="1:15" x14ac:dyDescent="0.25">
      <c r="A894">
        <v>263</v>
      </c>
      <c r="B894">
        <v>64</v>
      </c>
      <c r="C894" t="s">
        <v>24</v>
      </c>
      <c r="D894" t="s">
        <v>28</v>
      </c>
      <c r="E894">
        <v>115366</v>
      </c>
      <c r="F894" t="s">
        <v>25</v>
      </c>
      <c r="G894">
        <v>68</v>
      </c>
      <c r="H894" t="s">
        <v>21</v>
      </c>
      <c r="I894">
        <v>9</v>
      </c>
      <c r="J894" t="s">
        <v>30</v>
      </c>
      <c r="K894">
        <v>28</v>
      </c>
      <c r="L894" t="s">
        <v>19</v>
      </c>
      <c r="M894" t="s">
        <v>33</v>
      </c>
      <c r="N894">
        <v>934.88</v>
      </c>
      <c r="O894">
        <f>customer_segmentation_data[[#This Row],[purchase_frequency]]*customer_segmentation_data[[#This Row],[last_purchase_amount]]</f>
        <v>26176.639999999999</v>
      </c>
    </row>
    <row r="895" spans="1:15" x14ac:dyDescent="0.25">
      <c r="A895">
        <v>267</v>
      </c>
      <c r="B895">
        <v>57</v>
      </c>
      <c r="C895" t="s">
        <v>24</v>
      </c>
      <c r="D895" t="s">
        <v>15</v>
      </c>
      <c r="E895">
        <v>114972</v>
      </c>
      <c r="F895" t="s">
        <v>25</v>
      </c>
      <c r="G895">
        <v>42</v>
      </c>
      <c r="H895" t="s">
        <v>21</v>
      </c>
      <c r="I895">
        <v>9</v>
      </c>
      <c r="J895" t="s">
        <v>30</v>
      </c>
      <c r="K895">
        <v>12</v>
      </c>
      <c r="L895" t="s">
        <v>19</v>
      </c>
      <c r="M895" t="s">
        <v>32</v>
      </c>
      <c r="N895">
        <v>999.74</v>
      </c>
      <c r="O895">
        <f>customer_segmentation_data[[#This Row],[purchase_frequency]]*customer_segmentation_data[[#This Row],[last_purchase_amount]]</f>
        <v>11996.880000000001</v>
      </c>
    </row>
    <row r="896" spans="1:15" x14ac:dyDescent="0.25">
      <c r="A896">
        <v>272</v>
      </c>
      <c r="B896">
        <v>52</v>
      </c>
      <c r="C896" t="s">
        <v>24</v>
      </c>
      <c r="D896" t="s">
        <v>15</v>
      </c>
      <c r="E896">
        <v>104033</v>
      </c>
      <c r="F896" t="s">
        <v>25</v>
      </c>
      <c r="G896">
        <v>6</v>
      </c>
      <c r="H896" t="s">
        <v>26</v>
      </c>
      <c r="I896">
        <v>5</v>
      </c>
      <c r="J896" t="s">
        <v>35</v>
      </c>
      <c r="K896">
        <v>15</v>
      </c>
      <c r="L896" t="s">
        <v>19</v>
      </c>
      <c r="M896" t="s">
        <v>27</v>
      </c>
      <c r="N896">
        <v>192.31</v>
      </c>
      <c r="O896">
        <f>customer_segmentation_data[[#This Row],[purchase_frequency]]*customer_segmentation_data[[#This Row],[last_purchase_amount]]</f>
        <v>2884.65</v>
      </c>
    </row>
    <row r="897" spans="1:15" x14ac:dyDescent="0.25">
      <c r="A897">
        <v>285</v>
      </c>
      <c r="B897">
        <v>63</v>
      </c>
      <c r="C897" t="s">
        <v>24</v>
      </c>
      <c r="D897" t="s">
        <v>15</v>
      </c>
      <c r="E897">
        <v>121652</v>
      </c>
      <c r="F897" t="s">
        <v>25</v>
      </c>
      <c r="G897">
        <v>20</v>
      </c>
      <c r="H897" t="s">
        <v>26</v>
      </c>
      <c r="I897">
        <v>1</v>
      </c>
      <c r="J897" t="s">
        <v>18</v>
      </c>
      <c r="K897">
        <v>26</v>
      </c>
      <c r="L897" t="s">
        <v>19</v>
      </c>
      <c r="M897" t="s">
        <v>23</v>
      </c>
      <c r="N897">
        <v>169.58</v>
      </c>
      <c r="O897">
        <f>customer_segmentation_data[[#This Row],[purchase_frequency]]*customer_segmentation_data[[#This Row],[last_purchase_amount]]</f>
        <v>4409.08</v>
      </c>
    </row>
    <row r="898" spans="1:15" x14ac:dyDescent="0.25">
      <c r="A898">
        <v>300</v>
      </c>
      <c r="B898">
        <v>55</v>
      </c>
      <c r="C898" t="s">
        <v>24</v>
      </c>
      <c r="D898" t="s">
        <v>28</v>
      </c>
      <c r="E898">
        <v>144624</v>
      </c>
      <c r="F898" t="s">
        <v>25</v>
      </c>
      <c r="G898">
        <v>38</v>
      </c>
      <c r="H898" t="s">
        <v>26</v>
      </c>
      <c r="I898">
        <v>2</v>
      </c>
      <c r="J898" t="s">
        <v>18</v>
      </c>
      <c r="K898">
        <v>23</v>
      </c>
      <c r="L898" t="s">
        <v>19</v>
      </c>
      <c r="M898" t="s">
        <v>20</v>
      </c>
      <c r="N898">
        <v>652.26</v>
      </c>
      <c r="O898">
        <f>customer_segmentation_data[[#This Row],[purchase_frequency]]*customer_segmentation_data[[#This Row],[last_purchase_amount]]</f>
        <v>15001.98</v>
      </c>
    </row>
    <row r="899" spans="1:15" x14ac:dyDescent="0.25">
      <c r="A899">
        <v>301</v>
      </c>
      <c r="B899">
        <v>52</v>
      </c>
      <c r="C899" t="s">
        <v>24</v>
      </c>
      <c r="D899" t="s">
        <v>15</v>
      </c>
      <c r="E899">
        <v>106147</v>
      </c>
      <c r="F899" t="s">
        <v>25</v>
      </c>
      <c r="G899">
        <v>2</v>
      </c>
      <c r="H899" t="s">
        <v>26</v>
      </c>
      <c r="I899">
        <v>6</v>
      </c>
      <c r="J899" t="s">
        <v>35</v>
      </c>
      <c r="K899">
        <v>19</v>
      </c>
      <c r="L899" t="s">
        <v>19</v>
      </c>
      <c r="M899" t="s">
        <v>20</v>
      </c>
      <c r="N899">
        <v>412.65</v>
      </c>
      <c r="O899">
        <f>customer_segmentation_data[[#This Row],[purchase_frequency]]*customer_segmentation_data[[#This Row],[last_purchase_amount]]</f>
        <v>7840.3499999999995</v>
      </c>
    </row>
    <row r="900" spans="1:15" x14ac:dyDescent="0.25">
      <c r="A900">
        <v>311</v>
      </c>
      <c r="B900">
        <v>53</v>
      </c>
      <c r="C900" t="s">
        <v>24</v>
      </c>
      <c r="D900" t="s">
        <v>36</v>
      </c>
      <c r="E900">
        <v>138922</v>
      </c>
      <c r="F900" t="s">
        <v>25</v>
      </c>
      <c r="G900">
        <v>45</v>
      </c>
      <c r="H900" t="s">
        <v>21</v>
      </c>
      <c r="I900">
        <v>5</v>
      </c>
      <c r="J900" t="s">
        <v>35</v>
      </c>
      <c r="K900">
        <v>22</v>
      </c>
      <c r="L900" t="s">
        <v>19</v>
      </c>
      <c r="M900" t="s">
        <v>33</v>
      </c>
      <c r="N900">
        <v>154.06</v>
      </c>
      <c r="O900">
        <f>customer_segmentation_data[[#This Row],[purchase_frequency]]*customer_segmentation_data[[#This Row],[last_purchase_amount]]</f>
        <v>3389.32</v>
      </c>
    </row>
    <row r="901" spans="1:15" x14ac:dyDescent="0.25">
      <c r="A901">
        <v>346</v>
      </c>
      <c r="B901">
        <v>62</v>
      </c>
      <c r="C901" t="s">
        <v>24</v>
      </c>
      <c r="D901" t="s">
        <v>15</v>
      </c>
      <c r="E901">
        <v>114587</v>
      </c>
      <c r="F901" t="s">
        <v>25</v>
      </c>
      <c r="G901">
        <v>14</v>
      </c>
      <c r="H901" t="s">
        <v>26</v>
      </c>
      <c r="I901">
        <v>7</v>
      </c>
      <c r="J901" t="s">
        <v>35</v>
      </c>
      <c r="K901">
        <v>11</v>
      </c>
      <c r="L901" t="s">
        <v>19</v>
      </c>
      <c r="M901" t="s">
        <v>33</v>
      </c>
      <c r="N901">
        <v>26.72</v>
      </c>
      <c r="O901">
        <f>customer_segmentation_data[[#This Row],[purchase_frequency]]*customer_segmentation_data[[#This Row],[last_purchase_amount]]</f>
        <v>293.91999999999996</v>
      </c>
    </row>
    <row r="902" spans="1:15" x14ac:dyDescent="0.25">
      <c r="A902">
        <v>350</v>
      </c>
      <c r="B902">
        <v>56</v>
      </c>
      <c r="C902" t="s">
        <v>24</v>
      </c>
      <c r="D902" t="s">
        <v>15</v>
      </c>
      <c r="E902">
        <v>148694</v>
      </c>
      <c r="F902" t="s">
        <v>25</v>
      </c>
      <c r="G902">
        <v>44</v>
      </c>
      <c r="H902" t="s">
        <v>21</v>
      </c>
      <c r="I902">
        <v>7</v>
      </c>
      <c r="J902" t="s">
        <v>35</v>
      </c>
      <c r="K902">
        <v>13</v>
      </c>
      <c r="L902" t="s">
        <v>19</v>
      </c>
      <c r="M902" t="s">
        <v>33</v>
      </c>
      <c r="N902">
        <v>326.5</v>
      </c>
      <c r="O902">
        <f>customer_segmentation_data[[#This Row],[purchase_frequency]]*customer_segmentation_data[[#This Row],[last_purchase_amount]]</f>
        <v>4244.5</v>
      </c>
    </row>
    <row r="903" spans="1:15" x14ac:dyDescent="0.25">
      <c r="A903">
        <v>358</v>
      </c>
      <c r="B903">
        <v>57</v>
      </c>
      <c r="C903" t="s">
        <v>24</v>
      </c>
      <c r="D903" t="s">
        <v>36</v>
      </c>
      <c r="E903">
        <v>137205</v>
      </c>
      <c r="F903" t="s">
        <v>25</v>
      </c>
      <c r="G903">
        <v>18</v>
      </c>
      <c r="H903" t="s">
        <v>26</v>
      </c>
      <c r="I903">
        <v>1</v>
      </c>
      <c r="J903" t="s">
        <v>18</v>
      </c>
      <c r="K903">
        <v>21</v>
      </c>
      <c r="L903" t="s">
        <v>19</v>
      </c>
      <c r="M903" t="s">
        <v>33</v>
      </c>
      <c r="N903">
        <v>862.12</v>
      </c>
      <c r="O903">
        <f>customer_segmentation_data[[#This Row],[purchase_frequency]]*customer_segmentation_data[[#This Row],[last_purchase_amount]]</f>
        <v>18104.52</v>
      </c>
    </row>
    <row r="904" spans="1:15" x14ac:dyDescent="0.25">
      <c r="A904">
        <v>364</v>
      </c>
      <c r="B904">
        <v>63</v>
      </c>
      <c r="C904" t="s">
        <v>24</v>
      </c>
      <c r="D904" t="s">
        <v>28</v>
      </c>
      <c r="E904">
        <v>145117</v>
      </c>
      <c r="F904" t="s">
        <v>25</v>
      </c>
      <c r="G904">
        <v>66</v>
      </c>
      <c r="H904" t="s">
        <v>21</v>
      </c>
      <c r="I904">
        <v>7</v>
      </c>
      <c r="J904" t="s">
        <v>35</v>
      </c>
      <c r="K904">
        <v>12</v>
      </c>
      <c r="L904" t="s">
        <v>19</v>
      </c>
      <c r="M904" t="s">
        <v>23</v>
      </c>
      <c r="N904">
        <v>971.02</v>
      </c>
      <c r="O904">
        <f>customer_segmentation_data[[#This Row],[purchase_frequency]]*customer_segmentation_data[[#This Row],[last_purchase_amount]]</f>
        <v>11652.24</v>
      </c>
    </row>
    <row r="905" spans="1:15" x14ac:dyDescent="0.25">
      <c r="A905">
        <v>386</v>
      </c>
      <c r="B905">
        <v>69</v>
      </c>
      <c r="C905" t="s">
        <v>24</v>
      </c>
      <c r="D905" t="s">
        <v>36</v>
      </c>
      <c r="E905">
        <v>105810</v>
      </c>
      <c r="F905" t="s">
        <v>25</v>
      </c>
      <c r="G905">
        <v>57</v>
      </c>
      <c r="H905" t="s">
        <v>21</v>
      </c>
      <c r="I905">
        <v>6</v>
      </c>
      <c r="J905" t="s">
        <v>35</v>
      </c>
      <c r="K905">
        <v>28</v>
      </c>
      <c r="L905" t="s">
        <v>19</v>
      </c>
      <c r="M905" t="s">
        <v>20</v>
      </c>
      <c r="N905">
        <v>985.94</v>
      </c>
      <c r="O905">
        <f>customer_segmentation_data[[#This Row],[purchase_frequency]]*customer_segmentation_data[[#This Row],[last_purchase_amount]]</f>
        <v>27606.32</v>
      </c>
    </row>
    <row r="906" spans="1:15" x14ac:dyDescent="0.25">
      <c r="A906">
        <v>391</v>
      </c>
      <c r="B906">
        <v>67</v>
      </c>
      <c r="C906" t="s">
        <v>24</v>
      </c>
      <c r="D906" t="s">
        <v>15</v>
      </c>
      <c r="E906">
        <v>101759</v>
      </c>
      <c r="F906" t="s">
        <v>25</v>
      </c>
      <c r="G906">
        <v>57</v>
      </c>
      <c r="H906" t="s">
        <v>21</v>
      </c>
      <c r="I906">
        <v>3</v>
      </c>
      <c r="J906" t="s">
        <v>18</v>
      </c>
      <c r="K906">
        <v>19</v>
      </c>
      <c r="L906" t="s">
        <v>19</v>
      </c>
      <c r="M906" t="s">
        <v>23</v>
      </c>
      <c r="N906">
        <v>670.51</v>
      </c>
      <c r="O906">
        <f>customer_segmentation_data[[#This Row],[purchase_frequency]]*customer_segmentation_data[[#This Row],[last_purchase_amount]]</f>
        <v>12739.69</v>
      </c>
    </row>
    <row r="907" spans="1:15" x14ac:dyDescent="0.25">
      <c r="A907">
        <v>393</v>
      </c>
      <c r="B907">
        <v>55</v>
      </c>
      <c r="C907" t="s">
        <v>24</v>
      </c>
      <c r="D907" t="s">
        <v>15</v>
      </c>
      <c r="E907">
        <v>127542</v>
      </c>
      <c r="F907" t="s">
        <v>25</v>
      </c>
      <c r="G907">
        <v>79</v>
      </c>
      <c r="H907" t="s">
        <v>17</v>
      </c>
      <c r="I907">
        <v>8</v>
      </c>
      <c r="J907" t="s">
        <v>30</v>
      </c>
      <c r="K907">
        <v>12</v>
      </c>
      <c r="L907" t="s">
        <v>19</v>
      </c>
      <c r="M907" t="s">
        <v>27</v>
      </c>
      <c r="N907">
        <v>632.6</v>
      </c>
      <c r="O907">
        <f>customer_segmentation_data[[#This Row],[purchase_frequency]]*customer_segmentation_data[[#This Row],[last_purchase_amount]]</f>
        <v>7591.2000000000007</v>
      </c>
    </row>
    <row r="908" spans="1:15" x14ac:dyDescent="0.25">
      <c r="A908">
        <v>436</v>
      </c>
      <c r="B908">
        <v>52</v>
      </c>
      <c r="C908" t="s">
        <v>24</v>
      </c>
      <c r="D908" t="s">
        <v>28</v>
      </c>
      <c r="E908">
        <v>136827</v>
      </c>
      <c r="F908" t="s">
        <v>25</v>
      </c>
      <c r="G908">
        <v>87</v>
      </c>
      <c r="H908" t="s">
        <v>17</v>
      </c>
      <c r="I908">
        <v>5</v>
      </c>
      <c r="J908" t="s">
        <v>35</v>
      </c>
      <c r="K908">
        <v>20</v>
      </c>
      <c r="L908" t="s">
        <v>19</v>
      </c>
      <c r="M908" t="s">
        <v>23</v>
      </c>
      <c r="N908">
        <v>322.29000000000002</v>
      </c>
      <c r="O908">
        <f>customer_segmentation_data[[#This Row],[purchase_frequency]]*customer_segmentation_data[[#This Row],[last_purchase_amount]]</f>
        <v>6445.8</v>
      </c>
    </row>
    <row r="909" spans="1:15" x14ac:dyDescent="0.25">
      <c r="A909">
        <v>439</v>
      </c>
      <c r="B909">
        <v>63</v>
      </c>
      <c r="C909" t="s">
        <v>24</v>
      </c>
      <c r="D909" t="s">
        <v>15</v>
      </c>
      <c r="E909">
        <v>118402</v>
      </c>
      <c r="F909" t="s">
        <v>25</v>
      </c>
      <c r="G909">
        <v>74</v>
      </c>
      <c r="H909" t="s">
        <v>17</v>
      </c>
      <c r="I909">
        <v>3</v>
      </c>
      <c r="J909" t="s">
        <v>18</v>
      </c>
      <c r="K909">
        <v>12</v>
      </c>
      <c r="L909" t="s">
        <v>19</v>
      </c>
      <c r="M909" t="s">
        <v>23</v>
      </c>
      <c r="N909">
        <v>828.04</v>
      </c>
      <c r="O909">
        <f>customer_segmentation_data[[#This Row],[purchase_frequency]]*customer_segmentation_data[[#This Row],[last_purchase_amount]]</f>
        <v>9936.48</v>
      </c>
    </row>
    <row r="910" spans="1:15" x14ac:dyDescent="0.25">
      <c r="A910">
        <v>460</v>
      </c>
      <c r="B910">
        <v>55</v>
      </c>
      <c r="C910" t="s">
        <v>24</v>
      </c>
      <c r="D910" t="s">
        <v>15</v>
      </c>
      <c r="E910">
        <v>105647</v>
      </c>
      <c r="F910" t="s">
        <v>25</v>
      </c>
      <c r="G910">
        <v>94</v>
      </c>
      <c r="H910" t="s">
        <v>17</v>
      </c>
      <c r="I910">
        <v>1</v>
      </c>
      <c r="J910" t="s">
        <v>18</v>
      </c>
      <c r="K910">
        <v>14</v>
      </c>
      <c r="L910" t="s">
        <v>19</v>
      </c>
      <c r="M910" t="s">
        <v>23</v>
      </c>
      <c r="N910">
        <v>737.91</v>
      </c>
      <c r="O910">
        <f>customer_segmentation_data[[#This Row],[purchase_frequency]]*customer_segmentation_data[[#This Row],[last_purchase_amount]]</f>
        <v>10330.74</v>
      </c>
    </row>
    <row r="911" spans="1:15" x14ac:dyDescent="0.25">
      <c r="A911">
        <v>464</v>
      </c>
      <c r="B911">
        <v>65</v>
      </c>
      <c r="C911" t="s">
        <v>24</v>
      </c>
      <c r="D911" t="s">
        <v>15</v>
      </c>
      <c r="E911">
        <v>138529</v>
      </c>
      <c r="F911" t="s">
        <v>25</v>
      </c>
      <c r="G911">
        <v>87</v>
      </c>
      <c r="H911" t="s">
        <v>17</v>
      </c>
      <c r="I911">
        <v>10</v>
      </c>
      <c r="J911" t="s">
        <v>30</v>
      </c>
      <c r="K911">
        <v>14</v>
      </c>
      <c r="L911" t="s">
        <v>19</v>
      </c>
      <c r="M911" t="s">
        <v>23</v>
      </c>
      <c r="N911">
        <v>461.61</v>
      </c>
      <c r="O911">
        <f>customer_segmentation_data[[#This Row],[purchase_frequency]]*customer_segmentation_data[[#This Row],[last_purchase_amount]]</f>
        <v>6462.54</v>
      </c>
    </row>
    <row r="912" spans="1:15" x14ac:dyDescent="0.25">
      <c r="A912">
        <v>479</v>
      </c>
      <c r="B912">
        <v>58</v>
      </c>
      <c r="C912" t="s">
        <v>24</v>
      </c>
      <c r="D912" t="s">
        <v>15</v>
      </c>
      <c r="E912">
        <v>137836</v>
      </c>
      <c r="F912" t="s">
        <v>25</v>
      </c>
      <c r="G912">
        <v>19</v>
      </c>
      <c r="H912" t="s">
        <v>26</v>
      </c>
      <c r="I912">
        <v>9</v>
      </c>
      <c r="J912" t="s">
        <v>30</v>
      </c>
      <c r="K912">
        <v>21</v>
      </c>
      <c r="L912" t="s">
        <v>19</v>
      </c>
      <c r="M912" t="s">
        <v>33</v>
      </c>
      <c r="N912">
        <v>172.39</v>
      </c>
      <c r="O912">
        <f>customer_segmentation_data[[#This Row],[purchase_frequency]]*customer_segmentation_data[[#This Row],[last_purchase_amount]]</f>
        <v>3620.1899999999996</v>
      </c>
    </row>
    <row r="913" spans="1:15" x14ac:dyDescent="0.25">
      <c r="A913">
        <v>493</v>
      </c>
      <c r="B913">
        <v>51</v>
      </c>
      <c r="C913" t="s">
        <v>24</v>
      </c>
      <c r="D913" t="s">
        <v>15</v>
      </c>
      <c r="E913">
        <v>120616</v>
      </c>
      <c r="F913" t="s">
        <v>25</v>
      </c>
      <c r="G913">
        <v>71</v>
      </c>
      <c r="H913" t="s">
        <v>17</v>
      </c>
      <c r="I913">
        <v>1</v>
      </c>
      <c r="J913" t="s">
        <v>18</v>
      </c>
      <c r="K913">
        <v>16</v>
      </c>
      <c r="L913" t="s">
        <v>19</v>
      </c>
      <c r="M913" t="s">
        <v>27</v>
      </c>
      <c r="N913">
        <v>542.03</v>
      </c>
      <c r="O913">
        <f>customer_segmentation_data[[#This Row],[purchase_frequency]]*customer_segmentation_data[[#This Row],[last_purchase_amount]]</f>
        <v>8672.48</v>
      </c>
    </row>
    <row r="914" spans="1:15" x14ac:dyDescent="0.25">
      <c r="A914">
        <v>547</v>
      </c>
      <c r="B914">
        <v>60</v>
      </c>
      <c r="C914" t="s">
        <v>24</v>
      </c>
      <c r="D914" t="s">
        <v>28</v>
      </c>
      <c r="E914">
        <v>108533</v>
      </c>
      <c r="F914" t="s">
        <v>25</v>
      </c>
      <c r="G914">
        <v>23</v>
      </c>
      <c r="H914" t="s">
        <v>26</v>
      </c>
      <c r="I914">
        <v>9</v>
      </c>
      <c r="J914" t="s">
        <v>30</v>
      </c>
      <c r="K914">
        <v>24</v>
      </c>
      <c r="L914" t="s">
        <v>19</v>
      </c>
      <c r="M914" t="s">
        <v>33</v>
      </c>
      <c r="N914">
        <v>506.98</v>
      </c>
      <c r="O914">
        <f>customer_segmentation_data[[#This Row],[purchase_frequency]]*customer_segmentation_data[[#This Row],[last_purchase_amount]]</f>
        <v>12167.52</v>
      </c>
    </row>
    <row r="915" spans="1:15" x14ac:dyDescent="0.25">
      <c r="A915">
        <v>565</v>
      </c>
      <c r="B915">
        <v>68</v>
      </c>
      <c r="C915" t="s">
        <v>24</v>
      </c>
      <c r="D915" t="s">
        <v>28</v>
      </c>
      <c r="E915">
        <v>106635</v>
      </c>
      <c r="F915" t="s">
        <v>25</v>
      </c>
      <c r="G915">
        <v>85</v>
      </c>
      <c r="H915" t="s">
        <v>17</v>
      </c>
      <c r="I915">
        <v>10</v>
      </c>
      <c r="J915" t="s">
        <v>30</v>
      </c>
      <c r="K915">
        <v>30</v>
      </c>
      <c r="L915" t="s">
        <v>19</v>
      </c>
      <c r="M915" t="s">
        <v>33</v>
      </c>
      <c r="N915">
        <v>854.95</v>
      </c>
      <c r="O915">
        <f>customer_segmentation_data[[#This Row],[purchase_frequency]]*customer_segmentation_data[[#This Row],[last_purchase_amount]]</f>
        <v>25648.5</v>
      </c>
    </row>
    <row r="916" spans="1:15" x14ac:dyDescent="0.25">
      <c r="A916">
        <v>580</v>
      </c>
      <c r="B916">
        <v>51</v>
      </c>
      <c r="C916" t="s">
        <v>24</v>
      </c>
      <c r="D916" t="s">
        <v>15</v>
      </c>
      <c r="E916">
        <v>149744</v>
      </c>
      <c r="F916" t="s">
        <v>25</v>
      </c>
      <c r="G916">
        <v>99</v>
      </c>
      <c r="H916" t="s">
        <v>17</v>
      </c>
      <c r="I916">
        <v>1</v>
      </c>
      <c r="J916" t="s">
        <v>18</v>
      </c>
      <c r="K916">
        <v>12</v>
      </c>
      <c r="L916" t="s">
        <v>19</v>
      </c>
      <c r="M916" t="s">
        <v>20</v>
      </c>
      <c r="N916">
        <v>215.92</v>
      </c>
      <c r="O916">
        <f>customer_segmentation_data[[#This Row],[purchase_frequency]]*customer_segmentation_data[[#This Row],[last_purchase_amount]]</f>
        <v>2591.04</v>
      </c>
    </row>
    <row r="917" spans="1:15" x14ac:dyDescent="0.25">
      <c r="A917">
        <v>586</v>
      </c>
      <c r="B917">
        <v>62</v>
      </c>
      <c r="C917" t="s">
        <v>24</v>
      </c>
      <c r="D917" t="s">
        <v>28</v>
      </c>
      <c r="E917">
        <v>147903</v>
      </c>
      <c r="F917" t="s">
        <v>25</v>
      </c>
      <c r="G917">
        <v>79</v>
      </c>
      <c r="H917" t="s">
        <v>17</v>
      </c>
      <c r="I917">
        <v>5</v>
      </c>
      <c r="J917" t="s">
        <v>35</v>
      </c>
      <c r="K917">
        <v>22</v>
      </c>
      <c r="L917" t="s">
        <v>19</v>
      </c>
      <c r="M917" t="s">
        <v>33</v>
      </c>
      <c r="N917">
        <v>203.15</v>
      </c>
      <c r="O917">
        <f>customer_segmentation_data[[#This Row],[purchase_frequency]]*customer_segmentation_data[[#This Row],[last_purchase_amount]]</f>
        <v>4469.3</v>
      </c>
    </row>
    <row r="918" spans="1:15" x14ac:dyDescent="0.25">
      <c r="A918">
        <v>600</v>
      </c>
      <c r="B918">
        <v>52</v>
      </c>
      <c r="C918" t="s">
        <v>24</v>
      </c>
      <c r="D918" t="s">
        <v>36</v>
      </c>
      <c r="E918">
        <v>127010</v>
      </c>
      <c r="F918" t="s">
        <v>25</v>
      </c>
      <c r="G918">
        <v>76</v>
      </c>
      <c r="H918" t="s">
        <v>17</v>
      </c>
      <c r="I918">
        <v>8</v>
      </c>
      <c r="J918" t="s">
        <v>30</v>
      </c>
      <c r="K918">
        <v>26</v>
      </c>
      <c r="L918" t="s">
        <v>19</v>
      </c>
      <c r="M918" t="s">
        <v>23</v>
      </c>
      <c r="N918">
        <v>13.46</v>
      </c>
      <c r="O918">
        <f>customer_segmentation_data[[#This Row],[purchase_frequency]]*customer_segmentation_data[[#This Row],[last_purchase_amount]]</f>
        <v>349.96000000000004</v>
      </c>
    </row>
    <row r="919" spans="1:15" x14ac:dyDescent="0.25">
      <c r="A919">
        <v>634</v>
      </c>
      <c r="B919">
        <v>51</v>
      </c>
      <c r="C919" t="s">
        <v>24</v>
      </c>
      <c r="D919" t="s">
        <v>28</v>
      </c>
      <c r="E919">
        <v>143678</v>
      </c>
      <c r="F919" t="s">
        <v>25</v>
      </c>
      <c r="G919">
        <v>50</v>
      </c>
      <c r="H919" t="s">
        <v>21</v>
      </c>
      <c r="I919">
        <v>8</v>
      </c>
      <c r="J919" t="s">
        <v>30</v>
      </c>
      <c r="K919">
        <v>23</v>
      </c>
      <c r="L919" t="s">
        <v>19</v>
      </c>
      <c r="M919" t="s">
        <v>33</v>
      </c>
      <c r="N919">
        <v>916.04</v>
      </c>
      <c r="O919">
        <f>customer_segmentation_data[[#This Row],[purchase_frequency]]*customer_segmentation_data[[#This Row],[last_purchase_amount]]</f>
        <v>21068.92</v>
      </c>
    </row>
    <row r="920" spans="1:15" x14ac:dyDescent="0.25">
      <c r="A920">
        <v>736</v>
      </c>
      <c r="B920">
        <v>52</v>
      </c>
      <c r="C920" t="s">
        <v>24</v>
      </c>
      <c r="D920" t="s">
        <v>15</v>
      </c>
      <c r="E920">
        <v>130875</v>
      </c>
      <c r="F920" t="s">
        <v>25</v>
      </c>
      <c r="G920">
        <v>76</v>
      </c>
      <c r="H920" t="s">
        <v>17</v>
      </c>
      <c r="I920">
        <v>10</v>
      </c>
      <c r="J920" t="s">
        <v>30</v>
      </c>
      <c r="K920">
        <v>14</v>
      </c>
      <c r="L920" t="s">
        <v>19</v>
      </c>
      <c r="M920" t="s">
        <v>27</v>
      </c>
      <c r="N920">
        <v>979.39</v>
      </c>
      <c r="O920">
        <f>customer_segmentation_data[[#This Row],[purchase_frequency]]*customer_segmentation_data[[#This Row],[last_purchase_amount]]</f>
        <v>13711.46</v>
      </c>
    </row>
    <row r="921" spans="1:15" x14ac:dyDescent="0.25">
      <c r="A921">
        <v>739</v>
      </c>
      <c r="B921">
        <v>61</v>
      </c>
      <c r="C921" t="s">
        <v>24</v>
      </c>
      <c r="D921" t="s">
        <v>36</v>
      </c>
      <c r="E921">
        <v>113380</v>
      </c>
      <c r="F921" t="s">
        <v>25</v>
      </c>
      <c r="G921">
        <v>27</v>
      </c>
      <c r="H921" t="s">
        <v>26</v>
      </c>
      <c r="I921">
        <v>2</v>
      </c>
      <c r="J921" t="s">
        <v>18</v>
      </c>
      <c r="K921">
        <v>17</v>
      </c>
      <c r="L921" t="s">
        <v>19</v>
      </c>
      <c r="M921" t="s">
        <v>33</v>
      </c>
      <c r="N921">
        <v>177.5</v>
      </c>
      <c r="O921">
        <f>customer_segmentation_data[[#This Row],[purchase_frequency]]*customer_segmentation_data[[#This Row],[last_purchase_amount]]</f>
        <v>3017.5</v>
      </c>
    </row>
    <row r="922" spans="1:15" x14ac:dyDescent="0.25">
      <c r="A922">
        <v>740</v>
      </c>
      <c r="B922">
        <v>62</v>
      </c>
      <c r="C922" t="s">
        <v>24</v>
      </c>
      <c r="D922" t="s">
        <v>15</v>
      </c>
      <c r="E922">
        <v>119083</v>
      </c>
      <c r="F922" t="s">
        <v>25</v>
      </c>
      <c r="G922">
        <v>18</v>
      </c>
      <c r="H922" t="s">
        <v>26</v>
      </c>
      <c r="I922">
        <v>4</v>
      </c>
      <c r="J922" t="s">
        <v>35</v>
      </c>
      <c r="K922">
        <v>28</v>
      </c>
      <c r="L922" t="s">
        <v>19</v>
      </c>
      <c r="M922" t="s">
        <v>33</v>
      </c>
      <c r="N922">
        <v>317.77999999999997</v>
      </c>
      <c r="O922">
        <f>customer_segmentation_data[[#This Row],[purchase_frequency]]*customer_segmentation_data[[#This Row],[last_purchase_amount]]</f>
        <v>8897.84</v>
      </c>
    </row>
    <row r="923" spans="1:15" x14ac:dyDescent="0.25">
      <c r="A923">
        <v>743</v>
      </c>
      <c r="B923">
        <v>64</v>
      </c>
      <c r="C923" t="s">
        <v>24</v>
      </c>
      <c r="D923" t="s">
        <v>36</v>
      </c>
      <c r="E923">
        <v>132277</v>
      </c>
      <c r="F923" t="s">
        <v>25</v>
      </c>
      <c r="G923">
        <v>81</v>
      </c>
      <c r="H923" t="s">
        <v>17</v>
      </c>
      <c r="I923">
        <v>5</v>
      </c>
      <c r="J923" t="s">
        <v>35</v>
      </c>
      <c r="K923">
        <v>30</v>
      </c>
      <c r="L923" t="s">
        <v>19</v>
      </c>
      <c r="M923" t="s">
        <v>23</v>
      </c>
      <c r="N923">
        <v>505.24</v>
      </c>
      <c r="O923">
        <f>customer_segmentation_data[[#This Row],[purchase_frequency]]*customer_segmentation_data[[#This Row],[last_purchase_amount]]</f>
        <v>15157.2</v>
      </c>
    </row>
    <row r="924" spans="1:15" x14ac:dyDescent="0.25">
      <c r="A924">
        <v>759</v>
      </c>
      <c r="B924">
        <v>64</v>
      </c>
      <c r="C924" t="s">
        <v>24</v>
      </c>
      <c r="D924" t="s">
        <v>28</v>
      </c>
      <c r="E924">
        <v>130443</v>
      </c>
      <c r="F924" t="s">
        <v>25</v>
      </c>
      <c r="G924">
        <v>29</v>
      </c>
      <c r="H924" t="s">
        <v>26</v>
      </c>
      <c r="I924">
        <v>1</v>
      </c>
      <c r="J924" t="s">
        <v>18</v>
      </c>
      <c r="K924">
        <v>17</v>
      </c>
      <c r="L924" t="s">
        <v>19</v>
      </c>
      <c r="M924" t="s">
        <v>32</v>
      </c>
      <c r="N924">
        <v>835.67</v>
      </c>
      <c r="O924">
        <f>customer_segmentation_data[[#This Row],[purchase_frequency]]*customer_segmentation_data[[#This Row],[last_purchase_amount]]</f>
        <v>14206.39</v>
      </c>
    </row>
    <row r="925" spans="1:15" x14ac:dyDescent="0.25">
      <c r="A925">
        <v>763</v>
      </c>
      <c r="B925">
        <v>63</v>
      </c>
      <c r="C925" t="s">
        <v>24</v>
      </c>
      <c r="D925" t="s">
        <v>36</v>
      </c>
      <c r="E925">
        <v>115204</v>
      </c>
      <c r="F925" t="s">
        <v>25</v>
      </c>
      <c r="G925">
        <v>12</v>
      </c>
      <c r="H925" t="s">
        <v>26</v>
      </c>
      <c r="I925">
        <v>2</v>
      </c>
      <c r="J925" t="s">
        <v>18</v>
      </c>
      <c r="K925">
        <v>19</v>
      </c>
      <c r="L925" t="s">
        <v>19</v>
      </c>
      <c r="M925" t="s">
        <v>32</v>
      </c>
      <c r="N925">
        <v>910.59</v>
      </c>
      <c r="O925">
        <f>customer_segmentation_data[[#This Row],[purchase_frequency]]*customer_segmentation_data[[#This Row],[last_purchase_amount]]</f>
        <v>17301.21</v>
      </c>
    </row>
    <row r="926" spans="1:15" x14ac:dyDescent="0.25">
      <c r="A926">
        <v>764</v>
      </c>
      <c r="B926">
        <v>61</v>
      </c>
      <c r="C926" t="s">
        <v>24</v>
      </c>
      <c r="D926" t="s">
        <v>15</v>
      </c>
      <c r="E926">
        <v>116123</v>
      </c>
      <c r="F926" t="s">
        <v>25</v>
      </c>
      <c r="G926">
        <v>96</v>
      </c>
      <c r="H926" t="s">
        <v>17</v>
      </c>
      <c r="I926">
        <v>2</v>
      </c>
      <c r="J926" t="s">
        <v>18</v>
      </c>
      <c r="K926">
        <v>27</v>
      </c>
      <c r="L926" t="s">
        <v>19</v>
      </c>
      <c r="M926" t="s">
        <v>23</v>
      </c>
      <c r="N926">
        <v>844.95</v>
      </c>
      <c r="O926">
        <f>customer_segmentation_data[[#This Row],[purchase_frequency]]*customer_segmentation_data[[#This Row],[last_purchase_amount]]</f>
        <v>22813.65</v>
      </c>
    </row>
    <row r="927" spans="1:15" x14ac:dyDescent="0.25">
      <c r="A927">
        <v>793</v>
      </c>
      <c r="B927">
        <v>63</v>
      </c>
      <c r="C927" t="s">
        <v>24</v>
      </c>
      <c r="D927" t="s">
        <v>15</v>
      </c>
      <c r="E927">
        <v>123481</v>
      </c>
      <c r="F927" t="s">
        <v>25</v>
      </c>
      <c r="G927">
        <v>26</v>
      </c>
      <c r="H927" t="s">
        <v>26</v>
      </c>
      <c r="I927">
        <v>1</v>
      </c>
      <c r="J927" t="s">
        <v>18</v>
      </c>
      <c r="K927">
        <v>26</v>
      </c>
      <c r="L927" t="s">
        <v>19</v>
      </c>
      <c r="M927" t="s">
        <v>32</v>
      </c>
      <c r="N927">
        <v>386.51</v>
      </c>
      <c r="O927">
        <f>customer_segmentation_data[[#This Row],[purchase_frequency]]*customer_segmentation_data[[#This Row],[last_purchase_amount]]</f>
        <v>10049.26</v>
      </c>
    </row>
    <row r="928" spans="1:15" x14ac:dyDescent="0.25">
      <c r="A928">
        <v>803</v>
      </c>
      <c r="B928">
        <v>64</v>
      </c>
      <c r="C928" t="s">
        <v>24</v>
      </c>
      <c r="D928" t="s">
        <v>36</v>
      </c>
      <c r="E928">
        <v>127745</v>
      </c>
      <c r="F928" t="s">
        <v>25</v>
      </c>
      <c r="G928">
        <v>72</v>
      </c>
      <c r="H928" t="s">
        <v>17</v>
      </c>
      <c r="I928">
        <v>2</v>
      </c>
      <c r="J928" t="s">
        <v>18</v>
      </c>
      <c r="K928">
        <v>11</v>
      </c>
      <c r="L928" t="s">
        <v>19</v>
      </c>
      <c r="M928" t="s">
        <v>20</v>
      </c>
      <c r="N928">
        <v>192.17</v>
      </c>
      <c r="O928">
        <f>customer_segmentation_data[[#This Row],[purchase_frequency]]*customer_segmentation_data[[#This Row],[last_purchase_amount]]</f>
        <v>2113.87</v>
      </c>
    </row>
    <row r="929" spans="1:15" x14ac:dyDescent="0.25">
      <c r="A929">
        <v>848</v>
      </c>
      <c r="B929">
        <v>60</v>
      </c>
      <c r="C929" t="s">
        <v>24</v>
      </c>
      <c r="D929" t="s">
        <v>28</v>
      </c>
      <c r="E929">
        <v>111784</v>
      </c>
      <c r="F929" t="s">
        <v>25</v>
      </c>
      <c r="G929">
        <v>31</v>
      </c>
      <c r="H929" t="s">
        <v>26</v>
      </c>
      <c r="I929">
        <v>1</v>
      </c>
      <c r="J929" t="s">
        <v>18</v>
      </c>
      <c r="K929">
        <v>14</v>
      </c>
      <c r="L929" t="s">
        <v>19</v>
      </c>
      <c r="M929" t="s">
        <v>27</v>
      </c>
      <c r="N929">
        <v>122.12</v>
      </c>
      <c r="O929">
        <f>customer_segmentation_data[[#This Row],[purchase_frequency]]*customer_segmentation_data[[#This Row],[last_purchase_amount]]</f>
        <v>1709.68</v>
      </c>
    </row>
    <row r="930" spans="1:15" x14ac:dyDescent="0.25">
      <c r="A930">
        <v>865</v>
      </c>
      <c r="B930">
        <v>57</v>
      </c>
      <c r="C930" t="s">
        <v>24</v>
      </c>
      <c r="D930" t="s">
        <v>28</v>
      </c>
      <c r="E930">
        <v>106632</v>
      </c>
      <c r="F930" t="s">
        <v>25</v>
      </c>
      <c r="G930">
        <v>26</v>
      </c>
      <c r="H930" t="s">
        <v>26</v>
      </c>
      <c r="I930">
        <v>1</v>
      </c>
      <c r="J930" t="s">
        <v>18</v>
      </c>
      <c r="K930">
        <v>17</v>
      </c>
      <c r="L930" t="s">
        <v>19</v>
      </c>
      <c r="M930" t="s">
        <v>20</v>
      </c>
      <c r="N930">
        <v>610.98</v>
      </c>
      <c r="O930">
        <f>customer_segmentation_data[[#This Row],[purchase_frequency]]*customer_segmentation_data[[#This Row],[last_purchase_amount]]</f>
        <v>10386.66</v>
      </c>
    </row>
    <row r="931" spans="1:15" x14ac:dyDescent="0.25">
      <c r="A931">
        <v>876</v>
      </c>
      <c r="B931">
        <v>60</v>
      </c>
      <c r="C931" t="s">
        <v>24</v>
      </c>
      <c r="D931" t="s">
        <v>28</v>
      </c>
      <c r="E931">
        <v>120195</v>
      </c>
      <c r="F931" t="s">
        <v>25</v>
      </c>
      <c r="G931">
        <v>68</v>
      </c>
      <c r="H931" t="s">
        <v>21</v>
      </c>
      <c r="I931">
        <v>9</v>
      </c>
      <c r="J931" t="s">
        <v>30</v>
      </c>
      <c r="K931">
        <v>26</v>
      </c>
      <c r="L931" t="s">
        <v>19</v>
      </c>
      <c r="M931" t="s">
        <v>23</v>
      </c>
      <c r="N931">
        <v>600.21</v>
      </c>
      <c r="O931">
        <f>customer_segmentation_data[[#This Row],[purchase_frequency]]*customer_segmentation_data[[#This Row],[last_purchase_amount]]</f>
        <v>15605.460000000001</v>
      </c>
    </row>
    <row r="932" spans="1:15" x14ac:dyDescent="0.25">
      <c r="A932">
        <v>885</v>
      </c>
      <c r="B932">
        <v>58</v>
      </c>
      <c r="C932" t="s">
        <v>24</v>
      </c>
      <c r="D932" t="s">
        <v>28</v>
      </c>
      <c r="E932">
        <v>149723</v>
      </c>
      <c r="F932" t="s">
        <v>25</v>
      </c>
      <c r="G932">
        <v>70</v>
      </c>
      <c r="H932" t="s">
        <v>21</v>
      </c>
      <c r="I932">
        <v>9</v>
      </c>
      <c r="J932" t="s">
        <v>30</v>
      </c>
      <c r="K932">
        <v>23</v>
      </c>
      <c r="L932" t="s">
        <v>19</v>
      </c>
      <c r="M932" t="s">
        <v>33</v>
      </c>
      <c r="N932">
        <v>374.59</v>
      </c>
      <c r="O932">
        <f>customer_segmentation_data[[#This Row],[purchase_frequency]]*customer_segmentation_data[[#This Row],[last_purchase_amount]]</f>
        <v>8615.57</v>
      </c>
    </row>
    <row r="933" spans="1:15" x14ac:dyDescent="0.25">
      <c r="A933">
        <v>896</v>
      </c>
      <c r="B933">
        <v>53</v>
      </c>
      <c r="C933" t="s">
        <v>24</v>
      </c>
      <c r="D933" t="s">
        <v>36</v>
      </c>
      <c r="E933">
        <v>137307</v>
      </c>
      <c r="F933" t="s">
        <v>25</v>
      </c>
      <c r="G933">
        <v>34</v>
      </c>
      <c r="H933" t="s">
        <v>26</v>
      </c>
      <c r="I933">
        <v>1</v>
      </c>
      <c r="J933" t="s">
        <v>18</v>
      </c>
      <c r="K933">
        <v>26</v>
      </c>
      <c r="L933" t="s">
        <v>19</v>
      </c>
      <c r="M933" t="s">
        <v>23</v>
      </c>
      <c r="N933">
        <v>952.12</v>
      </c>
      <c r="O933">
        <f>customer_segmentation_data[[#This Row],[purchase_frequency]]*customer_segmentation_data[[#This Row],[last_purchase_amount]]</f>
        <v>24755.119999999999</v>
      </c>
    </row>
    <row r="934" spans="1:15" x14ac:dyDescent="0.25">
      <c r="A934">
        <v>905</v>
      </c>
      <c r="B934">
        <v>64</v>
      </c>
      <c r="C934" t="s">
        <v>24</v>
      </c>
      <c r="D934" t="s">
        <v>36</v>
      </c>
      <c r="E934">
        <v>139658</v>
      </c>
      <c r="F934" t="s">
        <v>25</v>
      </c>
      <c r="G934">
        <v>77</v>
      </c>
      <c r="H934" t="s">
        <v>17</v>
      </c>
      <c r="I934">
        <v>6</v>
      </c>
      <c r="J934" t="s">
        <v>35</v>
      </c>
      <c r="K934">
        <v>26</v>
      </c>
      <c r="L934" t="s">
        <v>19</v>
      </c>
      <c r="M934" t="s">
        <v>23</v>
      </c>
      <c r="N934">
        <v>71.97</v>
      </c>
      <c r="O934">
        <f>customer_segmentation_data[[#This Row],[purchase_frequency]]*customer_segmentation_data[[#This Row],[last_purchase_amount]]</f>
        <v>1871.22</v>
      </c>
    </row>
    <row r="935" spans="1:15" x14ac:dyDescent="0.25">
      <c r="A935">
        <v>907</v>
      </c>
      <c r="B935">
        <v>62</v>
      </c>
      <c r="C935" t="s">
        <v>24</v>
      </c>
      <c r="D935" t="s">
        <v>28</v>
      </c>
      <c r="E935">
        <v>113706</v>
      </c>
      <c r="F935" t="s">
        <v>25</v>
      </c>
      <c r="G935">
        <v>19</v>
      </c>
      <c r="H935" t="s">
        <v>26</v>
      </c>
      <c r="I935">
        <v>1</v>
      </c>
      <c r="J935" t="s">
        <v>18</v>
      </c>
      <c r="K935">
        <v>13</v>
      </c>
      <c r="L935" t="s">
        <v>19</v>
      </c>
      <c r="M935" t="s">
        <v>32</v>
      </c>
      <c r="N935">
        <v>427.68</v>
      </c>
      <c r="O935">
        <f>customer_segmentation_data[[#This Row],[purchase_frequency]]*customer_segmentation_data[[#This Row],[last_purchase_amount]]</f>
        <v>5559.84</v>
      </c>
    </row>
    <row r="936" spans="1:15" x14ac:dyDescent="0.25">
      <c r="A936">
        <v>908</v>
      </c>
      <c r="B936">
        <v>59</v>
      </c>
      <c r="C936" t="s">
        <v>24</v>
      </c>
      <c r="D936" t="s">
        <v>28</v>
      </c>
      <c r="E936">
        <v>141567</v>
      </c>
      <c r="F936" t="s">
        <v>25</v>
      </c>
      <c r="G936">
        <v>27</v>
      </c>
      <c r="H936" t="s">
        <v>26</v>
      </c>
      <c r="I936">
        <v>8</v>
      </c>
      <c r="J936" t="s">
        <v>30</v>
      </c>
      <c r="K936">
        <v>30</v>
      </c>
      <c r="L936" t="s">
        <v>19</v>
      </c>
      <c r="M936" t="s">
        <v>23</v>
      </c>
      <c r="N936">
        <v>95.96</v>
      </c>
      <c r="O936">
        <f>customer_segmentation_data[[#This Row],[purchase_frequency]]*customer_segmentation_data[[#This Row],[last_purchase_amount]]</f>
        <v>2878.7999999999997</v>
      </c>
    </row>
    <row r="937" spans="1:15" x14ac:dyDescent="0.25">
      <c r="A937">
        <v>922</v>
      </c>
      <c r="B937">
        <v>58</v>
      </c>
      <c r="C937" t="s">
        <v>24</v>
      </c>
      <c r="D937" t="s">
        <v>36</v>
      </c>
      <c r="E937">
        <v>105157</v>
      </c>
      <c r="F937" t="s">
        <v>25</v>
      </c>
      <c r="G937">
        <v>51</v>
      </c>
      <c r="H937" t="s">
        <v>21</v>
      </c>
      <c r="I937">
        <v>3</v>
      </c>
      <c r="J937" t="s">
        <v>18</v>
      </c>
      <c r="K937">
        <v>27</v>
      </c>
      <c r="L937" t="s">
        <v>19</v>
      </c>
      <c r="M937" t="s">
        <v>27</v>
      </c>
      <c r="N937">
        <v>344.39</v>
      </c>
      <c r="O937">
        <f>customer_segmentation_data[[#This Row],[purchase_frequency]]*customer_segmentation_data[[#This Row],[last_purchase_amount]]</f>
        <v>9298.5299999999988</v>
      </c>
    </row>
    <row r="938" spans="1:15" x14ac:dyDescent="0.25">
      <c r="A938">
        <v>943</v>
      </c>
      <c r="B938">
        <v>54</v>
      </c>
      <c r="C938" t="s">
        <v>24</v>
      </c>
      <c r="D938" t="s">
        <v>15</v>
      </c>
      <c r="E938">
        <v>140081</v>
      </c>
      <c r="F938" t="s">
        <v>25</v>
      </c>
      <c r="G938">
        <v>100</v>
      </c>
      <c r="H938" t="s">
        <v>17</v>
      </c>
      <c r="I938">
        <v>1</v>
      </c>
      <c r="J938" t="s">
        <v>18</v>
      </c>
      <c r="K938">
        <v>25</v>
      </c>
      <c r="L938" t="s">
        <v>19</v>
      </c>
      <c r="M938" t="s">
        <v>33</v>
      </c>
      <c r="N938">
        <v>30.51</v>
      </c>
      <c r="O938">
        <f>customer_segmentation_data[[#This Row],[purchase_frequency]]*customer_segmentation_data[[#This Row],[last_purchase_amount]]</f>
        <v>762.75</v>
      </c>
    </row>
    <row r="939" spans="1:15" x14ac:dyDescent="0.25">
      <c r="A939">
        <v>949</v>
      </c>
      <c r="B939">
        <v>62</v>
      </c>
      <c r="C939" t="s">
        <v>24</v>
      </c>
      <c r="D939" t="s">
        <v>28</v>
      </c>
      <c r="E939">
        <v>128667</v>
      </c>
      <c r="F939" t="s">
        <v>25</v>
      </c>
      <c r="G939">
        <v>37</v>
      </c>
      <c r="H939" t="s">
        <v>26</v>
      </c>
      <c r="I939">
        <v>5</v>
      </c>
      <c r="J939" t="s">
        <v>35</v>
      </c>
      <c r="K939">
        <v>17</v>
      </c>
      <c r="L939" t="s">
        <v>19</v>
      </c>
      <c r="M939" t="s">
        <v>23</v>
      </c>
      <c r="N939">
        <v>150.62</v>
      </c>
      <c r="O939">
        <f>customer_segmentation_data[[#This Row],[purchase_frequency]]*customer_segmentation_data[[#This Row],[last_purchase_amount]]</f>
        <v>2560.54</v>
      </c>
    </row>
    <row r="940" spans="1:15" x14ac:dyDescent="0.25">
      <c r="A940">
        <v>966</v>
      </c>
      <c r="B940">
        <v>58</v>
      </c>
      <c r="C940" t="s">
        <v>24</v>
      </c>
      <c r="D940" t="s">
        <v>28</v>
      </c>
      <c r="E940">
        <v>133888</v>
      </c>
      <c r="F940" t="s">
        <v>25</v>
      </c>
      <c r="G940">
        <v>92</v>
      </c>
      <c r="H940" t="s">
        <v>17</v>
      </c>
      <c r="I940">
        <v>10</v>
      </c>
      <c r="J940" t="s">
        <v>30</v>
      </c>
      <c r="K940">
        <v>14</v>
      </c>
      <c r="L940" t="s">
        <v>19</v>
      </c>
      <c r="M940" t="s">
        <v>32</v>
      </c>
      <c r="N940">
        <v>628.29999999999995</v>
      </c>
      <c r="O940">
        <f>customer_segmentation_data[[#This Row],[purchase_frequency]]*customer_segmentation_data[[#This Row],[last_purchase_amount]]</f>
        <v>8796.1999999999989</v>
      </c>
    </row>
    <row r="941" spans="1:15" x14ac:dyDescent="0.25">
      <c r="A941">
        <v>7</v>
      </c>
      <c r="B941">
        <v>19</v>
      </c>
      <c r="C941" t="s">
        <v>34</v>
      </c>
      <c r="D941" t="s">
        <v>28</v>
      </c>
      <c r="E941">
        <v>54319</v>
      </c>
      <c r="F941" t="s">
        <v>16</v>
      </c>
      <c r="G941">
        <v>68</v>
      </c>
      <c r="H941" t="s">
        <v>21</v>
      </c>
      <c r="I941">
        <v>5</v>
      </c>
      <c r="J941" t="s">
        <v>35</v>
      </c>
      <c r="K941">
        <v>43</v>
      </c>
      <c r="L941" t="s">
        <v>22</v>
      </c>
      <c r="M941" t="s">
        <v>27</v>
      </c>
      <c r="N941">
        <v>191.72</v>
      </c>
      <c r="O941">
        <f>customer_segmentation_data[[#This Row],[purchase_frequency]]*customer_segmentation_data[[#This Row],[last_purchase_amount]]</f>
        <v>8243.9599999999991</v>
      </c>
    </row>
    <row r="942" spans="1:15" x14ac:dyDescent="0.25">
      <c r="A942">
        <v>21</v>
      </c>
      <c r="B942">
        <v>19</v>
      </c>
      <c r="C942" t="s">
        <v>34</v>
      </c>
      <c r="D942" t="s">
        <v>15</v>
      </c>
      <c r="E942">
        <v>82519</v>
      </c>
      <c r="F942" t="s">
        <v>16</v>
      </c>
      <c r="G942">
        <v>13</v>
      </c>
      <c r="H942" t="s">
        <v>26</v>
      </c>
      <c r="I942">
        <v>4</v>
      </c>
      <c r="J942" t="s">
        <v>35</v>
      </c>
      <c r="K942">
        <v>4</v>
      </c>
      <c r="L942" t="s">
        <v>31</v>
      </c>
      <c r="M942" t="s">
        <v>32</v>
      </c>
      <c r="N942">
        <v>742.39</v>
      </c>
      <c r="O942">
        <f>customer_segmentation_data[[#This Row],[purchase_frequency]]*customer_segmentation_data[[#This Row],[last_purchase_amount]]</f>
        <v>2969.56</v>
      </c>
    </row>
    <row r="943" spans="1:15" x14ac:dyDescent="0.25">
      <c r="A943">
        <v>29</v>
      </c>
      <c r="B943">
        <v>18</v>
      </c>
      <c r="C943" t="s">
        <v>34</v>
      </c>
      <c r="D943" t="s">
        <v>15</v>
      </c>
      <c r="E943">
        <v>70721</v>
      </c>
      <c r="F943" t="s">
        <v>16</v>
      </c>
      <c r="G943">
        <v>78</v>
      </c>
      <c r="H943" t="s">
        <v>17</v>
      </c>
      <c r="I943">
        <v>7</v>
      </c>
      <c r="J943" t="s">
        <v>35</v>
      </c>
      <c r="K943">
        <v>1</v>
      </c>
      <c r="L943" t="s">
        <v>31</v>
      </c>
      <c r="M943" t="s">
        <v>32</v>
      </c>
      <c r="N943">
        <v>191.9</v>
      </c>
      <c r="O943">
        <f>customer_segmentation_data[[#This Row],[purchase_frequency]]*customer_segmentation_data[[#This Row],[last_purchase_amount]]</f>
        <v>191.9</v>
      </c>
    </row>
    <row r="944" spans="1:15" x14ac:dyDescent="0.25">
      <c r="A944">
        <v>49</v>
      </c>
      <c r="B944">
        <v>19</v>
      </c>
      <c r="C944" t="s">
        <v>34</v>
      </c>
      <c r="D944" t="s">
        <v>28</v>
      </c>
      <c r="E944">
        <v>85309</v>
      </c>
      <c r="F944" t="s">
        <v>16</v>
      </c>
      <c r="G944">
        <v>65</v>
      </c>
      <c r="H944" t="s">
        <v>21</v>
      </c>
      <c r="I944">
        <v>5</v>
      </c>
      <c r="J944" t="s">
        <v>35</v>
      </c>
      <c r="K944">
        <v>10</v>
      </c>
      <c r="L944" t="s">
        <v>31</v>
      </c>
      <c r="M944" t="s">
        <v>23</v>
      </c>
      <c r="N944">
        <v>28.55</v>
      </c>
      <c r="O944">
        <f>customer_segmentation_data[[#This Row],[purchase_frequency]]*customer_segmentation_data[[#This Row],[last_purchase_amount]]</f>
        <v>285.5</v>
      </c>
    </row>
    <row r="945" spans="1:15" x14ac:dyDescent="0.25">
      <c r="A945">
        <v>85</v>
      </c>
      <c r="B945">
        <v>19</v>
      </c>
      <c r="C945" t="s">
        <v>34</v>
      </c>
      <c r="D945" t="s">
        <v>36</v>
      </c>
      <c r="E945">
        <v>101100</v>
      </c>
      <c r="F945" t="s">
        <v>25</v>
      </c>
      <c r="G945">
        <v>43</v>
      </c>
      <c r="H945" t="s">
        <v>21</v>
      </c>
      <c r="I945">
        <v>3</v>
      </c>
      <c r="J945" t="s">
        <v>18</v>
      </c>
      <c r="K945">
        <v>14</v>
      </c>
      <c r="L945" t="s">
        <v>19</v>
      </c>
      <c r="M945" t="s">
        <v>27</v>
      </c>
      <c r="N945">
        <v>392.36</v>
      </c>
      <c r="O945">
        <f>customer_segmentation_data[[#This Row],[purchase_frequency]]*customer_segmentation_data[[#This Row],[last_purchase_amount]]</f>
        <v>5493.04</v>
      </c>
    </row>
    <row r="946" spans="1:15" x14ac:dyDescent="0.25">
      <c r="A946">
        <v>89</v>
      </c>
      <c r="B946">
        <v>18</v>
      </c>
      <c r="C946" t="s">
        <v>34</v>
      </c>
      <c r="D946" t="s">
        <v>28</v>
      </c>
      <c r="E946">
        <v>105470</v>
      </c>
      <c r="F946" t="s">
        <v>25</v>
      </c>
      <c r="G946">
        <v>8</v>
      </c>
      <c r="H946" t="s">
        <v>26</v>
      </c>
      <c r="I946">
        <v>7</v>
      </c>
      <c r="J946" t="s">
        <v>35</v>
      </c>
      <c r="K946">
        <v>4</v>
      </c>
      <c r="L946" t="s">
        <v>31</v>
      </c>
      <c r="M946" t="s">
        <v>27</v>
      </c>
      <c r="N946">
        <v>746.18</v>
      </c>
      <c r="O946">
        <f>customer_segmentation_data[[#This Row],[purchase_frequency]]*customer_segmentation_data[[#This Row],[last_purchase_amount]]</f>
        <v>2984.72</v>
      </c>
    </row>
    <row r="947" spans="1:15" x14ac:dyDescent="0.25">
      <c r="A947">
        <v>102</v>
      </c>
      <c r="B947">
        <v>18</v>
      </c>
      <c r="C947" t="s">
        <v>34</v>
      </c>
      <c r="D947" t="s">
        <v>36</v>
      </c>
      <c r="E947">
        <v>49346</v>
      </c>
      <c r="F947" t="s">
        <v>29</v>
      </c>
      <c r="G947">
        <v>70</v>
      </c>
      <c r="H947" t="s">
        <v>21</v>
      </c>
      <c r="I947">
        <v>7</v>
      </c>
      <c r="J947" t="s">
        <v>35</v>
      </c>
      <c r="K947">
        <v>38</v>
      </c>
      <c r="L947" t="s">
        <v>22</v>
      </c>
      <c r="M947" t="s">
        <v>20</v>
      </c>
      <c r="N947">
        <v>127.14</v>
      </c>
      <c r="O947">
        <f>customer_segmentation_data[[#This Row],[purchase_frequency]]*customer_segmentation_data[[#This Row],[last_purchase_amount]]</f>
        <v>4831.32</v>
      </c>
    </row>
    <row r="948" spans="1:15" x14ac:dyDescent="0.25">
      <c r="A948">
        <v>103</v>
      </c>
      <c r="B948">
        <v>19</v>
      </c>
      <c r="C948" t="s">
        <v>34</v>
      </c>
      <c r="D948" t="s">
        <v>36</v>
      </c>
      <c r="E948">
        <v>75430</v>
      </c>
      <c r="F948" t="s">
        <v>16</v>
      </c>
      <c r="G948">
        <v>50</v>
      </c>
      <c r="H948" t="s">
        <v>21</v>
      </c>
      <c r="I948">
        <v>7</v>
      </c>
      <c r="J948" t="s">
        <v>35</v>
      </c>
      <c r="K948">
        <v>32</v>
      </c>
      <c r="L948" t="s">
        <v>22</v>
      </c>
      <c r="M948" t="s">
        <v>27</v>
      </c>
      <c r="N948">
        <v>532.51</v>
      </c>
      <c r="O948">
        <f>customer_segmentation_data[[#This Row],[purchase_frequency]]*customer_segmentation_data[[#This Row],[last_purchase_amount]]</f>
        <v>17040.32</v>
      </c>
    </row>
    <row r="949" spans="1:15" x14ac:dyDescent="0.25">
      <c r="A949">
        <v>105</v>
      </c>
      <c r="B949">
        <v>20</v>
      </c>
      <c r="C949" t="s">
        <v>34</v>
      </c>
      <c r="D949" t="s">
        <v>28</v>
      </c>
      <c r="E949">
        <v>34982</v>
      </c>
      <c r="F949" t="s">
        <v>29</v>
      </c>
      <c r="G949">
        <v>7</v>
      </c>
      <c r="H949" t="s">
        <v>26</v>
      </c>
      <c r="I949">
        <v>2</v>
      </c>
      <c r="J949" t="s">
        <v>18</v>
      </c>
      <c r="K949">
        <v>45</v>
      </c>
      <c r="L949" t="s">
        <v>22</v>
      </c>
      <c r="M949" t="s">
        <v>27</v>
      </c>
      <c r="N949">
        <v>597.15</v>
      </c>
      <c r="O949">
        <f>customer_segmentation_data[[#This Row],[purchase_frequency]]*customer_segmentation_data[[#This Row],[last_purchase_amount]]</f>
        <v>26871.75</v>
      </c>
    </row>
    <row r="950" spans="1:15" x14ac:dyDescent="0.25">
      <c r="A950">
        <v>107</v>
      </c>
      <c r="B950">
        <v>19</v>
      </c>
      <c r="C950" t="s">
        <v>34</v>
      </c>
      <c r="D950" t="s">
        <v>28</v>
      </c>
      <c r="E950">
        <v>37993</v>
      </c>
      <c r="F950" t="s">
        <v>29</v>
      </c>
      <c r="G950">
        <v>59</v>
      </c>
      <c r="H950" t="s">
        <v>21</v>
      </c>
      <c r="I950">
        <v>6</v>
      </c>
      <c r="J950" t="s">
        <v>35</v>
      </c>
      <c r="K950">
        <v>30</v>
      </c>
      <c r="L950" t="s">
        <v>19</v>
      </c>
      <c r="M950" t="s">
        <v>23</v>
      </c>
      <c r="N950">
        <v>873.8</v>
      </c>
      <c r="O950">
        <f>customer_segmentation_data[[#This Row],[purchase_frequency]]*customer_segmentation_data[[#This Row],[last_purchase_amount]]</f>
        <v>26214</v>
      </c>
    </row>
    <row r="951" spans="1:15" x14ac:dyDescent="0.25">
      <c r="A951">
        <v>139</v>
      </c>
      <c r="B951">
        <v>18</v>
      </c>
      <c r="C951" t="s">
        <v>34</v>
      </c>
      <c r="D951" t="s">
        <v>15</v>
      </c>
      <c r="E951">
        <v>99638</v>
      </c>
      <c r="F951" t="s">
        <v>16</v>
      </c>
      <c r="G951">
        <v>33</v>
      </c>
      <c r="H951" t="s">
        <v>26</v>
      </c>
      <c r="I951">
        <v>8</v>
      </c>
      <c r="J951" t="s">
        <v>30</v>
      </c>
      <c r="K951">
        <v>23</v>
      </c>
      <c r="L951" t="s">
        <v>19</v>
      </c>
      <c r="M951" t="s">
        <v>20</v>
      </c>
      <c r="N951">
        <v>316.27</v>
      </c>
      <c r="O951">
        <f>customer_segmentation_data[[#This Row],[purchase_frequency]]*customer_segmentation_data[[#This Row],[last_purchase_amount]]</f>
        <v>7274.2099999999991</v>
      </c>
    </row>
    <row r="952" spans="1:15" x14ac:dyDescent="0.25">
      <c r="A952">
        <v>140</v>
      </c>
      <c r="B952">
        <v>18</v>
      </c>
      <c r="C952" t="s">
        <v>34</v>
      </c>
      <c r="D952" t="s">
        <v>15</v>
      </c>
      <c r="E952">
        <v>78097</v>
      </c>
      <c r="F952" t="s">
        <v>16</v>
      </c>
      <c r="G952">
        <v>84</v>
      </c>
      <c r="H952" t="s">
        <v>17</v>
      </c>
      <c r="I952">
        <v>3</v>
      </c>
      <c r="J952" t="s">
        <v>18</v>
      </c>
      <c r="K952">
        <v>26</v>
      </c>
      <c r="L952" t="s">
        <v>19</v>
      </c>
      <c r="M952" t="s">
        <v>27</v>
      </c>
      <c r="N952">
        <v>453.34</v>
      </c>
      <c r="O952">
        <f>customer_segmentation_data[[#This Row],[purchase_frequency]]*customer_segmentation_data[[#This Row],[last_purchase_amount]]</f>
        <v>11786.84</v>
      </c>
    </row>
    <row r="953" spans="1:15" x14ac:dyDescent="0.25">
      <c r="A953">
        <v>167</v>
      </c>
      <c r="B953">
        <v>18</v>
      </c>
      <c r="C953" t="s">
        <v>34</v>
      </c>
      <c r="D953" t="s">
        <v>28</v>
      </c>
      <c r="E953">
        <v>46707</v>
      </c>
      <c r="F953" t="s">
        <v>29</v>
      </c>
      <c r="G953">
        <v>61</v>
      </c>
      <c r="H953" t="s">
        <v>21</v>
      </c>
      <c r="I953">
        <v>10</v>
      </c>
      <c r="J953" t="s">
        <v>30</v>
      </c>
      <c r="K953">
        <v>16</v>
      </c>
      <c r="L953" t="s">
        <v>19</v>
      </c>
      <c r="M953" t="s">
        <v>27</v>
      </c>
      <c r="N953">
        <v>18.600000000000001</v>
      </c>
      <c r="O953">
        <f>customer_segmentation_data[[#This Row],[purchase_frequency]]*customer_segmentation_data[[#This Row],[last_purchase_amount]]</f>
        <v>297.60000000000002</v>
      </c>
    </row>
    <row r="954" spans="1:15" x14ac:dyDescent="0.25">
      <c r="A954">
        <v>172</v>
      </c>
      <c r="B954">
        <v>19</v>
      </c>
      <c r="C954" t="s">
        <v>34</v>
      </c>
      <c r="D954" t="s">
        <v>36</v>
      </c>
      <c r="E954">
        <v>98446</v>
      </c>
      <c r="F954" t="s">
        <v>16</v>
      </c>
      <c r="G954">
        <v>25</v>
      </c>
      <c r="H954" t="s">
        <v>26</v>
      </c>
      <c r="I954">
        <v>4</v>
      </c>
      <c r="J954" t="s">
        <v>35</v>
      </c>
      <c r="K954">
        <v>34</v>
      </c>
      <c r="L954" t="s">
        <v>22</v>
      </c>
      <c r="M954" t="s">
        <v>20</v>
      </c>
      <c r="N954">
        <v>696.59</v>
      </c>
      <c r="O954">
        <f>customer_segmentation_data[[#This Row],[purchase_frequency]]*customer_segmentation_data[[#This Row],[last_purchase_amount]]</f>
        <v>23684.06</v>
      </c>
    </row>
    <row r="955" spans="1:15" x14ac:dyDescent="0.25">
      <c r="A955">
        <v>212</v>
      </c>
      <c r="B955">
        <v>18</v>
      </c>
      <c r="C955" t="s">
        <v>34</v>
      </c>
      <c r="D955" t="s">
        <v>28</v>
      </c>
      <c r="E955">
        <v>54421</v>
      </c>
      <c r="F955" t="s">
        <v>16</v>
      </c>
      <c r="G955">
        <v>20</v>
      </c>
      <c r="H955" t="s">
        <v>26</v>
      </c>
      <c r="I955">
        <v>1</v>
      </c>
      <c r="J955" t="s">
        <v>18</v>
      </c>
      <c r="K955">
        <v>41</v>
      </c>
      <c r="L955" t="s">
        <v>22</v>
      </c>
      <c r="M955" t="s">
        <v>32</v>
      </c>
      <c r="N955">
        <v>215.95</v>
      </c>
      <c r="O955">
        <f>customer_segmentation_data[[#This Row],[purchase_frequency]]*customer_segmentation_data[[#This Row],[last_purchase_amount]]</f>
        <v>8853.9499999999989</v>
      </c>
    </row>
    <row r="956" spans="1:15" x14ac:dyDescent="0.25">
      <c r="A956">
        <v>226</v>
      </c>
      <c r="B956">
        <v>19</v>
      </c>
      <c r="C956" t="s">
        <v>34</v>
      </c>
      <c r="D956" t="s">
        <v>15</v>
      </c>
      <c r="E956">
        <v>51355</v>
      </c>
      <c r="F956" t="s">
        <v>16</v>
      </c>
      <c r="G956">
        <v>48</v>
      </c>
      <c r="H956" t="s">
        <v>21</v>
      </c>
      <c r="I956">
        <v>8</v>
      </c>
      <c r="J956" t="s">
        <v>30</v>
      </c>
      <c r="K956">
        <v>28</v>
      </c>
      <c r="L956" t="s">
        <v>19</v>
      </c>
      <c r="M956" t="s">
        <v>32</v>
      </c>
      <c r="N956">
        <v>278.20999999999998</v>
      </c>
      <c r="O956">
        <f>customer_segmentation_data[[#This Row],[purchase_frequency]]*customer_segmentation_data[[#This Row],[last_purchase_amount]]</f>
        <v>7789.8799999999992</v>
      </c>
    </row>
    <row r="957" spans="1:15" x14ac:dyDescent="0.25">
      <c r="A957">
        <v>229</v>
      </c>
      <c r="B957">
        <v>19</v>
      </c>
      <c r="C957" t="s">
        <v>34</v>
      </c>
      <c r="D957" t="s">
        <v>28</v>
      </c>
      <c r="E957">
        <v>52470</v>
      </c>
      <c r="F957" t="s">
        <v>16</v>
      </c>
      <c r="G957">
        <v>90</v>
      </c>
      <c r="H957" t="s">
        <v>17</v>
      </c>
      <c r="I957">
        <v>5</v>
      </c>
      <c r="J957" t="s">
        <v>35</v>
      </c>
      <c r="K957">
        <v>35</v>
      </c>
      <c r="L957" t="s">
        <v>22</v>
      </c>
      <c r="M957" t="s">
        <v>20</v>
      </c>
      <c r="N957">
        <v>515.99</v>
      </c>
      <c r="O957">
        <f>customer_segmentation_data[[#This Row],[purchase_frequency]]*customer_segmentation_data[[#This Row],[last_purchase_amount]]</f>
        <v>18059.650000000001</v>
      </c>
    </row>
    <row r="958" spans="1:15" x14ac:dyDescent="0.25">
      <c r="A958">
        <v>235</v>
      </c>
      <c r="B958">
        <v>19</v>
      </c>
      <c r="C958" t="s">
        <v>34</v>
      </c>
      <c r="D958" t="s">
        <v>15</v>
      </c>
      <c r="E958">
        <v>41542</v>
      </c>
      <c r="F958" t="s">
        <v>29</v>
      </c>
      <c r="G958">
        <v>21</v>
      </c>
      <c r="H958" t="s">
        <v>26</v>
      </c>
      <c r="I958">
        <v>1</v>
      </c>
      <c r="J958" t="s">
        <v>18</v>
      </c>
      <c r="K958">
        <v>22</v>
      </c>
      <c r="L958" t="s">
        <v>19</v>
      </c>
      <c r="M958" t="s">
        <v>20</v>
      </c>
      <c r="N958">
        <v>132.88</v>
      </c>
      <c r="O958">
        <f>customer_segmentation_data[[#This Row],[purchase_frequency]]*customer_segmentation_data[[#This Row],[last_purchase_amount]]</f>
        <v>2923.3599999999997</v>
      </c>
    </row>
    <row r="959" spans="1:15" x14ac:dyDescent="0.25">
      <c r="A959">
        <v>295</v>
      </c>
      <c r="B959">
        <v>18</v>
      </c>
      <c r="C959" t="s">
        <v>34</v>
      </c>
      <c r="D959" t="s">
        <v>28</v>
      </c>
      <c r="E959">
        <v>135713</v>
      </c>
      <c r="F959" t="s">
        <v>25</v>
      </c>
      <c r="G959">
        <v>79</v>
      </c>
      <c r="H959" t="s">
        <v>17</v>
      </c>
      <c r="I959">
        <v>7</v>
      </c>
      <c r="J959" t="s">
        <v>35</v>
      </c>
      <c r="K959">
        <v>18</v>
      </c>
      <c r="L959" t="s">
        <v>19</v>
      </c>
      <c r="M959" t="s">
        <v>33</v>
      </c>
      <c r="N959">
        <v>871.12</v>
      </c>
      <c r="O959">
        <f>customer_segmentation_data[[#This Row],[purchase_frequency]]*customer_segmentation_data[[#This Row],[last_purchase_amount]]</f>
        <v>15680.16</v>
      </c>
    </row>
    <row r="960" spans="1:15" x14ac:dyDescent="0.25">
      <c r="A960">
        <v>316</v>
      </c>
      <c r="B960">
        <v>20</v>
      </c>
      <c r="C960" t="s">
        <v>34</v>
      </c>
      <c r="D960" t="s">
        <v>15</v>
      </c>
      <c r="E960">
        <v>57260</v>
      </c>
      <c r="F960" t="s">
        <v>16</v>
      </c>
      <c r="G960">
        <v>47</v>
      </c>
      <c r="H960" t="s">
        <v>21</v>
      </c>
      <c r="I960">
        <v>2</v>
      </c>
      <c r="J960" t="s">
        <v>18</v>
      </c>
      <c r="K960">
        <v>49</v>
      </c>
      <c r="L960" t="s">
        <v>22</v>
      </c>
      <c r="M960" t="s">
        <v>33</v>
      </c>
      <c r="N960">
        <v>506.7</v>
      </c>
      <c r="O960">
        <f>customer_segmentation_data[[#This Row],[purchase_frequency]]*customer_segmentation_data[[#This Row],[last_purchase_amount]]</f>
        <v>24828.3</v>
      </c>
    </row>
    <row r="961" spans="1:15" x14ac:dyDescent="0.25">
      <c r="A961">
        <v>317</v>
      </c>
      <c r="B961">
        <v>18</v>
      </c>
      <c r="C961" t="s">
        <v>34</v>
      </c>
      <c r="D961" t="s">
        <v>28</v>
      </c>
      <c r="E961">
        <v>92363</v>
      </c>
      <c r="F961" t="s">
        <v>16</v>
      </c>
      <c r="G961">
        <v>84</v>
      </c>
      <c r="H961" t="s">
        <v>17</v>
      </c>
      <c r="I961">
        <v>1</v>
      </c>
      <c r="J961" t="s">
        <v>18</v>
      </c>
      <c r="K961">
        <v>10</v>
      </c>
      <c r="L961" t="s">
        <v>31</v>
      </c>
      <c r="M961" t="s">
        <v>33</v>
      </c>
      <c r="N961">
        <v>539.74</v>
      </c>
      <c r="O961">
        <f>customer_segmentation_data[[#This Row],[purchase_frequency]]*customer_segmentation_data[[#This Row],[last_purchase_amount]]</f>
        <v>5397.4</v>
      </c>
    </row>
    <row r="962" spans="1:15" x14ac:dyDescent="0.25">
      <c r="A962">
        <v>366</v>
      </c>
      <c r="B962">
        <v>19</v>
      </c>
      <c r="C962" t="s">
        <v>34</v>
      </c>
      <c r="D962" t="s">
        <v>28</v>
      </c>
      <c r="E962">
        <v>105019</v>
      </c>
      <c r="F962" t="s">
        <v>25</v>
      </c>
      <c r="G962">
        <v>84</v>
      </c>
      <c r="H962" t="s">
        <v>17</v>
      </c>
      <c r="I962">
        <v>8</v>
      </c>
      <c r="J962" t="s">
        <v>30</v>
      </c>
      <c r="K962">
        <v>32</v>
      </c>
      <c r="L962" t="s">
        <v>22</v>
      </c>
      <c r="M962" t="s">
        <v>27</v>
      </c>
      <c r="N962">
        <v>735.3</v>
      </c>
      <c r="O962">
        <f>customer_segmentation_data[[#This Row],[purchase_frequency]]*customer_segmentation_data[[#This Row],[last_purchase_amount]]</f>
        <v>23529.599999999999</v>
      </c>
    </row>
    <row r="963" spans="1:15" x14ac:dyDescent="0.25">
      <c r="A963">
        <v>371</v>
      </c>
      <c r="B963">
        <v>20</v>
      </c>
      <c r="C963" t="s">
        <v>34</v>
      </c>
      <c r="D963" t="s">
        <v>36</v>
      </c>
      <c r="E963">
        <v>87520</v>
      </c>
      <c r="F963" t="s">
        <v>16</v>
      </c>
      <c r="G963">
        <v>93</v>
      </c>
      <c r="H963" t="s">
        <v>17</v>
      </c>
      <c r="I963">
        <v>4</v>
      </c>
      <c r="J963" t="s">
        <v>35</v>
      </c>
      <c r="K963">
        <v>3</v>
      </c>
      <c r="L963" t="s">
        <v>31</v>
      </c>
      <c r="M963" t="s">
        <v>20</v>
      </c>
      <c r="N963">
        <v>459.87</v>
      </c>
      <c r="O963">
        <f>customer_segmentation_data[[#This Row],[purchase_frequency]]*customer_segmentation_data[[#This Row],[last_purchase_amount]]</f>
        <v>1379.6100000000001</v>
      </c>
    </row>
    <row r="964" spans="1:15" x14ac:dyDescent="0.25">
      <c r="A964">
        <v>399</v>
      </c>
      <c r="B964">
        <v>19</v>
      </c>
      <c r="C964" t="s">
        <v>34</v>
      </c>
      <c r="D964" t="s">
        <v>15</v>
      </c>
      <c r="E964">
        <v>69790</v>
      </c>
      <c r="F964" t="s">
        <v>16</v>
      </c>
      <c r="G964">
        <v>3</v>
      </c>
      <c r="H964" t="s">
        <v>26</v>
      </c>
      <c r="I964">
        <v>9</v>
      </c>
      <c r="J964" t="s">
        <v>30</v>
      </c>
      <c r="K964">
        <v>38</v>
      </c>
      <c r="L964" t="s">
        <v>22</v>
      </c>
      <c r="M964" t="s">
        <v>20</v>
      </c>
      <c r="N964">
        <v>596.63</v>
      </c>
      <c r="O964">
        <f>customer_segmentation_data[[#This Row],[purchase_frequency]]*customer_segmentation_data[[#This Row],[last_purchase_amount]]</f>
        <v>22671.94</v>
      </c>
    </row>
    <row r="965" spans="1:15" x14ac:dyDescent="0.25">
      <c r="A965">
        <v>410</v>
      </c>
      <c r="B965">
        <v>20</v>
      </c>
      <c r="C965" t="s">
        <v>34</v>
      </c>
      <c r="D965" t="s">
        <v>15</v>
      </c>
      <c r="E965">
        <v>98213</v>
      </c>
      <c r="F965" t="s">
        <v>16</v>
      </c>
      <c r="G965">
        <v>12</v>
      </c>
      <c r="H965" t="s">
        <v>26</v>
      </c>
      <c r="I965">
        <v>5</v>
      </c>
      <c r="J965" t="s">
        <v>35</v>
      </c>
      <c r="K965">
        <v>37</v>
      </c>
      <c r="L965" t="s">
        <v>22</v>
      </c>
      <c r="M965" t="s">
        <v>32</v>
      </c>
      <c r="N965">
        <v>902.24</v>
      </c>
      <c r="O965">
        <f>customer_segmentation_data[[#This Row],[purchase_frequency]]*customer_segmentation_data[[#This Row],[last_purchase_amount]]</f>
        <v>33382.879999999997</v>
      </c>
    </row>
    <row r="966" spans="1:15" x14ac:dyDescent="0.25">
      <c r="A966">
        <v>413</v>
      </c>
      <c r="B966">
        <v>19</v>
      </c>
      <c r="C966" t="s">
        <v>34</v>
      </c>
      <c r="D966" t="s">
        <v>15</v>
      </c>
      <c r="E966">
        <v>105731</v>
      </c>
      <c r="F966" t="s">
        <v>25</v>
      </c>
      <c r="G966">
        <v>9</v>
      </c>
      <c r="H966" t="s">
        <v>26</v>
      </c>
      <c r="I966">
        <v>7</v>
      </c>
      <c r="J966" t="s">
        <v>35</v>
      </c>
      <c r="K966">
        <v>10</v>
      </c>
      <c r="L966" t="s">
        <v>31</v>
      </c>
      <c r="M966" t="s">
        <v>32</v>
      </c>
      <c r="N966">
        <v>421.08</v>
      </c>
      <c r="O966">
        <f>customer_segmentation_data[[#This Row],[purchase_frequency]]*customer_segmentation_data[[#This Row],[last_purchase_amount]]</f>
        <v>4210.8</v>
      </c>
    </row>
    <row r="967" spans="1:15" x14ac:dyDescent="0.25">
      <c r="A967">
        <v>429</v>
      </c>
      <c r="B967">
        <v>20</v>
      </c>
      <c r="C967" t="s">
        <v>34</v>
      </c>
      <c r="D967" t="s">
        <v>36</v>
      </c>
      <c r="E967">
        <v>49308</v>
      </c>
      <c r="F967" t="s">
        <v>29</v>
      </c>
      <c r="G967">
        <v>29</v>
      </c>
      <c r="H967" t="s">
        <v>26</v>
      </c>
      <c r="I967">
        <v>6</v>
      </c>
      <c r="J967" t="s">
        <v>35</v>
      </c>
      <c r="K967">
        <v>19</v>
      </c>
      <c r="L967" t="s">
        <v>19</v>
      </c>
      <c r="M967" t="s">
        <v>33</v>
      </c>
      <c r="N967">
        <v>351.64</v>
      </c>
      <c r="O967">
        <f>customer_segmentation_data[[#This Row],[purchase_frequency]]*customer_segmentation_data[[#This Row],[last_purchase_amount]]</f>
        <v>6681.16</v>
      </c>
    </row>
    <row r="968" spans="1:15" x14ac:dyDescent="0.25">
      <c r="A968">
        <v>480</v>
      </c>
      <c r="B968">
        <v>19</v>
      </c>
      <c r="C968" t="s">
        <v>34</v>
      </c>
      <c r="D968" t="s">
        <v>15</v>
      </c>
      <c r="E968">
        <v>35529</v>
      </c>
      <c r="F968" t="s">
        <v>29</v>
      </c>
      <c r="G968">
        <v>62</v>
      </c>
      <c r="H968" t="s">
        <v>21</v>
      </c>
      <c r="I968">
        <v>4</v>
      </c>
      <c r="J968" t="s">
        <v>35</v>
      </c>
      <c r="K968">
        <v>24</v>
      </c>
      <c r="L968" t="s">
        <v>19</v>
      </c>
      <c r="M968" t="s">
        <v>27</v>
      </c>
      <c r="N968">
        <v>177.69</v>
      </c>
      <c r="O968">
        <f>customer_segmentation_data[[#This Row],[purchase_frequency]]*customer_segmentation_data[[#This Row],[last_purchase_amount]]</f>
        <v>4264.5599999999995</v>
      </c>
    </row>
    <row r="969" spans="1:15" x14ac:dyDescent="0.25">
      <c r="A969">
        <v>490</v>
      </c>
      <c r="B969">
        <v>19</v>
      </c>
      <c r="C969" t="s">
        <v>34</v>
      </c>
      <c r="D969" t="s">
        <v>15</v>
      </c>
      <c r="E969">
        <v>113254</v>
      </c>
      <c r="F969" t="s">
        <v>25</v>
      </c>
      <c r="G969">
        <v>38</v>
      </c>
      <c r="H969" t="s">
        <v>26</v>
      </c>
      <c r="I969">
        <v>5</v>
      </c>
      <c r="J969" t="s">
        <v>35</v>
      </c>
      <c r="K969">
        <v>35</v>
      </c>
      <c r="L969" t="s">
        <v>22</v>
      </c>
      <c r="M969" t="s">
        <v>27</v>
      </c>
      <c r="N969">
        <v>633.5</v>
      </c>
      <c r="O969">
        <f>customer_segmentation_data[[#This Row],[purchase_frequency]]*customer_segmentation_data[[#This Row],[last_purchase_amount]]</f>
        <v>22172.5</v>
      </c>
    </row>
    <row r="970" spans="1:15" x14ac:dyDescent="0.25">
      <c r="A970">
        <v>504</v>
      </c>
      <c r="B970">
        <v>18</v>
      </c>
      <c r="C970" t="s">
        <v>34</v>
      </c>
      <c r="D970" t="s">
        <v>28</v>
      </c>
      <c r="E970">
        <v>142641</v>
      </c>
      <c r="F970" t="s">
        <v>25</v>
      </c>
      <c r="G970">
        <v>40</v>
      </c>
      <c r="H970" t="s">
        <v>26</v>
      </c>
      <c r="I970">
        <v>7</v>
      </c>
      <c r="J970" t="s">
        <v>35</v>
      </c>
      <c r="K970">
        <v>31</v>
      </c>
      <c r="L970" t="s">
        <v>22</v>
      </c>
      <c r="M970" t="s">
        <v>33</v>
      </c>
      <c r="N970">
        <v>240.64</v>
      </c>
      <c r="O970">
        <f>customer_segmentation_data[[#This Row],[purchase_frequency]]*customer_segmentation_data[[#This Row],[last_purchase_amount]]</f>
        <v>7459.8399999999992</v>
      </c>
    </row>
    <row r="971" spans="1:15" x14ac:dyDescent="0.25">
      <c r="A971">
        <v>510</v>
      </c>
      <c r="B971">
        <v>19</v>
      </c>
      <c r="C971" t="s">
        <v>34</v>
      </c>
      <c r="D971" t="s">
        <v>36</v>
      </c>
      <c r="E971">
        <v>111238</v>
      </c>
      <c r="F971" t="s">
        <v>25</v>
      </c>
      <c r="G971">
        <v>7</v>
      </c>
      <c r="H971" t="s">
        <v>26</v>
      </c>
      <c r="I971">
        <v>2</v>
      </c>
      <c r="J971" t="s">
        <v>18</v>
      </c>
      <c r="K971">
        <v>30</v>
      </c>
      <c r="L971" t="s">
        <v>19</v>
      </c>
      <c r="M971" t="s">
        <v>23</v>
      </c>
      <c r="N971">
        <v>813.37</v>
      </c>
      <c r="O971">
        <f>customer_segmentation_data[[#This Row],[purchase_frequency]]*customer_segmentation_data[[#This Row],[last_purchase_amount]]</f>
        <v>24401.1</v>
      </c>
    </row>
    <row r="972" spans="1:15" x14ac:dyDescent="0.25">
      <c r="A972">
        <v>513</v>
      </c>
      <c r="B972">
        <v>19</v>
      </c>
      <c r="C972" t="s">
        <v>34</v>
      </c>
      <c r="D972" t="s">
        <v>36</v>
      </c>
      <c r="E972">
        <v>82506</v>
      </c>
      <c r="F972" t="s">
        <v>16</v>
      </c>
      <c r="G972">
        <v>10</v>
      </c>
      <c r="H972" t="s">
        <v>26</v>
      </c>
      <c r="I972">
        <v>5</v>
      </c>
      <c r="J972" t="s">
        <v>35</v>
      </c>
      <c r="K972">
        <v>41</v>
      </c>
      <c r="L972" t="s">
        <v>22</v>
      </c>
      <c r="M972" t="s">
        <v>23</v>
      </c>
      <c r="N972">
        <v>406.32</v>
      </c>
      <c r="O972">
        <f>customer_segmentation_data[[#This Row],[purchase_frequency]]*customer_segmentation_data[[#This Row],[last_purchase_amount]]</f>
        <v>16659.12</v>
      </c>
    </row>
    <row r="973" spans="1:15" x14ac:dyDescent="0.25">
      <c r="A973">
        <v>517</v>
      </c>
      <c r="B973">
        <v>18</v>
      </c>
      <c r="C973" t="s">
        <v>34</v>
      </c>
      <c r="D973" t="s">
        <v>28</v>
      </c>
      <c r="E973">
        <v>112021</v>
      </c>
      <c r="F973" t="s">
        <v>25</v>
      </c>
      <c r="G973">
        <v>9</v>
      </c>
      <c r="H973" t="s">
        <v>26</v>
      </c>
      <c r="I973">
        <v>3</v>
      </c>
      <c r="J973" t="s">
        <v>18</v>
      </c>
      <c r="K973">
        <v>11</v>
      </c>
      <c r="L973" t="s">
        <v>19</v>
      </c>
      <c r="M973" t="s">
        <v>20</v>
      </c>
      <c r="N973">
        <v>588.37</v>
      </c>
      <c r="O973">
        <f>customer_segmentation_data[[#This Row],[purchase_frequency]]*customer_segmentation_data[[#This Row],[last_purchase_amount]]</f>
        <v>6472.07</v>
      </c>
    </row>
    <row r="974" spans="1:15" x14ac:dyDescent="0.25">
      <c r="A974">
        <v>532</v>
      </c>
      <c r="B974">
        <v>19</v>
      </c>
      <c r="C974" t="s">
        <v>34</v>
      </c>
      <c r="D974" t="s">
        <v>36</v>
      </c>
      <c r="E974">
        <v>146165</v>
      </c>
      <c r="F974" t="s">
        <v>25</v>
      </c>
      <c r="G974">
        <v>38</v>
      </c>
      <c r="H974" t="s">
        <v>26</v>
      </c>
      <c r="I974">
        <v>9</v>
      </c>
      <c r="J974" t="s">
        <v>30</v>
      </c>
      <c r="K974">
        <v>45</v>
      </c>
      <c r="L974" t="s">
        <v>22</v>
      </c>
      <c r="M974" t="s">
        <v>32</v>
      </c>
      <c r="N974">
        <v>819.92</v>
      </c>
      <c r="O974">
        <f>customer_segmentation_data[[#This Row],[purchase_frequency]]*customer_segmentation_data[[#This Row],[last_purchase_amount]]</f>
        <v>36896.400000000001</v>
      </c>
    </row>
    <row r="975" spans="1:15" x14ac:dyDescent="0.25">
      <c r="A975">
        <v>552</v>
      </c>
      <c r="B975">
        <v>20</v>
      </c>
      <c r="C975" t="s">
        <v>34</v>
      </c>
      <c r="D975" t="s">
        <v>36</v>
      </c>
      <c r="E975">
        <v>51199</v>
      </c>
      <c r="F975" t="s">
        <v>16</v>
      </c>
      <c r="G975">
        <v>100</v>
      </c>
      <c r="H975" t="s">
        <v>17</v>
      </c>
      <c r="I975">
        <v>5</v>
      </c>
      <c r="J975" t="s">
        <v>35</v>
      </c>
      <c r="K975">
        <v>5</v>
      </c>
      <c r="L975" t="s">
        <v>31</v>
      </c>
      <c r="M975" t="s">
        <v>27</v>
      </c>
      <c r="N975">
        <v>889.83</v>
      </c>
      <c r="O975">
        <f>customer_segmentation_data[[#This Row],[purchase_frequency]]*customer_segmentation_data[[#This Row],[last_purchase_amount]]</f>
        <v>4449.1500000000005</v>
      </c>
    </row>
    <row r="976" spans="1:15" x14ac:dyDescent="0.25">
      <c r="A976">
        <v>562</v>
      </c>
      <c r="B976">
        <v>18</v>
      </c>
      <c r="C976" t="s">
        <v>34</v>
      </c>
      <c r="D976" t="s">
        <v>36</v>
      </c>
      <c r="E976">
        <v>143235</v>
      </c>
      <c r="F976" t="s">
        <v>25</v>
      </c>
      <c r="G976">
        <v>46</v>
      </c>
      <c r="H976" t="s">
        <v>21</v>
      </c>
      <c r="I976">
        <v>10</v>
      </c>
      <c r="J976" t="s">
        <v>30</v>
      </c>
      <c r="K976">
        <v>31</v>
      </c>
      <c r="L976" t="s">
        <v>22</v>
      </c>
      <c r="M976" t="s">
        <v>20</v>
      </c>
      <c r="N976">
        <v>143.75</v>
      </c>
      <c r="O976">
        <f>customer_segmentation_data[[#This Row],[purchase_frequency]]*customer_segmentation_data[[#This Row],[last_purchase_amount]]</f>
        <v>4456.25</v>
      </c>
    </row>
    <row r="977" spans="1:15" x14ac:dyDescent="0.25">
      <c r="A977">
        <v>570</v>
      </c>
      <c r="B977">
        <v>18</v>
      </c>
      <c r="C977" t="s">
        <v>34</v>
      </c>
      <c r="D977" t="s">
        <v>28</v>
      </c>
      <c r="E977">
        <v>94701</v>
      </c>
      <c r="F977" t="s">
        <v>16</v>
      </c>
      <c r="G977">
        <v>69</v>
      </c>
      <c r="H977" t="s">
        <v>21</v>
      </c>
      <c r="I977">
        <v>8</v>
      </c>
      <c r="J977" t="s">
        <v>30</v>
      </c>
      <c r="K977">
        <v>48</v>
      </c>
      <c r="L977" t="s">
        <v>22</v>
      </c>
      <c r="M977" t="s">
        <v>27</v>
      </c>
      <c r="N977">
        <v>760.34</v>
      </c>
      <c r="O977">
        <f>customer_segmentation_data[[#This Row],[purchase_frequency]]*customer_segmentation_data[[#This Row],[last_purchase_amount]]</f>
        <v>36496.32</v>
      </c>
    </row>
    <row r="978" spans="1:15" x14ac:dyDescent="0.25">
      <c r="A978">
        <v>572</v>
      </c>
      <c r="B978">
        <v>19</v>
      </c>
      <c r="C978" t="s">
        <v>34</v>
      </c>
      <c r="D978" t="s">
        <v>36</v>
      </c>
      <c r="E978">
        <v>134193</v>
      </c>
      <c r="F978" t="s">
        <v>25</v>
      </c>
      <c r="G978">
        <v>95</v>
      </c>
      <c r="H978" t="s">
        <v>17</v>
      </c>
      <c r="I978">
        <v>7</v>
      </c>
      <c r="J978" t="s">
        <v>35</v>
      </c>
      <c r="K978">
        <v>44</v>
      </c>
      <c r="L978" t="s">
        <v>22</v>
      </c>
      <c r="M978" t="s">
        <v>33</v>
      </c>
      <c r="N978">
        <v>97.65</v>
      </c>
      <c r="O978">
        <f>customer_segmentation_data[[#This Row],[purchase_frequency]]*customer_segmentation_data[[#This Row],[last_purchase_amount]]</f>
        <v>4296.6000000000004</v>
      </c>
    </row>
    <row r="979" spans="1:15" x14ac:dyDescent="0.25">
      <c r="A979">
        <v>582</v>
      </c>
      <c r="B979">
        <v>19</v>
      </c>
      <c r="C979" t="s">
        <v>34</v>
      </c>
      <c r="D979" t="s">
        <v>36</v>
      </c>
      <c r="E979">
        <v>135968</v>
      </c>
      <c r="F979" t="s">
        <v>25</v>
      </c>
      <c r="G979">
        <v>50</v>
      </c>
      <c r="H979" t="s">
        <v>21</v>
      </c>
      <c r="I979">
        <v>4</v>
      </c>
      <c r="J979" t="s">
        <v>35</v>
      </c>
      <c r="K979">
        <v>49</v>
      </c>
      <c r="L979" t="s">
        <v>22</v>
      </c>
      <c r="M979" t="s">
        <v>33</v>
      </c>
      <c r="N979">
        <v>174.43</v>
      </c>
      <c r="O979">
        <f>customer_segmentation_data[[#This Row],[purchase_frequency]]*customer_segmentation_data[[#This Row],[last_purchase_amount]]</f>
        <v>8547.07</v>
      </c>
    </row>
    <row r="980" spans="1:15" x14ac:dyDescent="0.25">
      <c r="A980">
        <v>587</v>
      </c>
      <c r="B980">
        <v>20</v>
      </c>
      <c r="C980" t="s">
        <v>34</v>
      </c>
      <c r="D980" t="s">
        <v>28</v>
      </c>
      <c r="E980">
        <v>61541</v>
      </c>
      <c r="F980" t="s">
        <v>16</v>
      </c>
      <c r="G980">
        <v>80</v>
      </c>
      <c r="H980" t="s">
        <v>17</v>
      </c>
      <c r="I980">
        <v>2</v>
      </c>
      <c r="J980" t="s">
        <v>18</v>
      </c>
      <c r="K980">
        <v>14</v>
      </c>
      <c r="L980" t="s">
        <v>19</v>
      </c>
      <c r="M980" t="s">
        <v>20</v>
      </c>
      <c r="N980">
        <v>48.5</v>
      </c>
      <c r="O980">
        <f>customer_segmentation_data[[#This Row],[purchase_frequency]]*customer_segmentation_data[[#This Row],[last_purchase_amount]]</f>
        <v>679</v>
      </c>
    </row>
    <row r="981" spans="1:15" x14ac:dyDescent="0.25">
      <c r="A981">
        <v>602</v>
      </c>
      <c r="B981">
        <v>20</v>
      </c>
      <c r="C981" t="s">
        <v>34</v>
      </c>
      <c r="D981" t="s">
        <v>36</v>
      </c>
      <c r="E981">
        <v>145924</v>
      </c>
      <c r="F981" t="s">
        <v>25</v>
      </c>
      <c r="G981">
        <v>64</v>
      </c>
      <c r="H981" t="s">
        <v>21</v>
      </c>
      <c r="I981">
        <v>5</v>
      </c>
      <c r="J981" t="s">
        <v>35</v>
      </c>
      <c r="K981">
        <v>18</v>
      </c>
      <c r="L981" t="s">
        <v>19</v>
      </c>
      <c r="M981" t="s">
        <v>33</v>
      </c>
      <c r="N981">
        <v>495.49</v>
      </c>
      <c r="O981">
        <f>customer_segmentation_data[[#This Row],[purchase_frequency]]*customer_segmentation_data[[#This Row],[last_purchase_amount]]</f>
        <v>8918.82</v>
      </c>
    </row>
    <row r="982" spans="1:15" x14ac:dyDescent="0.25">
      <c r="A982">
        <v>605</v>
      </c>
      <c r="B982">
        <v>18</v>
      </c>
      <c r="C982" t="s">
        <v>34</v>
      </c>
      <c r="D982" t="s">
        <v>15</v>
      </c>
      <c r="E982">
        <v>144275</v>
      </c>
      <c r="F982" t="s">
        <v>25</v>
      </c>
      <c r="G982">
        <v>69</v>
      </c>
      <c r="H982" t="s">
        <v>21</v>
      </c>
      <c r="I982">
        <v>9</v>
      </c>
      <c r="J982" t="s">
        <v>30</v>
      </c>
      <c r="K982">
        <v>27</v>
      </c>
      <c r="L982" t="s">
        <v>19</v>
      </c>
      <c r="M982" t="s">
        <v>33</v>
      </c>
      <c r="N982">
        <v>141.72</v>
      </c>
      <c r="O982">
        <f>customer_segmentation_data[[#This Row],[purchase_frequency]]*customer_segmentation_data[[#This Row],[last_purchase_amount]]</f>
        <v>3826.44</v>
      </c>
    </row>
    <row r="983" spans="1:15" x14ac:dyDescent="0.25">
      <c r="A983">
        <v>621</v>
      </c>
      <c r="B983">
        <v>20</v>
      </c>
      <c r="C983" t="s">
        <v>34</v>
      </c>
      <c r="D983" t="s">
        <v>36</v>
      </c>
      <c r="E983">
        <v>122028</v>
      </c>
      <c r="F983" t="s">
        <v>25</v>
      </c>
      <c r="G983">
        <v>40</v>
      </c>
      <c r="H983" t="s">
        <v>26</v>
      </c>
      <c r="I983">
        <v>3</v>
      </c>
      <c r="J983" t="s">
        <v>18</v>
      </c>
      <c r="K983">
        <v>6</v>
      </c>
      <c r="L983" t="s">
        <v>31</v>
      </c>
      <c r="M983" t="s">
        <v>33</v>
      </c>
      <c r="N983">
        <v>777.44</v>
      </c>
      <c r="O983">
        <f>customer_segmentation_data[[#This Row],[purchase_frequency]]*customer_segmentation_data[[#This Row],[last_purchase_amount]]</f>
        <v>4664.6400000000003</v>
      </c>
    </row>
    <row r="984" spans="1:15" x14ac:dyDescent="0.25">
      <c r="A984">
        <v>626</v>
      </c>
      <c r="B984">
        <v>19</v>
      </c>
      <c r="C984" t="s">
        <v>34</v>
      </c>
      <c r="D984" t="s">
        <v>36</v>
      </c>
      <c r="E984">
        <v>138008</v>
      </c>
      <c r="F984" t="s">
        <v>25</v>
      </c>
      <c r="G984">
        <v>8</v>
      </c>
      <c r="H984" t="s">
        <v>26</v>
      </c>
      <c r="I984">
        <v>9</v>
      </c>
      <c r="J984" t="s">
        <v>30</v>
      </c>
      <c r="K984">
        <v>15</v>
      </c>
      <c r="L984" t="s">
        <v>19</v>
      </c>
      <c r="M984" t="s">
        <v>20</v>
      </c>
      <c r="N984">
        <v>116.8</v>
      </c>
      <c r="O984">
        <f>customer_segmentation_data[[#This Row],[purchase_frequency]]*customer_segmentation_data[[#This Row],[last_purchase_amount]]</f>
        <v>1752</v>
      </c>
    </row>
    <row r="985" spans="1:15" x14ac:dyDescent="0.25">
      <c r="A985">
        <v>712</v>
      </c>
      <c r="B985">
        <v>18</v>
      </c>
      <c r="C985" t="s">
        <v>34</v>
      </c>
      <c r="D985" t="s">
        <v>36</v>
      </c>
      <c r="E985">
        <v>141318</v>
      </c>
      <c r="F985" t="s">
        <v>25</v>
      </c>
      <c r="G985">
        <v>37</v>
      </c>
      <c r="H985" t="s">
        <v>26</v>
      </c>
      <c r="I985">
        <v>6</v>
      </c>
      <c r="J985" t="s">
        <v>35</v>
      </c>
      <c r="K985">
        <v>28</v>
      </c>
      <c r="L985" t="s">
        <v>19</v>
      </c>
      <c r="M985" t="s">
        <v>32</v>
      </c>
      <c r="N985">
        <v>428.33</v>
      </c>
      <c r="O985">
        <f>customer_segmentation_data[[#This Row],[purchase_frequency]]*customer_segmentation_data[[#This Row],[last_purchase_amount]]</f>
        <v>11993.24</v>
      </c>
    </row>
    <row r="986" spans="1:15" x14ac:dyDescent="0.25">
      <c r="A986">
        <v>713</v>
      </c>
      <c r="B986">
        <v>19</v>
      </c>
      <c r="C986" t="s">
        <v>34</v>
      </c>
      <c r="D986" t="s">
        <v>15</v>
      </c>
      <c r="E986">
        <v>76416</v>
      </c>
      <c r="F986" t="s">
        <v>16</v>
      </c>
      <c r="G986">
        <v>26</v>
      </c>
      <c r="H986" t="s">
        <v>26</v>
      </c>
      <c r="I986">
        <v>6</v>
      </c>
      <c r="J986" t="s">
        <v>35</v>
      </c>
      <c r="K986">
        <v>20</v>
      </c>
      <c r="L986" t="s">
        <v>19</v>
      </c>
      <c r="M986" t="s">
        <v>33</v>
      </c>
      <c r="N986">
        <v>385.1</v>
      </c>
      <c r="O986">
        <f>customer_segmentation_data[[#This Row],[purchase_frequency]]*customer_segmentation_data[[#This Row],[last_purchase_amount]]</f>
        <v>7702</v>
      </c>
    </row>
    <row r="987" spans="1:15" x14ac:dyDescent="0.25">
      <c r="A987">
        <v>723</v>
      </c>
      <c r="B987">
        <v>20</v>
      </c>
      <c r="C987" t="s">
        <v>34</v>
      </c>
      <c r="D987" t="s">
        <v>36</v>
      </c>
      <c r="E987">
        <v>48504</v>
      </c>
      <c r="F987" t="s">
        <v>29</v>
      </c>
      <c r="G987">
        <v>27</v>
      </c>
      <c r="H987" t="s">
        <v>26</v>
      </c>
      <c r="I987">
        <v>3</v>
      </c>
      <c r="J987" t="s">
        <v>18</v>
      </c>
      <c r="K987">
        <v>28</v>
      </c>
      <c r="L987" t="s">
        <v>19</v>
      </c>
      <c r="M987" t="s">
        <v>20</v>
      </c>
      <c r="N987">
        <v>658.54</v>
      </c>
      <c r="O987">
        <f>customer_segmentation_data[[#This Row],[purchase_frequency]]*customer_segmentation_data[[#This Row],[last_purchase_amount]]</f>
        <v>18439.12</v>
      </c>
    </row>
    <row r="988" spans="1:15" x14ac:dyDescent="0.25">
      <c r="A988">
        <v>727</v>
      </c>
      <c r="B988">
        <v>18</v>
      </c>
      <c r="C988" t="s">
        <v>34</v>
      </c>
      <c r="D988" t="s">
        <v>28</v>
      </c>
      <c r="E988">
        <v>84764</v>
      </c>
      <c r="F988" t="s">
        <v>16</v>
      </c>
      <c r="G988">
        <v>2</v>
      </c>
      <c r="H988" t="s">
        <v>26</v>
      </c>
      <c r="I988">
        <v>6</v>
      </c>
      <c r="J988" t="s">
        <v>35</v>
      </c>
      <c r="K988">
        <v>49</v>
      </c>
      <c r="L988" t="s">
        <v>22</v>
      </c>
      <c r="M988" t="s">
        <v>32</v>
      </c>
      <c r="N988">
        <v>348.51</v>
      </c>
      <c r="O988">
        <f>customer_segmentation_data[[#This Row],[purchase_frequency]]*customer_segmentation_data[[#This Row],[last_purchase_amount]]</f>
        <v>17076.989999999998</v>
      </c>
    </row>
    <row r="989" spans="1:15" x14ac:dyDescent="0.25">
      <c r="A989">
        <v>730</v>
      </c>
      <c r="B989">
        <v>19</v>
      </c>
      <c r="C989" t="s">
        <v>34</v>
      </c>
      <c r="D989" t="s">
        <v>36</v>
      </c>
      <c r="E989">
        <v>85349</v>
      </c>
      <c r="F989" t="s">
        <v>16</v>
      </c>
      <c r="G989">
        <v>77</v>
      </c>
      <c r="H989" t="s">
        <v>17</v>
      </c>
      <c r="I989">
        <v>8</v>
      </c>
      <c r="J989" t="s">
        <v>30</v>
      </c>
      <c r="K989">
        <v>29</v>
      </c>
      <c r="L989" t="s">
        <v>19</v>
      </c>
      <c r="M989" t="s">
        <v>32</v>
      </c>
      <c r="N989">
        <v>381.04</v>
      </c>
      <c r="O989">
        <f>customer_segmentation_data[[#This Row],[purchase_frequency]]*customer_segmentation_data[[#This Row],[last_purchase_amount]]</f>
        <v>11050.16</v>
      </c>
    </row>
    <row r="990" spans="1:15" x14ac:dyDescent="0.25">
      <c r="A990">
        <v>738</v>
      </c>
      <c r="B990">
        <v>18</v>
      </c>
      <c r="C990" t="s">
        <v>34</v>
      </c>
      <c r="D990" t="s">
        <v>15</v>
      </c>
      <c r="E990">
        <v>136320</v>
      </c>
      <c r="F990" t="s">
        <v>25</v>
      </c>
      <c r="G990">
        <v>52</v>
      </c>
      <c r="H990" t="s">
        <v>21</v>
      </c>
      <c r="I990">
        <v>5</v>
      </c>
      <c r="J990" t="s">
        <v>35</v>
      </c>
      <c r="K990">
        <v>42</v>
      </c>
      <c r="L990" t="s">
        <v>22</v>
      </c>
      <c r="M990" t="s">
        <v>33</v>
      </c>
      <c r="N990">
        <v>891.19</v>
      </c>
      <c r="O990">
        <f>customer_segmentation_data[[#This Row],[purchase_frequency]]*customer_segmentation_data[[#This Row],[last_purchase_amount]]</f>
        <v>37429.980000000003</v>
      </c>
    </row>
    <row r="991" spans="1:15" x14ac:dyDescent="0.25">
      <c r="A991">
        <v>757</v>
      </c>
      <c r="B991">
        <v>19</v>
      </c>
      <c r="C991" t="s">
        <v>34</v>
      </c>
      <c r="D991" t="s">
        <v>15</v>
      </c>
      <c r="E991">
        <v>129687</v>
      </c>
      <c r="F991" t="s">
        <v>25</v>
      </c>
      <c r="G991">
        <v>78</v>
      </c>
      <c r="H991" t="s">
        <v>17</v>
      </c>
      <c r="I991">
        <v>3</v>
      </c>
      <c r="J991" t="s">
        <v>18</v>
      </c>
      <c r="K991">
        <v>43</v>
      </c>
      <c r="L991" t="s">
        <v>22</v>
      </c>
      <c r="M991" t="s">
        <v>32</v>
      </c>
      <c r="N991">
        <v>679.67</v>
      </c>
      <c r="O991">
        <f>customer_segmentation_data[[#This Row],[purchase_frequency]]*customer_segmentation_data[[#This Row],[last_purchase_amount]]</f>
        <v>29225.809999999998</v>
      </c>
    </row>
    <row r="992" spans="1:15" x14ac:dyDescent="0.25">
      <c r="A992">
        <v>769</v>
      </c>
      <c r="B992">
        <v>19</v>
      </c>
      <c r="C992" t="s">
        <v>34</v>
      </c>
      <c r="D992" t="s">
        <v>36</v>
      </c>
      <c r="E992">
        <v>85583</v>
      </c>
      <c r="F992" t="s">
        <v>16</v>
      </c>
      <c r="G992">
        <v>61</v>
      </c>
      <c r="H992" t="s">
        <v>21</v>
      </c>
      <c r="I992">
        <v>5</v>
      </c>
      <c r="J992" t="s">
        <v>35</v>
      </c>
      <c r="K992">
        <v>43</v>
      </c>
      <c r="L992" t="s">
        <v>22</v>
      </c>
      <c r="M992" t="s">
        <v>23</v>
      </c>
      <c r="N992">
        <v>316.35000000000002</v>
      </c>
      <c r="O992">
        <f>customer_segmentation_data[[#This Row],[purchase_frequency]]*customer_segmentation_data[[#This Row],[last_purchase_amount]]</f>
        <v>13603.050000000001</v>
      </c>
    </row>
    <row r="993" spans="1:15" x14ac:dyDescent="0.25">
      <c r="A993">
        <v>777</v>
      </c>
      <c r="B993">
        <v>19</v>
      </c>
      <c r="C993" t="s">
        <v>34</v>
      </c>
      <c r="D993" t="s">
        <v>28</v>
      </c>
      <c r="E993">
        <v>45781</v>
      </c>
      <c r="F993" t="s">
        <v>29</v>
      </c>
      <c r="G993">
        <v>93</v>
      </c>
      <c r="H993" t="s">
        <v>17</v>
      </c>
      <c r="I993">
        <v>6</v>
      </c>
      <c r="J993" t="s">
        <v>35</v>
      </c>
      <c r="K993">
        <v>43</v>
      </c>
      <c r="L993" t="s">
        <v>22</v>
      </c>
      <c r="M993" t="s">
        <v>23</v>
      </c>
      <c r="N993">
        <v>412.99</v>
      </c>
      <c r="O993">
        <f>customer_segmentation_data[[#This Row],[purchase_frequency]]*customer_segmentation_data[[#This Row],[last_purchase_amount]]</f>
        <v>17758.57</v>
      </c>
    </row>
    <row r="994" spans="1:15" x14ac:dyDescent="0.25">
      <c r="A994">
        <v>792</v>
      </c>
      <c r="B994">
        <v>18</v>
      </c>
      <c r="C994" t="s">
        <v>34</v>
      </c>
      <c r="D994" t="s">
        <v>28</v>
      </c>
      <c r="E994">
        <v>140475</v>
      </c>
      <c r="F994" t="s">
        <v>25</v>
      </c>
      <c r="G994">
        <v>38</v>
      </c>
      <c r="H994" t="s">
        <v>26</v>
      </c>
      <c r="I994">
        <v>8</v>
      </c>
      <c r="J994" t="s">
        <v>30</v>
      </c>
      <c r="K994">
        <v>7</v>
      </c>
      <c r="L994" t="s">
        <v>31</v>
      </c>
      <c r="M994" t="s">
        <v>23</v>
      </c>
      <c r="N994">
        <v>442.42</v>
      </c>
      <c r="O994">
        <f>customer_segmentation_data[[#This Row],[purchase_frequency]]*customer_segmentation_data[[#This Row],[last_purchase_amount]]</f>
        <v>3096.94</v>
      </c>
    </row>
    <row r="995" spans="1:15" x14ac:dyDescent="0.25">
      <c r="A995">
        <v>813</v>
      </c>
      <c r="B995">
        <v>19</v>
      </c>
      <c r="C995" t="s">
        <v>34</v>
      </c>
      <c r="D995" t="s">
        <v>36</v>
      </c>
      <c r="E995">
        <v>68304</v>
      </c>
      <c r="F995" t="s">
        <v>16</v>
      </c>
      <c r="G995">
        <v>9</v>
      </c>
      <c r="H995" t="s">
        <v>26</v>
      </c>
      <c r="I995">
        <v>10</v>
      </c>
      <c r="J995" t="s">
        <v>30</v>
      </c>
      <c r="K995">
        <v>28</v>
      </c>
      <c r="L995" t="s">
        <v>19</v>
      </c>
      <c r="M995" t="s">
        <v>23</v>
      </c>
      <c r="N995">
        <v>864.57</v>
      </c>
      <c r="O995">
        <f>customer_segmentation_data[[#This Row],[purchase_frequency]]*customer_segmentation_data[[#This Row],[last_purchase_amount]]</f>
        <v>24207.960000000003</v>
      </c>
    </row>
    <row r="996" spans="1:15" x14ac:dyDescent="0.25">
      <c r="A996">
        <v>855</v>
      </c>
      <c r="B996">
        <v>18</v>
      </c>
      <c r="C996" t="s">
        <v>34</v>
      </c>
      <c r="D996" t="s">
        <v>36</v>
      </c>
      <c r="E996">
        <v>30102</v>
      </c>
      <c r="F996" t="s">
        <v>29</v>
      </c>
      <c r="G996">
        <v>35</v>
      </c>
      <c r="H996" t="s">
        <v>26</v>
      </c>
      <c r="I996">
        <v>2</v>
      </c>
      <c r="J996" t="s">
        <v>18</v>
      </c>
      <c r="K996">
        <v>6</v>
      </c>
      <c r="L996" t="s">
        <v>31</v>
      </c>
      <c r="M996" t="s">
        <v>23</v>
      </c>
      <c r="N996">
        <v>739.27</v>
      </c>
      <c r="O996">
        <f>customer_segmentation_data[[#This Row],[purchase_frequency]]*customer_segmentation_data[[#This Row],[last_purchase_amount]]</f>
        <v>4435.62</v>
      </c>
    </row>
    <row r="997" spans="1:15" x14ac:dyDescent="0.25">
      <c r="A997">
        <v>857</v>
      </c>
      <c r="B997">
        <v>19</v>
      </c>
      <c r="C997" t="s">
        <v>34</v>
      </c>
      <c r="D997" t="s">
        <v>15</v>
      </c>
      <c r="E997">
        <v>90561</v>
      </c>
      <c r="F997" t="s">
        <v>16</v>
      </c>
      <c r="G997">
        <v>75</v>
      </c>
      <c r="H997" t="s">
        <v>17</v>
      </c>
      <c r="I997">
        <v>10</v>
      </c>
      <c r="J997" t="s">
        <v>30</v>
      </c>
      <c r="K997">
        <v>23</v>
      </c>
      <c r="L997" t="s">
        <v>19</v>
      </c>
      <c r="M997" t="s">
        <v>32</v>
      </c>
      <c r="N997">
        <v>866.23</v>
      </c>
      <c r="O997">
        <f>customer_segmentation_data[[#This Row],[purchase_frequency]]*customer_segmentation_data[[#This Row],[last_purchase_amount]]</f>
        <v>19923.29</v>
      </c>
    </row>
    <row r="998" spans="1:15" x14ac:dyDescent="0.25">
      <c r="A998">
        <v>862</v>
      </c>
      <c r="B998">
        <v>20</v>
      </c>
      <c r="C998" t="s">
        <v>34</v>
      </c>
      <c r="D998" t="s">
        <v>36</v>
      </c>
      <c r="E998">
        <v>79899</v>
      </c>
      <c r="F998" t="s">
        <v>16</v>
      </c>
      <c r="G998">
        <v>64</v>
      </c>
      <c r="H998" t="s">
        <v>21</v>
      </c>
      <c r="I998">
        <v>7</v>
      </c>
      <c r="J998" t="s">
        <v>35</v>
      </c>
      <c r="K998">
        <v>46</v>
      </c>
      <c r="L998" t="s">
        <v>22</v>
      </c>
      <c r="M998" t="s">
        <v>27</v>
      </c>
      <c r="N998">
        <v>129.9</v>
      </c>
      <c r="O998">
        <f>customer_segmentation_data[[#This Row],[purchase_frequency]]*customer_segmentation_data[[#This Row],[last_purchase_amount]]</f>
        <v>5975.4000000000005</v>
      </c>
    </row>
    <row r="999" spans="1:15" x14ac:dyDescent="0.25">
      <c r="A999">
        <v>915</v>
      </c>
      <c r="B999">
        <v>18</v>
      </c>
      <c r="C999" t="s">
        <v>34</v>
      </c>
      <c r="D999" t="s">
        <v>28</v>
      </c>
      <c r="E999">
        <v>69502</v>
      </c>
      <c r="F999" t="s">
        <v>16</v>
      </c>
      <c r="G999">
        <v>83</v>
      </c>
      <c r="H999" t="s">
        <v>17</v>
      </c>
      <c r="I999">
        <v>6</v>
      </c>
      <c r="J999" t="s">
        <v>35</v>
      </c>
      <c r="K999">
        <v>32</v>
      </c>
      <c r="L999" t="s">
        <v>22</v>
      </c>
      <c r="M999" t="s">
        <v>23</v>
      </c>
      <c r="N999">
        <v>236.83</v>
      </c>
      <c r="O999">
        <f>customer_segmentation_data[[#This Row],[purchase_frequency]]*customer_segmentation_data[[#This Row],[last_purchase_amount]]</f>
        <v>7578.56</v>
      </c>
    </row>
    <row r="1000" spans="1:15" x14ac:dyDescent="0.25">
      <c r="A1000">
        <v>924</v>
      </c>
      <c r="B1000">
        <v>20</v>
      </c>
      <c r="C1000" t="s">
        <v>34</v>
      </c>
      <c r="D1000" t="s">
        <v>36</v>
      </c>
      <c r="E1000">
        <v>88778</v>
      </c>
      <c r="F1000" t="s">
        <v>16</v>
      </c>
      <c r="G1000">
        <v>56</v>
      </c>
      <c r="H1000" t="s">
        <v>21</v>
      </c>
      <c r="I1000">
        <v>2</v>
      </c>
      <c r="J1000" t="s">
        <v>18</v>
      </c>
      <c r="K1000">
        <v>28</v>
      </c>
      <c r="L1000" t="s">
        <v>19</v>
      </c>
      <c r="M1000" t="s">
        <v>20</v>
      </c>
      <c r="N1000">
        <v>240.93</v>
      </c>
      <c r="O1000">
        <f>customer_segmentation_data[[#This Row],[purchase_frequency]]*customer_segmentation_data[[#This Row],[last_purchase_amount]]</f>
        <v>6746.04</v>
      </c>
    </row>
    <row r="1001" spans="1:15" x14ac:dyDescent="0.25">
      <c r="A1001">
        <v>933</v>
      </c>
      <c r="B1001">
        <v>18</v>
      </c>
      <c r="C1001" t="s">
        <v>34</v>
      </c>
      <c r="D1001" t="s">
        <v>36</v>
      </c>
      <c r="E1001">
        <v>117893</v>
      </c>
      <c r="F1001" t="s">
        <v>25</v>
      </c>
      <c r="G1001">
        <v>84</v>
      </c>
      <c r="H1001" t="s">
        <v>17</v>
      </c>
      <c r="I1001">
        <v>3</v>
      </c>
      <c r="J1001" t="s">
        <v>18</v>
      </c>
      <c r="K1001">
        <v>24</v>
      </c>
      <c r="L1001" t="s">
        <v>19</v>
      </c>
      <c r="M1001" t="s">
        <v>33</v>
      </c>
      <c r="N1001">
        <v>413.27</v>
      </c>
      <c r="O1001">
        <f>customer_segmentation_data[[#This Row],[purchase_frequency]]*customer_segmentation_data[[#This Row],[last_purchase_amount]]</f>
        <v>9918.48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E1FCB-5BA6-46FB-B047-8B8DB1F9B5AE}">
  <dimension ref="A1:T1001"/>
  <sheetViews>
    <sheetView topLeftCell="E1" zoomScaleNormal="100" workbookViewId="0">
      <selection activeCell="L43" sqref="L43"/>
    </sheetView>
  </sheetViews>
  <sheetFormatPr defaultRowHeight="15" x14ac:dyDescent="0.25"/>
  <cols>
    <col min="1" max="1" width="6.42578125" style="11" bestFit="1" customWidth="1"/>
    <col min="2" max="2" width="12.28515625" bestFit="1" customWidth="1"/>
    <col min="3" max="3" width="17.28515625" style="11" bestFit="1" customWidth="1"/>
    <col min="4" max="4" width="20.5703125" style="11" bestFit="1" customWidth="1"/>
    <col min="5" max="5" width="21.5703125" style="11" bestFit="1" customWidth="1"/>
    <col min="6" max="6" width="23.7109375" style="6" bestFit="1" customWidth="1"/>
    <col min="9" max="9" width="18.140625" bestFit="1" customWidth="1"/>
    <col min="10" max="10" width="12.85546875" bestFit="1" customWidth="1"/>
    <col min="11" max="11" width="18.85546875" bestFit="1" customWidth="1"/>
    <col min="12" max="12" width="15.42578125" bestFit="1" customWidth="1"/>
    <col min="13" max="13" width="18.5703125" bestFit="1" customWidth="1"/>
    <col min="14" max="14" width="19.7109375" bestFit="1" customWidth="1"/>
    <col min="15" max="15" width="22.28515625" bestFit="1" customWidth="1"/>
    <col min="16" max="16" width="12.7109375" bestFit="1" customWidth="1"/>
    <col min="17" max="17" width="19.5703125" bestFit="1" customWidth="1"/>
    <col min="18" max="18" width="12.7109375" bestFit="1" customWidth="1"/>
    <col min="19" max="19" width="22.140625" bestFit="1" customWidth="1"/>
    <col min="20" max="20" width="12" bestFit="1" customWidth="1"/>
  </cols>
  <sheetData>
    <row r="1" spans="1:20" x14ac:dyDescent="0.25">
      <c r="A1" s="10" t="s">
        <v>1</v>
      </c>
      <c r="B1" s="13" t="s">
        <v>4</v>
      </c>
      <c r="C1" s="10" t="s">
        <v>6</v>
      </c>
      <c r="D1" s="10" t="s">
        <v>8</v>
      </c>
      <c r="E1" s="10" t="s">
        <v>10</v>
      </c>
      <c r="F1" s="12" t="s">
        <v>13</v>
      </c>
    </row>
    <row r="2" spans="1:20" x14ac:dyDescent="0.25">
      <c r="A2" s="11">
        <v>23</v>
      </c>
      <c r="B2" s="14">
        <v>69659</v>
      </c>
      <c r="C2" s="11">
        <v>16</v>
      </c>
      <c r="D2" s="11">
        <v>7</v>
      </c>
      <c r="E2" s="11">
        <v>24</v>
      </c>
      <c r="F2" s="6">
        <v>434.97</v>
      </c>
    </row>
    <row r="3" spans="1:20" ht="15.75" thickBot="1" x14ac:dyDescent="0.3">
      <c r="A3" s="11">
        <v>37</v>
      </c>
      <c r="B3" s="14">
        <v>95491</v>
      </c>
      <c r="C3" s="11">
        <v>90</v>
      </c>
      <c r="D3" s="11">
        <v>6</v>
      </c>
      <c r="E3" s="11">
        <v>21</v>
      </c>
      <c r="F3" s="6">
        <v>454.83</v>
      </c>
      <c r="P3" s="15"/>
      <c r="R3" s="15"/>
      <c r="T3" s="15"/>
    </row>
    <row r="4" spans="1:20" ht="15.75" thickBot="1" x14ac:dyDescent="0.3">
      <c r="A4" s="11">
        <v>41</v>
      </c>
      <c r="B4" s="14">
        <v>81758</v>
      </c>
      <c r="C4" s="11">
        <v>87</v>
      </c>
      <c r="D4" s="11">
        <v>7</v>
      </c>
      <c r="E4" s="11">
        <v>9</v>
      </c>
      <c r="F4" s="6">
        <v>482.2</v>
      </c>
      <c r="I4" s="22"/>
      <c r="J4" s="31" t="s">
        <v>1</v>
      </c>
      <c r="K4" s="32" t="s">
        <v>4</v>
      </c>
      <c r="L4" s="32" t="s">
        <v>6</v>
      </c>
      <c r="M4" s="32" t="s">
        <v>8</v>
      </c>
      <c r="N4" s="32" t="s">
        <v>10</v>
      </c>
      <c r="O4" s="33" t="s">
        <v>13</v>
      </c>
    </row>
    <row r="5" spans="1:20" x14ac:dyDescent="0.25">
      <c r="A5" s="11">
        <v>30</v>
      </c>
      <c r="B5" s="14">
        <v>50680</v>
      </c>
      <c r="C5" s="11">
        <v>19</v>
      </c>
      <c r="D5" s="11">
        <v>7</v>
      </c>
      <c r="E5" s="11">
        <v>27</v>
      </c>
      <c r="F5" s="6">
        <v>515.88</v>
      </c>
      <c r="I5" s="29" t="s">
        <v>51</v>
      </c>
      <c r="J5" s="26">
        <v>43.783000000000001</v>
      </c>
      <c r="K5" s="27">
        <v>88500.800000000003</v>
      </c>
      <c r="L5" s="27">
        <v>50.685000000000002</v>
      </c>
      <c r="M5" s="27">
        <v>5.4690000000000003</v>
      </c>
      <c r="N5" s="27">
        <v>26.596</v>
      </c>
      <c r="O5" s="28">
        <v>492.34866999999969</v>
      </c>
    </row>
    <row r="6" spans="1:20" x14ac:dyDescent="0.25">
      <c r="A6" s="11">
        <v>29</v>
      </c>
      <c r="B6" s="14">
        <v>71951</v>
      </c>
      <c r="C6" s="11">
        <v>2</v>
      </c>
      <c r="D6" s="11">
        <v>6</v>
      </c>
      <c r="E6" s="11">
        <v>47</v>
      </c>
      <c r="F6" s="6">
        <v>91.94</v>
      </c>
      <c r="I6" s="29" t="s">
        <v>52</v>
      </c>
      <c r="J6" s="23">
        <v>0.47567654890606004</v>
      </c>
      <c r="K6" s="24">
        <v>1082.4720281095672</v>
      </c>
      <c r="L6" s="24">
        <v>0.91564304026032828</v>
      </c>
      <c r="M6" s="24">
        <v>9.0306113825112611E-2</v>
      </c>
      <c r="N6" s="24">
        <v>0.450423873330073</v>
      </c>
      <c r="O6" s="25">
        <v>9.3522544300856296</v>
      </c>
    </row>
    <row r="7" spans="1:20" x14ac:dyDescent="0.25">
      <c r="A7" s="11">
        <v>44</v>
      </c>
      <c r="B7" s="14">
        <v>86593</v>
      </c>
      <c r="C7" s="11">
        <v>89</v>
      </c>
      <c r="D7" s="11">
        <v>4</v>
      </c>
      <c r="E7" s="11">
        <v>37</v>
      </c>
      <c r="F7" s="6">
        <v>76.95</v>
      </c>
      <c r="I7" s="29" t="s">
        <v>53</v>
      </c>
      <c r="J7" s="20">
        <v>45</v>
      </c>
      <c r="K7" s="16">
        <v>87845.5</v>
      </c>
      <c r="L7" s="16">
        <v>50</v>
      </c>
      <c r="M7" s="16">
        <v>5</v>
      </c>
      <c r="N7" s="16">
        <v>27</v>
      </c>
      <c r="O7" s="17">
        <v>491.59500000000003</v>
      </c>
    </row>
    <row r="8" spans="1:20" x14ac:dyDescent="0.25">
      <c r="A8" s="11">
        <v>48</v>
      </c>
      <c r="B8" s="14">
        <v>81794</v>
      </c>
      <c r="C8" s="11">
        <v>89</v>
      </c>
      <c r="D8" s="11">
        <v>7</v>
      </c>
      <c r="E8" s="11">
        <v>50</v>
      </c>
      <c r="F8" s="6">
        <v>967.99</v>
      </c>
      <c r="I8" s="29" t="s">
        <v>54</v>
      </c>
      <c r="J8" s="20">
        <v>47</v>
      </c>
      <c r="K8" s="16">
        <v>61376</v>
      </c>
      <c r="L8" s="16">
        <v>70</v>
      </c>
      <c r="M8" s="16">
        <v>5</v>
      </c>
      <c r="N8" s="16">
        <v>28</v>
      </c>
      <c r="O8" s="17">
        <v>532.51</v>
      </c>
    </row>
    <row r="9" spans="1:20" x14ac:dyDescent="0.25">
      <c r="A9" s="11">
        <v>31</v>
      </c>
      <c r="B9" s="14">
        <v>75392</v>
      </c>
      <c r="C9" s="11">
        <v>43</v>
      </c>
      <c r="D9" s="11">
        <v>4</v>
      </c>
      <c r="E9" s="11">
        <v>29</v>
      </c>
      <c r="F9" s="6">
        <v>88.44</v>
      </c>
      <c r="I9" s="29" t="s">
        <v>55</v>
      </c>
      <c r="J9" s="23">
        <v>15.042213240716251</v>
      </c>
      <c r="K9" s="24">
        <v>34230.771122480422</v>
      </c>
      <c r="L9" s="24">
        <v>28.955175309038921</v>
      </c>
      <c r="M9" s="24">
        <v>2.8557300632577642</v>
      </c>
      <c r="N9" s="24">
        <v>14.243653522382017</v>
      </c>
      <c r="O9" s="25">
        <v>295.74425256470545</v>
      </c>
    </row>
    <row r="10" spans="1:20" x14ac:dyDescent="0.25">
      <c r="A10" s="11">
        <v>35</v>
      </c>
      <c r="B10" s="14">
        <v>72179</v>
      </c>
      <c r="C10" s="11">
        <v>6</v>
      </c>
      <c r="D10" s="11">
        <v>6</v>
      </c>
      <c r="E10" s="11">
        <v>45</v>
      </c>
      <c r="F10" s="6">
        <v>165.18</v>
      </c>
      <c r="I10" s="29" t="s">
        <v>56</v>
      </c>
      <c r="J10" s="23">
        <v>226.26817917917927</v>
      </c>
      <c r="K10" s="24">
        <v>1171745691.6396396</v>
      </c>
      <c r="L10" s="24">
        <v>838.40217717717712</v>
      </c>
      <c r="M10" s="24">
        <v>8.1551941941941948</v>
      </c>
      <c r="N10" s="24">
        <v>202.88166566566565</v>
      </c>
      <c r="O10" s="25">
        <v>87464.662925056298</v>
      </c>
    </row>
    <row r="11" spans="1:20" x14ac:dyDescent="0.25">
      <c r="A11" s="11">
        <v>28</v>
      </c>
      <c r="B11" s="14">
        <v>62405</v>
      </c>
      <c r="C11" s="11">
        <v>79</v>
      </c>
      <c r="D11" s="11">
        <v>5</v>
      </c>
      <c r="E11" s="11">
        <v>50</v>
      </c>
      <c r="F11" s="6">
        <v>956.73</v>
      </c>
      <c r="I11" s="29" t="s">
        <v>57</v>
      </c>
      <c r="J11" s="23">
        <v>-1.1926685031173561</v>
      </c>
      <c r="K11" s="24">
        <v>-1.1673026870920378</v>
      </c>
      <c r="L11" s="24">
        <v>-1.216006406466565</v>
      </c>
      <c r="M11" s="24">
        <v>-1.2065871056120763</v>
      </c>
      <c r="N11" s="24">
        <v>-1.1301031405932376</v>
      </c>
      <c r="O11" s="25">
        <v>-1.2739791300232868</v>
      </c>
    </row>
    <row r="12" spans="1:20" x14ac:dyDescent="0.25">
      <c r="A12" s="11">
        <v>49</v>
      </c>
      <c r="B12" s="14">
        <v>94531</v>
      </c>
      <c r="C12" s="11">
        <v>28</v>
      </c>
      <c r="D12" s="11">
        <v>5</v>
      </c>
      <c r="E12" s="11">
        <v>42</v>
      </c>
      <c r="F12" s="6">
        <v>214.93</v>
      </c>
      <c r="I12" s="29" t="s">
        <v>58</v>
      </c>
      <c r="J12" s="23">
        <v>-4.6000136884560824E-2</v>
      </c>
      <c r="K12" s="24">
        <v>5.1064873094164992E-2</v>
      </c>
      <c r="L12" s="24">
        <v>-1.6577323678807893E-2</v>
      </c>
      <c r="M12" s="24">
        <v>2.9844010072251272E-2</v>
      </c>
      <c r="N12" s="24">
        <v>-8.3965956167756969E-2</v>
      </c>
      <c r="O12" s="25">
        <v>1.7553615974094612E-2</v>
      </c>
    </row>
    <row r="13" spans="1:20" x14ac:dyDescent="0.25">
      <c r="A13" s="11">
        <v>24</v>
      </c>
      <c r="B13" s="14">
        <v>96082</v>
      </c>
      <c r="C13" s="11">
        <v>83</v>
      </c>
      <c r="D13" s="11">
        <v>4</v>
      </c>
      <c r="E13" s="11">
        <v>36</v>
      </c>
      <c r="F13" s="6">
        <v>589.35</v>
      </c>
      <c r="I13" s="29" t="s">
        <v>59</v>
      </c>
      <c r="J13" s="20">
        <v>51</v>
      </c>
      <c r="K13" s="16">
        <v>119969</v>
      </c>
      <c r="L13" s="16">
        <v>99</v>
      </c>
      <c r="M13" s="16">
        <v>9</v>
      </c>
      <c r="N13" s="16">
        <v>49</v>
      </c>
      <c r="O13" s="17">
        <v>989.34</v>
      </c>
    </row>
    <row r="14" spans="1:20" x14ac:dyDescent="0.25">
      <c r="A14" s="11">
        <v>42</v>
      </c>
      <c r="B14" s="14">
        <v>73466</v>
      </c>
      <c r="C14" s="11">
        <v>50</v>
      </c>
      <c r="D14" s="11">
        <v>4</v>
      </c>
      <c r="E14" s="11">
        <v>13</v>
      </c>
      <c r="F14" s="6">
        <v>903.07</v>
      </c>
      <c r="I14" s="29" t="s">
        <v>60</v>
      </c>
      <c r="J14" s="20">
        <v>18</v>
      </c>
      <c r="K14" s="16">
        <v>30004</v>
      </c>
      <c r="L14" s="16">
        <v>1</v>
      </c>
      <c r="M14" s="16">
        <v>1</v>
      </c>
      <c r="N14" s="16">
        <v>1</v>
      </c>
      <c r="O14" s="17">
        <v>10.4</v>
      </c>
    </row>
    <row r="15" spans="1:20" x14ac:dyDescent="0.25">
      <c r="A15" s="11">
        <v>43</v>
      </c>
      <c r="B15" s="14">
        <v>81595</v>
      </c>
      <c r="C15" s="11">
        <v>12</v>
      </c>
      <c r="D15" s="11">
        <v>7</v>
      </c>
      <c r="E15" s="11">
        <v>1</v>
      </c>
      <c r="F15" s="6">
        <v>806.26</v>
      </c>
      <c r="I15" s="29" t="s">
        <v>61</v>
      </c>
      <c r="J15" s="20">
        <v>69</v>
      </c>
      <c r="K15" s="16">
        <v>149973</v>
      </c>
      <c r="L15" s="16">
        <v>100</v>
      </c>
      <c r="M15" s="16">
        <v>10</v>
      </c>
      <c r="N15" s="16">
        <v>50</v>
      </c>
      <c r="O15" s="17">
        <v>999.74</v>
      </c>
    </row>
    <row r="16" spans="1:20" x14ac:dyDescent="0.25">
      <c r="A16" s="11">
        <v>23</v>
      </c>
      <c r="B16" s="14">
        <v>69133</v>
      </c>
      <c r="C16" s="11">
        <v>14</v>
      </c>
      <c r="D16" s="11">
        <v>6</v>
      </c>
      <c r="E16" s="11">
        <v>7</v>
      </c>
      <c r="F16" s="6">
        <v>224.86</v>
      </c>
      <c r="I16" s="29" t="s">
        <v>62</v>
      </c>
      <c r="J16" s="20">
        <v>43783</v>
      </c>
      <c r="K16" s="16">
        <v>88500800</v>
      </c>
      <c r="L16" s="16">
        <v>50685</v>
      </c>
      <c r="M16" s="16">
        <v>5469</v>
      </c>
      <c r="N16" s="16">
        <v>26596</v>
      </c>
      <c r="O16" s="17">
        <v>492348.66999999969</v>
      </c>
    </row>
    <row r="17" spans="1:15" ht="15.75" thickBot="1" x14ac:dyDescent="0.3">
      <c r="A17" s="11">
        <v>31</v>
      </c>
      <c r="B17" s="14">
        <v>61849</v>
      </c>
      <c r="C17" s="11">
        <v>24</v>
      </c>
      <c r="D17" s="11">
        <v>6</v>
      </c>
      <c r="E17" s="11">
        <v>31</v>
      </c>
      <c r="F17" s="6">
        <v>120.8</v>
      </c>
      <c r="I17" s="30" t="s">
        <v>63</v>
      </c>
      <c r="J17" s="21">
        <v>1000</v>
      </c>
      <c r="K17" s="18">
        <v>1000</v>
      </c>
      <c r="L17" s="18">
        <v>1000</v>
      </c>
      <c r="M17" s="18">
        <v>1000</v>
      </c>
      <c r="N17" s="18">
        <v>1000</v>
      </c>
      <c r="O17" s="19">
        <v>1000</v>
      </c>
    </row>
    <row r="18" spans="1:15" x14ac:dyDescent="0.25">
      <c r="A18" s="11">
        <v>31</v>
      </c>
      <c r="B18" s="14">
        <v>55100</v>
      </c>
      <c r="C18" s="11">
        <v>20</v>
      </c>
      <c r="D18" s="11">
        <v>7</v>
      </c>
      <c r="E18" s="11">
        <v>31</v>
      </c>
      <c r="F18" s="6">
        <v>59.84</v>
      </c>
    </row>
    <row r="19" spans="1:15" x14ac:dyDescent="0.25">
      <c r="A19" s="11">
        <v>45</v>
      </c>
      <c r="B19" s="14">
        <v>63381</v>
      </c>
      <c r="C19" s="11">
        <v>80</v>
      </c>
      <c r="D19" s="11">
        <v>4</v>
      </c>
      <c r="E19" s="11">
        <v>8</v>
      </c>
      <c r="F19" s="6">
        <v>754.24</v>
      </c>
    </row>
    <row r="20" spans="1:15" x14ac:dyDescent="0.25">
      <c r="A20" s="11">
        <v>26</v>
      </c>
      <c r="B20" s="14">
        <v>62131</v>
      </c>
      <c r="C20" s="11">
        <v>91</v>
      </c>
      <c r="D20" s="11">
        <v>6</v>
      </c>
      <c r="E20" s="11">
        <v>18</v>
      </c>
      <c r="F20" s="6">
        <v>70.56</v>
      </c>
    </row>
    <row r="21" spans="1:15" x14ac:dyDescent="0.25">
      <c r="A21" s="11">
        <v>48</v>
      </c>
      <c r="B21" s="14">
        <v>81763</v>
      </c>
      <c r="C21" s="11">
        <v>49</v>
      </c>
      <c r="D21" s="11">
        <v>6</v>
      </c>
      <c r="E21" s="11">
        <v>46</v>
      </c>
      <c r="F21" s="6">
        <v>179.25</v>
      </c>
    </row>
    <row r="22" spans="1:15" x14ac:dyDescent="0.25">
      <c r="A22" s="11">
        <v>37</v>
      </c>
      <c r="B22" s="14">
        <v>61695</v>
      </c>
      <c r="C22" s="11">
        <v>13</v>
      </c>
      <c r="D22" s="11">
        <v>5</v>
      </c>
      <c r="E22" s="11">
        <v>45</v>
      </c>
      <c r="F22" s="6">
        <v>18.489999999999998</v>
      </c>
    </row>
    <row r="23" spans="1:15" x14ac:dyDescent="0.25">
      <c r="A23" s="11">
        <v>30</v>
      </c>
      <c r="B23" s="14">
        <v>78653</v>
      </c>
      <c r="C23" s="11">
        <v>43</v>
      </c>
      <c r="D23" s="11">
        <v>4</v>
      </c>
      <c r="E23" s="11">
        <v>2</v>
      </c>
      <c r="F23" s="6">
        <v>933.73</v>
      </c>
    </row>
    <row r="24" spans="1:15" x14ac:dyDescent="0.25">
      <c r="A24" s="11">
        <v>36</v>
      </c>
      <c r="B24" s="14">
        <v>83511</v>
      </c>
      <c r="C24" s="11">
        <v>28</v>
      </c>
      <c r="D24" s="11">
        <v>5</v>
      </c>
      <c r="E24" s="11">
        <v>49</v>
      </c>
      <c r="F24" s="6">
        <v>367.97</v>
      </c>
    </row>
    <row r="25" spans="1:15" x14ac:dyDescent="0.25">
      <c r="A25" s="11">
        <v>45</v>
      </c>
      <c r="B25" s="14">
        <v>76259</v>
      </c>
      <c r="C25" s="11">
        <v>72</v>
      </c>
      <c r="D25" s="11">
        <v>5</v>
      </c>
      <c r="E25" s="11">
        <v>41</v>
      </c>
      <c r="F25" s="6">
        <v>228.88</v>
      </c>
    </row>
    <row r="26" spans="1:15" x14ac:dyDescent="0.25">
      <c r="A26" s="11">
        <v>47</v>
      </c>
      <c r="B26" s="14">
        <v>66932</v>
      </c>
      <c r="C26" s="11">
        <v>89</v>
      </c>
      <c r="D26" s="11">
        <v>5</v>
      </c>
      <c r="E26" s="11">
        <v>9</v>
      </c>
      <c r="F26" s="6">
        <v>861.66</v>
      </c>
    </row>
    <row r="27" spans="1:15" x14ac:dyDescent="0.25">
      <c r="A27" s="11">
        <v>40</v>
      </c>
      <c r="B27" s="14">
        <v>83445</v>
      </c>
      <c r="C27" s="11">
        <v>89</v>
      </c>
      <c r="D27" s="11">
        <v>7</v>
      </c>
      <c r="E27" s="11">
        <v>11</v>
      </c>
      <c r="F27" s="6">
        <v>356.35</v>
      </c>
    </row>
    <row r="28" spans="1:15" x14ac:dyDescent="0.25">
      <c r="A28" s="11">
        <v>41</v>
      </c>
      <c r="B28" s="14">
        <v>88312</v>
      </c>
      <c r="C28" s="11">
        <v>22</v>
      </c>
      <c r="D28" s="11">
        <v>6</v>
      </c>
      <c r="E28" s="11">
        <v>31</v>
      </c>
      <c r="F28" s="6">
        <v>212.53</v>
      </c>
    </row>
    <row r="29" spans="1:15" x14ac:dyDescent="0.25">
      <c r="A29" s="11">
        <v>29</v>
      </c>
      <c r="B29" s="14">
        <v>96066</v>
      </c>
      <c r="C29" s="11">
        <v>45</v>
      </c>
      <c r="D29" s="11">
        <v>7</v>
      </c>
      <c r="E29" s="11">
        <v>24</v>
      </c>
      <c r="F29" s="6">
        <v>479.36</v>
      </c>
    </row>
    <row r="30" spans="1:15" x14ac:dyDescent="0.25">
      <c r="A30" s="11">
        <v>44</v>
      </c>
      <c r="B30" s="14">
        <v>83880</v>
      </c>
      <c r="C30" s="11">
        <v>31</v>
      </c>
      <c r="D30" s="11">
        <v>6</v>
      </c>
      <c r="E30" s="11">
        <v>32</v>
      </c>
      <c r="F30" s="6">
        <v>464.42</v>
      </c>
    </row>
    <row r="31" spans="1:15" x14ac:dyDescent="0.25">
      <c r="A31" s="11">
        <v>47</v>
      </c>
      <c r="B31" s="14">
        <v>91491</v>
      </c>
      <c r="C31" s="11">
        <v>52</v>
      </c>
      <c r="D31" s="11">
        <v>5</v>
      </c>
      <c r="E31" s="11">
        <v>10</v>
      </c>
      <c r="F31" s="6">
        <v>21.43</v>
      </c>
    </row>
    <row r="32" spans="1:15" x14ac:dyDescent="0.25">
      <c r="A32" s="11">
        <v>39</v>
      </c>
      <c r="B32" s="14">
        <v>56381</v>
      </c>
      <c r="C32" s="11">
        <v>82</v>
      </c>
      <c r="D32" s="11">
        <v>6</v>
      </c>
      <c r="E32" s="11">
        <v>19</v>
      </c>
      <c r="F32" s="6">
        <v>759.6</v>
      </c>
    </row>
    <row r="33" spans="1:6" x14ac:dyDescent="0.25">
      <c r="A33" s="11">
        <v>38</v>
      </c>
      <c r="B33" s="14">
        <v>84577</v>
      </c>
      <c r="C33" s="11">
        <v>70</v>
      </c>
      <c r="D33" s="11">
        <v>7</v>
      </c>
      <c r="E33" s="11">
        <v>27</v>
      </c>
      <c r="F33" s="6">
        <v>631.28</v>
      </c>
    </row>
    <row r="34" spans="1:6" x14ac:dyDescent="0.25">
      <c r="A34" s="11">
        <v>45</v>
      </c>
      <c r="B34" s="14">
        <v>57845</v>
      </c>
      <c r="C34" s="11">
        <v>32</v>
      </c>
      <c r="D34" s="11">
        <v>6</v>
      </c>
      <c r="E34" s="11">
        <v>41</v>
      </c>
      <c r="F34" s="6">
        <v>934.34</v>
      </c>
    </row>
    <row r="35" spans="1:6" x14ac:dyDescent="0.25">
      <c r="A35" s="11">
        <v>40</v>
      </c>
      <c r="B35" s="14">
        <v>97995</v>
      </c>
      <c r="C35" s="11">
        <v>47</v>
      </c>
      <c r="D35" s="11">
        <v>4</v>
      </c>
      <c r="E35" s="11">
        <v>9</v>
      </c>
      <c r="F35" s="6">
        <v>101.35</v>
      </c>
    </row>
    <row r="36" spans="1:6" x14ac:dyDescent="0.25">
      <c r="A36" s="11">
        <v>23</v>
      </c>
      <c r="B36" s="14">
        <v>84664</v>
      </c>
      <c r="C36" s="11">
        <v>45</v>
      </c>
      <c r="D36" s="11">
        <v>5</v>
      </c>
      <c r="E36" s="11">
        <v>12</v>
      </c>
      <c r="F36" s="6">
        <v>592.72</v>
      </c>
    </row>
    <row r="37" spans="1:6" x14ac:dyDescent="0.25">
      <c r="A37" s="11">
        <v>28</v>
      </c>
      <c r="B37" s="14">
        <v>51087</v>
      </c>
      <c r="C37" s="11">
        <v>60</v>
      </c>
      <c r="D37" s="11">
        <v>4</v>
      </c>
      <c r="E37" s="11">
        <v>42</v>
      </c>
      <c r="F37" s="6">
        <v>68.31</v>
      </c>
    </row>
    <row r="38" spans="1:6" x14ac:dyDescent="0.25">
      <c r="A38" s="11">
        <v>47</v>
      </c>
      <c r="B38" s="14">
        <v>54571</v>
      </c>
      <c r="C38" s="11">
        <v>57</v>
      </c>
      <c r="D38" s="11">
        <v>4</v>
      </c>
      <c r="E38" s="11">
        <v>2</v>
      </c>
      <c r="F38" s="6">
        <v>138.30000000000001</v>
      </c>
    </row>
    <row r="39" spans="1:6" x14ac:dyDescent="0.25">
      <c r="A39" s="11">
        <v>38</v>
      </c>
      <c r="B39" s="14">
        <v>81837</v>
      </c>
      <c r="C39" s="11">
        <v>68</v>
      </c>
      <c r="D39" s="11">
        <v>5</v>
      </c>
      <c r="E39" s="11">
        <v>6</v>
      </c>
      <c r="F39" s="6">
        <v>349.35</v>
      </c>
    </row>
    <row r="40" spans="1:6" x14ac:dyDescent="0.25">
      <c r="A40" s="11">
        <v>21</v>
      </c>
      <c r="B40" s="14">
        <v>90000</v>
      </c>
      <c r="C40" s="11">
        <v>42</v>
      </c>
      <c r="D40" s="11">
        <v>4</v>
      </c>
      <c r="E40" s="11">
        <v>23</v>
      </c>
      <c r="F40" s="6">
        <v>278.14999999999998</v>
      </c>
    </row>
    <row r="41" spans="1:6" x14ac:dyDescent="0.25">
      <c r="A41" s="11">
        <v>39</v>
      </c>
      <c r="B41" s="14">
        <v>53805</v>
      </c>
      <c r="C41" s="11">
        <v>71</v>
      </c>
      <c r="D41" s="11">
        <v>5</v>
      </c>
      <c r="E41" s="11">
        <v>16</v>
      </c>
      <c r="F41" s="6">
        <v>372.03</v>
      </c>
    </row>
    <row r="42" spans="1:6" x14ac:dyDescent="0.25">
      <c r="A42" s="11">
        <v>33</v>
      </c>
      <c r="B42" s="14">
        <v>58367</v>
      </c>
      <c r="C42" s="11">
        <v>11</v>
      </c>
      <c r="D42" s="11">
        <v>4</v>
      </c>
      <c r="E42" s="11">
        <v>29</v>
      </c>
      <c r="F42" s="6">
        <v>826.87</v>
      </c>
    </row>
    <row r="43" spans="1:6" x14ac:dyDescent="0.25">
      <c r="A43" s="11">
        <v>25</v>
      </c>
      <c r="B43" s="14">
        <v>56110</v>
      </c>
      <c r="C43" s="11">
        <v>36</v>
      </c>
      <c r="D43" s="11">
        <v>5</v>
      </c>
      <c r="E43" s="11">
        <v>42</v>
      </c>
      <c r="F43" s="6">
        <v>389.97</v>
      </c>
    </row>
    <row r="44" spans="1:6" x14ac:dyDescent="0.25">
      <c r="A44" s="11">
        <v>38</v>
      </c>
      <c r="B44" s="14">
        <v>78829</v>
      </c>
      <c r="C44" s="11">
        <v>73</v>
      </c>
      <c r="D44" s="11">
        <v>7</v>
      </c>
      <c r="E44" s="11">
        <v>20</v>
      </c>
      <c r="F44" s="6">
        <v>665.25</v>
      </c>
    </row>
    <row r="45" spans="1:6" x14ac:dyDescent="0.25">
      <c r="A45" s="11">
        <v>38</v>
      </c>
      <c r="B45" s="14">
        <v>51327</v>
      </c>
      <c r="C45" s="11">
        <v>62</v>
      </c>
      <c r="D45" s="11">
        <v>5</v>
      </c>
      <c r="E45" s="11">
        <v>24</v>
      </c>
      <c r="F45" s="6">
        <v>645.42999999999995</v>
      </c>
    </row>
    <row r="46" spans="1:6" x14ac:dyDescent="0.25">
      <c r="A46" s="11">
        <v>46</v>
      </c>
      <c r="B46" s="14">
        <v>60671</v>
      </c>
      <c r="C46" s="11">
        <v>57</v>
      </c>
      <c r="D46" s="11">
        <v>5</v>
      </c>
      <c r="E46" s="11">
        <v>48</v>
      </c>
      <c r="F46" s="6">
        <v>817.69</v>
      </c>
    </row>
    <row r="47" spans="1:6" x14ac:dyDescent="0.25">
      <c r="A47" s="11">
        <v>46</v>
      </c>
      <c r="B47" s="14">
        <v>90871</v>
      </c>
      <c r="C47" s="11">
        <v>56</v>
      </c>
      <c r="D47" s="11">
        <v>4</v>
      </c>
      <c r="E47" s="11">
        <v>39</v>
      </c>
      <c r="F47" s="6">
        <v>592.97</v>
      </c>
    </row>
    <row r="48" spans="1:6" x14ac:dyDescent="0.25">
      <c r="A48" s="11">
        <v>40</v>
      </c>
      <c r="B48" s="14">
        <v>99618</v>
      </c>
      <c r="C48" s="11">
        <v>80</v>
      </c>
      <c r="D48" s="11">
        <v>4</v>
      </c>
      <c r="E48" s="11">
        <v>22</v>
      </c>
      <c r="F48" s="6">
        <v>15.04</v>
      </c>
    </row>
    <row r="49" spans="1:6" x14ac:dyDescent="0.25">
      <c r="A49" s="11">
        <v>48</v>
      </c>
      <c r="B49" s="14">
        <v>51565</v>
      </c>
      <c r="C49" s="11">
        <v>44</v>
      </c>
      <c r="D49" s="11">
        <v>5</v>
      </c>
      <c r="E49" s="11">
        <v>20</v>
      </c>
      <c r="F49" s="6">
        <v>552.48</v>
      </c>
    </row>
    <row r="50" spans="1:6" x14ac:dyDescent="0.25">
      <c r="A50" s="11">
        <v>40</v>
      </c>
      <c r="B50" s="14">
        <v>61052</v>
      </c>
      <c r="C50" s="11">
        <v>44</v>
      </c>
      <c r="D50" s="11">
        <v>4</v>
      </c>
      <c r="E50" s="11">
        <v>17</v>
      </c>
      <c r="F50" s="6">
        <v>135.19</v>
      </c>
    </row>
    <row r="51" spans="1:6" x14ac:dyDescent="0.25">
      <c r="A51" s="11">
        <v>47</v>
      </c>
      <c r="B51" s="14">
        <v>69168</v>
      </c>
      <c r="C51" s="11">
        <v>16</v>
      </c>
      <c r="D51" s="11">
        <v>7</v>
      </c>
      <c r="E51" s="11">
        <v>42</v>
      </c>
      <c r="F51" s="6">
        <v>638.96</v>
      </c>
    </row>
    <row r="52" spans="1:6" x14ac:dyDescent="0.25">
      <c r="A52" s="11">
        <v>22</v>
      </c>
      <c r="B52" s="14">
        <v>75626</v>
      </c>
      <c r="C52" s="11">
        <v>52</v>
      </c>
      <c r="D52" s="11">
        <v>7</v>
      </c>
      <c r="E52" s="11">
        <v>34</v>
      </c>
      <c r="F52" s="6">
        <v>154.66999999999999</v>
      </c>
    </row>
    <row r="53" spans="1:6" x14ac:dyDescent="0.25">
      <c r="A53" s="11">
        <v>45</v>
      </c>
      <c r="B53" s="14">
        <v>67753</v>
      </c>
      <c r="C53" s="11">
        <v>64</v>
      </c>
      <c r="D53" s="11">
        <v>4</v>
      </c>
      <c r="E53" s="11">
        <v>48</v>
      </c>
      <c r="F53" s="6">
        <v>926.69</v>
      </c>
    </row>
    <row r="54" spans="1:6" x14ac:dyDescent="0.25">
      <c r="A54" s="11">
        <v>38</v>
      </c>
      <c r="B54" s="14">
        <v>54918</v>
      </c>
      <c r="C54" s="11">
        <v>1</v>
      </c>
      <c r="D54" s="11">
        <v>6</v>
      </c>
      <c r="E54" s="11">
        <v>6</v>
      </c>
      <c r="F54" s="6">
        <v>979.26</v>
      </c>
    </row>
    <row r="55" spans="1:6" x14ac:dyDescent="0.25">
      <c r="A55" s="11">
        <v>32</v>
      </c>
      <c r="B55" s="14">
        <v>58144</v>
      </c>
      <c r="C55" s="11">
        <v>4</v>
      </c>
      <c r="D55" s="11">
        <v>5</v>
      </c>
      <c r="E55" s="11">
        <v>16</v>
      </c>
      <c r="F55" s="6">
        <v>923.37</v>
      </c>
    </row>
    <row r="56" spans="1:6" x14ac:dyDescent="0.25">
      <c r="A56" s="11">
        <v>46</v>
      </c>
      <c r="B56" s="14">
        <v>61090</v>
      </c>
      <c r="C56" s="11">
        <v>3</v>
      </c>
      <c r="D56" s="11">
        <v>4</v>
      </c>
      <c r="E56" s="11">
        <v>3</v>
      </c>
      <c r="F56" s="6">
        <v>213.68</v>
      </c>
    </row>
    <row r="57" spans="1:6" x14ac:dyDescent="0.25">
      <c r="A57" s="11">
        <v>22</v>
      </c>
      <c r="B57" s="14">
        <v>93861</v>
      </c>
      <c r="C57" s="11">
        <v>42</v>
      </c>
      <c r="D57" s="11">
        <v>6</v>
      </c>
      <c r="E57" s="11">
        <v>6</v>
      </c>
      <c r="F57" s="6">
        <v>73.13</v>
      </c>
    </row>
    <row r="58" spans="1:6" x14ac:dyDescent="0.25">
      <c r="A58" s="11">
        <v>45</v>
      </c>
      <c r="B58" s="14">
        <v>95367</v>
      </c>
      <c r="C58" s="11">
        <v>83</v>
      </c>
      <c r="D58" s="11">
        <v>5</v>
      </c>
      <c r="E58" s="11">
        <v>30</v>
      </c>
      <c r="F58" s="6">
        <v>845.33</v>
      </c>
    </row>
    <row r="59" spans="1:6" x14ac:dyDescent="0.25">
      <c r="A59" s="11">
        <v>40</v>
      </c>
      <c r="B59" s="14">
        <v>62536</v>
      </c>
      <c r="C59" s="11">
        <v>84</v>
      </c>
      <c r="D59" s="11">
        <v>4</v>
      </c>
      <c r="E59" s="11">
        <v>28</v>
      </c>
      <c r="F59" s="6">
        <v>149.07</v>
      </c>
    </row>
    <row r="60" spans="1:6" x14ac:dyDescent="0.25">
      <c r="A60" s="11">
        <v>29</v>
      </c>
      <c r="B60" s="14">
        <v>60262</v>
      </c>
      <c r="C60" s="11">
        <v>56</v>
      </c>
      <c r="D60" s="11">
        <v>4</v>
      </c>
      <c r="E60" s="11">
        <v>27</v>
      </c>
      <c r="F60" s="6">
        <v>452.32</v>
      </c>
    </row>
    <row r="61" spans="1:6" x14ac:dyDescent="0.25">
      <c r="A61" s="11">
        <v>22</v>
      </c>
      <c r="B61" s="14">
        <v>92601</v>
      </c>
      <c r="C61" s="11">
        <v>75</v>
      </c>
      <c r="D61" s="11">
        <v>7</v>
      </c>
      <c r="E61" s="11">
        <v>49</v>
      </c>
      <c r="F61" s="6">
        <v>120.76</v>
      </c>
    </row>
    <row r="62" spans="1:6" x14ac:dyDescent="0.25">
      <c r="A62" s="11">
        <v>29</v>
      </c>
      <c r="B62" s="14">
        <v>59815</v>
      </c>
      <c r="C62" s="11">
        <v>43</v>
      </c>
      <c r="D62" s="11">
        <v>6</v>
      </c>
      <c r="E62" s="11">
        <v>24</v>
      </c>
      <c r="F62" s="6">
        <v>105.48</v>
      </c>
    </row>
    <row r="63" spans="1:6" x14ac:dyDescent="0.25">
      <c r="A63" s="11">
        <v>48</v>
      </c>
      <c r="B63" s="14">
        <v>93084</v>
      </c>
      <c r="C63" s="11">
        <v>30</v>
      </c>
      <c r="D63" s="11">
        <v>7</v>
      </c>
      <c r="E63" s="11">
        <v>5</v>
      </c>
      <c r="F63" s="6">
        <v>480.55</v>
      </c>
    </row>
    <row r="64" spans="1:6" x14ac:dyDescent="0.25">
      <c r="A64" s="11">
        <v>47</v>
      </c>
      <c r="B64" s="14">
        <v>55753</v>
      </c>
      <c r="C64" s="11">
        <v>69</v>
      </c>
      <c r="D64" s="11">
        <v>5</v>
      </c>
      <c r="E64" s="11">
        <v>40</v>
      </c>
      <c r="F64" s="6">
        <v>772.89</v>
      </c>
    </row>
    <row r="65" spans="1:6" x14ac:dyDescent="0.25">
      <c r="A65" s="11">
        <v>29</v>
      </c>
      <c r="B65" s="14">
        <v>80868</v>
      </c>
      <c r="C65" s="11">
        <v>33</v>
      </c>
      <c r="D65" s="11">
        <v>6</v>
      </c>
      <c r="E65" s="11">
        <v>15</v>
      </c>
      <c r="F65" s="6">
        <v>865.65</v>
      </c>
    </row>
    <row r="66" spans="1:6" x14ac:dyDescent="0.25">
      <c r="A66" s="11">
        <v>33</v>
      </c>
      <c r="B66" s="14">
        <v>93599</v>
      </c>
      <c r="C66" s="11">
        <v>22</v>
      </c>
      <c r="D66" s="11">
        <v>4</v>
      </c>
      <c r="E66" s="11">
        <v>37</v>
      </c>
      <c r="F66" s="6">
        <v>274.95999999999998</v>
      </c>
    </row>
    <row r="67" spans="1:6" x14ac:dyDescent="0.25">
      <c r="A67" s="11">
        <v>28</v>
      </c>
      <c r="B67" s="14">
        <v>61870</v>
      </c>
      <c r="C67" s="11">
        <v>100</v>
      </c>
      <c r="D67" s="11">
        <v>6</v>
      </c>
      <c r="E67" s="11">
        <v>3</v>
      </c>
      <c r="F67" s="6">
        <v>728.67</v>
      </c>
    </row>
    <row r="68" spans="1:6" x14ac:dyDescent="0.25">
      <c r="A68" s="11">
        <v>46</v>
      </c>
      <c r="B68" s="14">
        <v>73370</v>
      </c>
      <c r="C68" s="11">
        <v>2</v>
      </c>
      <c r="D68" s="11">
        <v>4</v>
      </c>
      <c r="E68" s="11">
        <v>29</v>
      </c>
      <c r="F68" s="6">
        <v>486.5</v>
      </c>
    </row>
    <row r="69" spans="1:6" x14ac:dyDescent="0.25">
      <c r="A69" s="11">
        <v>41</v>
      </c>
      <c r="B69" s="14">
        <v>69204</v>
      </c>
      <c r="C69" s="11">
        <v>95</v>
      </c>
      <c r="D69" s="11">
        <v>4</v>
      </c>
      <c r="E69" s="11">
        <v>28</v>
      </c>
      <c r="F69" s="6">
        <v>936.04</v>
      </c>
    </row>
    <row r="70" spans="1:6" x14ac:dyDescent="0.25">
      <c r="A70" s="11">
        <v>33</v>
      </c>
      <c r="B70" s="14">
        <v>53219</v>
      </c>
      <c r="C70" s="11">
        <v>33</v>
      </c>
      <c r="D70" s="11">
        <v>4</v>
      </c>
      <c r="E70" s="11">
        <v>47</v>
      </c>
      <c r="F70" s="6">
        <v>251.23</v>
      </c>
    </row>
    <row r="71" spans="1:6" x14ac:dyDescent="0.25">
      <c r="A71" s="11">
        <v>47</v>
      </c>
      <c r="B71" s="14">
        <v>64592</v>
      </c>
      <c r="C71" s="11">
        <v>25</v>
      </c>
      <c r="D71" s="11">
        <v>4</v>
      </c>
      <c r="E71" s="11">
        <v>12</v>
      </c>
      <c r="F71" s="6">
        <v>237.34</v>
      </c>
    </row>
    <row r="72" spans="1:6" x14ac:dyDescent="0.25">
      <c r="A72" s="11">
        <v>23</v>
      </c>
      <c r="B72" s="14">
        <v>83912</v>
      </c>
      <c r="C72" s="11">
        <v>28</v>
      </c>
      <c r="D72" s="11">
        <v>6</v>
      </c>
      <c r="E72" s="11">
        <v>31</v>
      </c>
      <c r="F72" s="6">
        <v>98.32</v>
      </c>
    </row>
    <row r="73" spans="1:6" x14ac:dyDescent="0.25">
      <c r="A73" s="11">
        <v>42</v>
      </c>
      <c r="B73" s="14">
        <v>63444</v>
      </c>
      <c r="C73" s="11">
        <v>72</v>
      </c>
      <c r="D73" s="11">
        <v>4</v>
      </c>
      <c r="E73" s="11">
        <v>40</v>
      </c>
      <c r="F73" s="6">
        <v>166.45</v>
      </c>
    </row>
    <row r="74" spans="1:6" x14ac:dyDescent="0.25">
      <c r="A74" s="11">
        <v>29</v>
      </c>
      <c r="B74" s="14">
        <v>88288</v>
      </c>
      <c r="C74" s="11">
        <v>39</v>
      </c>
      <c r="D74" s="11">
        <v>5</v>
      </c>
      <c r="E74" s="11">
        <v>50</v>
      </c>
      <c r="F74" s="6">
        <v>803.87</v>
      </c>
    </row>
    <row r="75" spans="1:6" x14ac:dyDescent="0.25">
      <c r="A75" s="11">
        <v>30</v>
      </c>
      <c r="B75" s="14">
        <v>97829</v>
      </c>
      <c r="C75" s="11">
        <v>99</v>
      </c>
      <c r="D75" s="11">
        <v>4</v>
      </c>
      <c r="E75" s="11">
        <v>27</v>
      </c>
      <c r="F75" s="6">
        <v>320.95</v>
      </c>
    </row>
    <row r="76" spans="1:6" x14ac:dyDescent="0.25">
      <c r="A76" s="11">
        <v>29</v>
      </c>
      <c r="B76" s="14">
        <v>72125</v>
      </c>
      <c r="C76" s="11">
        <v>41</v>
      </c>
      <c r="D76" s="11">
        <v>5</v>
      </c>
      <c r="E76" s="11">
        <v>31</v>
      </c>
      <c r="F76" s="6">
        <v>507.62</v>
      </c>
    </row>
    <row r="77" spans="1:6" x14ac:dyDescent="0.25">
      <c r="A77" s="11">
        <v>43</v>
      </c>
      <c r="B77" s="14">
        <v>97989</v>
      </c>
      <c r="C77" s="11">
        <v>14</v>
      </c>
      <c r="D77" s="11">
        <v>6</v>
      </c>
      <c r="E77" s="11">
        <v>49</v>
      </c>
      <c r="F77" s="6">
        <v>886.61</v>
      </c>
    </row>
    <row r="78" spans="1:6" x14ac:dyDescent="0.25">
      <c r="A78" s="11">
        <v>32</v>
      </c>
      <c r="B78" s="14">
        <v>95862</v>
      </c>
      <c r="C78" s="11">
        <v>34</v>
      </c>
      <c r="D78" s="11">
        <v>6</v>
      </c>
      <c r="E78" s="11">
        <v>41</v>
      </c>
      <c r="F78" s="6">
        <v>65.150000000000006</v>
      </c>
    </row>
    <row r="79" spans="1:6" x14ac:dyDescent="0.25">
      <c r="A79" s="11">
        <v>27</v>
      </c>
      <c r="B79" s="14">
        <v>81110</v>
      </c>
      <c r="C79" s="11">
        <v>44</v>
      </c>
      <c r="D79" s="11">
        <v>6</v>
      </c>
      <c r="E79" s="11">
        <v>8</v>
      </c>
      <c r="F79" s="6">
        <v>654.04999999999995</v>
      </c>
    </row>
    <row r="80" spans="1:6" x14ac:dyDescent="0.25">
      <c r="A80" s="11">
        <v>30</v>
      </c>
      <c r="B80" s="14">
        <v>94803</v>
      </c>
      <c r="C80" s="11">
        <v>76</v>
      </c>
      <c r="D80" s="11">
        <v>6</v>
      </c>
      <c r="E80" s="11">
        <v>33</v>
      </c>
      <c r="F80" s="6">
        <v>596.98</v>
      </c>
    </row>
    <row r="81" spans="1:6" x14ac:dyDescent="0.25">
      <c r="A81" s="11">
        <v>30</v>
      </c>
      <c r="B81" s="14">
        <v>94970</v>
      </c>
      <c r="C81" s="11">
        <v>15</v>
      </c>
      <c r="D81" s="11">
        <v>4</v>
      </c>
      <c r="E81" s="11">
        <v>11</v>
      </c>
      <c r="F81" s="6">
        <v>250.07</v>
      </c>
    </row>
    <row r="82" spans="1:6" x14ac:dyDescent="0.25">
      <c r="A82" s="11">
        <v>23</v>
      </c>
      <c r="B82" s="14">
        <v>57558</v>
      </c>
      <c r="C82" s="11">
        <v>28</v>
      </c>
      <c r="D82" s="11">
        <v>6</v>
      </c>
      <c r="E82" s="11">
        <v>23</v>
      </c>
      <c r="F82" s="6">
        <v>800.78</v>
      </c>
    </row>
    <row r="83" spans="1:6" x14ac:dyDescent="0.25">
      <c r="A83" s="11">
        <v>43</v>
      </c>
      <c r="B83" s="14">
        <v>51398</v>
      </c>
      <c r="C83" s="11">
        <v>12</v>
      </c>
      <c r="D83" s="11">
        <v>4</v>
      </c>
      <c r="E83" s="11">
        <v>26</v>
      </c>
      <c r="F83" s="6">
        <v>117.85</v>
      </c>
    </row>
    <row r="84" spans="1:6" x14ac:dyDescent="0.25">
      <c r="A84" s="11">
        <v>28</v>
      </c>
      <c r="B84" s="14">
        <v>53503</v>
      </c>
      <c r="C84" s="11">
        <v>39</v>
      </c>
      <c r="D84" s="11">
        <v>5</v>
      </c>
      <c r="E84" s="11">
        <v>30</v>
      </c>
      <c r="F84" s="6">
        <v>591.64</v>
      </c>
    </row>
    <row r="85" spans="1:6" x14ac:dyDescent="0.25">
      <c r="A85" s="11">
        <v>23</v>
      </c>
      <c r="B85" s="14">
        <v>66886</v>
      </c>
      <c r="C85" s="11">
        <v>7</v>
      </c>
      <c r="D85" s="11">
        <v>6</v>
      </c>
      <c r="E85" s="11">
        <v>40</v>
      </c>
      <c r="F85" s="6">
        <v>322.64</v>
      </c>
    </row>
    <row r="86" spans="1:6" x14ac:dyDescent="0.25">
      <c r="A86" s="11">
        <v>35</v>
      </c>
      <c r="B86" s="14">
        <v>94896</v>
      </c>
      <c r="C86" s="11">
        <v>36</v>
      </c>
      <c r="D86" s="11">
        <v>6</v>
      </c>
      <c r="E86" s="11">
        <v>4</v>
      </c>
      <c r="F86" s="6">
        <v>102.23</v>
      </c>
    </row>
    <row r="87" spans="1:6" x14ac:dyDescent="0.25">
      <c r="A87" s="11">
        <v>27</v>
      </c>
      <c r="B87" s="14">
        <v>80545</v>
      </c>
      <c r="C87" s="11">
        <v>63</v>
      </c>
      <c r="D87" s="11">
        <v>6</v>
      </c>
      <c r="E87" s="11">
        <v>46</v>
      </c>
      <c r="F87" s="6">
        <v>575.98</v>
      </c>
    </row>
    <row r="88" spans="1:6" x14ac:dyDescent="0.25">
      <c r="A88" s="11">
        <v>45</v>
      </c>
      <c r="B88" s="14">
        <v>62582</v>
      </c>
      <c r="C88" s="11">
        <v>1</v>
      </c>
      <c r="D88" s="11">
        <v>6</v>
      </c>
      <c r="E88" s="11">
        <v>46</v>
      </c>
      <c r="F88" s="6">
        <v>298.11</v>
      </c>
    </row>
    <row r="89" spans="1:6" x14ac:dyDescent="0.25">
      <c r="A89" s="11">
        <v>24</v>
      </c>
      <c r="B89" s="14">
        <v>51225</v>
      </c>
      <c r="C89" s="11">
        <v>21</v>
      </c>
      <c r="D89" s="11">
        <v>6</v>
      </c>
      <c r="E89" s="11">
        <v>31</v>
      </c>
      <c r="F89" s="6">
        <v>235.64</v>
      </c>
    </row>
    <row r="90" spans="1:6" x14ac:dyDescent="0.25">
      <c r="A90" s="11">
        <v>46</v>
      </c>
      <c r="B90" s="14">
        <v>78023</v>
      </c>
      <c r="C90" s="11">
        <v>83</v>
      </c>
      <c r="D90" s="11">
        <v>7</v>
      </c>
      <c r="E90" s="11">
        <v>28</v>
      </c>
      <c r="F90" s="6">
        <v>270.14999999999998</v>
      </c>
    </row>
    <row r="91" spans="1:6" x14ac:dyDescent="0.25">
      <c r="A91" s="11">
        <v>39</v>
      </c>
      <c r="B91" s="14">
        <v>71987</v>
      </c>
      <c r="C91" s="11">
        <v>42</v>
      </c>
      <c r="D91" s="11">
        <v>5</v>
      </c>
      <c r="E91" s="11">
        <v>35</v>
      </c>
      <c r="F91" s="6">
        <v>196.61</v>
      </c>
    </row>
    <row r="92" spans="1:6" x14ac:dyDescent="0.25">
      <c r="A92" s="11">
        <v>47</v>
      </c>
      <c r="B92" s="14">
        <v>64229</v>
      </c>
      <c r="C92" s="11">
        <v>74</v>
      </c>
      <c r="D92" s="11">
        <v>5</v>
      </c>
      <c r="E92" s="11">
        <v>22</v>
      </c>
      <c r="F92" s="6">
        <v>438.95</v>
      </c>
    </row>
    <row r="93" spans="1:6" x14ac:dyDescent="0.25">
      <c r="A93" s="11">
        <v>25</v>
      </c>
      <c r="B93" s="14">
        <v>52575</v>
      </c>
      <c r="C93" s="11">
        <v>77</v>
      </c>
      <c r="D93" s="11">
        <v>5</v>
      </c>
      <c r="E93" s="11">
        <v>13</v>
      </c>
      <c r="F93" s="6">
        <v>112.22</v>
      </c>
    </row>
    <row r="94" spans="1:6" x14ac:dyDescent="0.25">
      <c r="A94" s="11">
        <v>47</v>
      </c>
      <c r="B94" s="14">
        <v>92114</v>
      </c>
      <c r="C94" s="11">
        <v>17</v>
      </c>
      <c r="D94" s="11">
        <v>7</v>
      </c>
      <c r="E94" s="11">
        <v>8</v>
      </c>
      <c r="F94" s="6">
        <v>997.15</v>
      </c>
    </row>
    <row r="95" spans="1:6" x14ac:dyDescent="0.25">
      <c r="A95" s="11">
        <v>35</v>
      </c>
      <c r="B95" s="14">
        <v>83547</v>
      </c>
      <c r="C95" s="11">
        <v>27</v>
      </c>
      <c r="D95" s="11">
        <v>7</v>
      </c>
      <c r="E95" s="11">
        <v>40</v>
      </c>
      <c r="F95" s="6">
        <v>570.08000000000004</v>
      </c>
    </row>
    <row r="96" spans="1:6" x14ac:dyDescent="0.25">
      <c r="A96" s="11">
        <v>27</v>
      </c>
      <c r="B96" s="14">
        <v>78001</v>
      </c>
      <c r="C96" s="11">
        <v>50</v>
      </c>
      <c r="D96" s="11">
        <v>5</v>
      </c>
      <c r="E96" s="11">
        <v>17</v>
      </c>
      <c r="F96" s="6">
        <v>117.03</v>
      </c>
    </row>
    <row r="97" spans="1:6" x14ac:dyDescent="0.25">
      <c r="A97" s="11">
        <v>38</v>
      </c>
      <c r="B97" s="14">
        <v>81244</v>
      </c>
      <c r="C97" s="11">
        <v>57</v>
      </c>
      <c r="D97" s="11">
        <v>5</v>
      </c>
      <c r="E97" s="11">
        <v>3</v>
      </c>
      <c r="F97" s="6">
        <v>301.58999999999997</v>
      </c>
    </row>
    <row r="98" spans="1:6" x14ac:dyDescent="0.25">
      <c r="A98" s="11">
        <v>43</v>
      </c>
      <c r="B98" s="14">
        <v>85487</v>
      </c>
      <c r="C98" s="11">
        <v>71</v>
      </c>
      <c r="D98" s="11">
        <v>7</v>
      </c>
      <c r="E98" s="11">
        <v>49</v>
      </c>
      <c r="F98" s="6">
        <v>625.26</v>
      </c>
    </row>
    <row r="99" spans="1:6" x14ac:dyDescent="0.25">
      <c r="A99" s="11">
        <v>43</v>
      </c>
      <c r="B99" s="14">
        <v>90687</v>
      </c>
      <c r="C99" s="11">
        <v>9</v>
      </c>
      <c r="D99" s="11">
        <v>5</v>
      </c>
      <c r="E99" s="11">
        <v>24</v>
      </c>
      <c r="F99" s="6">
        <v>531.25</v>
      </c>
    </row>
    <row r="100" spans="1:6" x14ac:dyDescent="0.25">
      <c r="A100" s="11">
        <v>33</v>
      </c>
      <c r="B100" s="14">
        <v>96916</v>
      </c>
      <c r="C100" s="11">
        <v>23</v>
      </c>
      <c r="D100" s="11">
        <v>6</v>
      </c>
      <c r="E100" s="11">
        <v>12</v>
      </c>
      <c r="F100" s="6">
        <v>373.49</v>
      </c>
    </row>
    <row r="101" spans="1:6" x14ac:dyDescent="0.25">
      <c r="A101" s="11">
        <v>45</v>
      </c>
      <c r="B101" s="14">
        <v>57615</v>
      </c>
      <c r="C101" s="11">
        <v>30</v>
      </c>
      <c r="D101" s="11">
        <v>5</v>
      </c>
      <c r="E101" s="11">
        <v>15</v>
      </c>
      <c r="F101" s="6">
        <v>998.09</v>
      </c>
    </row>
    <row r="102" spans="1:6" x14ac:dyDescent="0.25">
      <c r="A102" s="11">
        <v>49</v>
      </c>
      <c r="B102" s="14">
        <v>61376</v>
      </c>
      <c r="C102" s="11">
        <v>47</v>
      </c>
      <c r="D102" s="11">
        <v>5</v>
      </c>
      <c r="E102" s="11">
        <v>16</v>
      </c>
      <c r="F102" s="6">
        <v>241.25</v>
      </c>
    </row>
    <row r="103" spans="1:6" x14ac:dyDescent="0.25">
      <c r="A103" s="11">
        <v>45</v>
      </c>
      <c r="B103" s="14">
        <v>51646</v>
      </c>
      <c r="C103" s="11">
        <v>61</v>
      </c>
      <c r="D103" s="11">
        <v>5</v>
      </c>
      <c r="E103" s="11">
        <v>41</v>
      </c>
      <c r="F103" s="6">
        <v>246.41</v>
      </c>
    </row>
    <row r="104" spans="1:6" x14ac:dyDescent="0.25">
      <c r="A104" s="11">
        <v>50</v>
      </c>
      <c r="B104" s="14">
        <v>59695</v>
      </c>
      <c r="C104" s="11">
        <v>70</v>
      </c>
      <c r="D104" s="11">
        <v>5</v>
      </c>
      <c r="E104" s="11">
        <v>6</v>
      </c>
      <c r="F104" s="6">
        <v>241.99</v>
      </c>
    </row>
    <row r="105" spans="1:6" x14ac:dyDescent="0.25">
      <c r="A105" s="11">
        <v>22</v>
      </c>
      <c r="B105" s="14">
        <v>87909</v>
      </c>
      <c r="C105" s="11">
        <v>19</v>
      </c>
      <c r="D105" s="11">
        <v>7</v>
      </c>
      <c r="E105" s="11">
        <v>39</v>
      </c>
      <c r="F105" s="6">
        <v>20.52</v>
      </c>
    </row>
    <row r="106" spans="1:6" x14ac:dyDescent="0.25">
      <c r="A106" s="11">
        <v>24</v>
      </c>
      <c r="B106" s="14">
        <v>60763</v>
      </c>
      <c r="C106" s="11">
        <v>92</v>
      </c>
      <c r="D106" s="11">
        <v>5</v>
      </c>
      <c r="E106" s="11">
        <v>29</v>
      </c>
      <c r="F106" s="6">
        <v>320.7</v>
      </c>
    </row>
    <row r="107" spans="1:6" x14ac:dyDescent="0.25">
      <c r="A107" s="11">
        <v>28</v>
      </c>
      <c r="B107" s="14">
        <v>57107</v>
      </c>
      <c r="C107" s="11">
        <v>82</v>
      </c>
      <c r="D107" s="11">
        <v>5</v>
      </c>
      <c r="E107" s="11">
        <v>2</v>
      </c>
      <c r="F107" s="6">
        <v>271.17</v>
      </c>
    </row>
    <row r="108" spans="1:6" x14ac:dyDescent="0.25">
      <c r="A108" s="11">
        <v>38</v>
      </c>
      <c r="B108" s="14">
        <v>99054</v>
      </c>
      <c r="C108" s="11">
        <v>59</v>
      </c>
      <c r="D108" s="11">
        <v>6</v>
      </c>
      <c r="E108" s="11">
        <v>4</v>
      </c>
      <c r="F108" s="6">
        <v>174.22</v>
      </c>
    </row>
    <row r="109" spans="1:6" x14ac:dyDescent="0.25">
      <c r="A109" s="11">
        <v>46</v>
      </c>
      <c r="B109" s="14">
        <v>67361</v>
      </c>
      <c r="C109" s="11">
        <v>80</v>
      </c>
      <c r="D109" s="11">
        <v>6</v>
      </c>
      <c r="E109" s="11">
        <v>25</v>
      </c>
      <c r="F109" s="6">
        <v>350.08</v>
      </c>
    </row>
    <row r="110" spans="1:6" x14ac:dyDescent="0.25">
      <c r="A110" s="11">
        <v>48</v>
      </c>
      <c r="B110" s="14">
        <v>75118</v>
      </c>
      <c r="C110" s="11">
        <v>84</v>
      </c>
      <c r="D110" s="11">
        <v>6</v>
      </c>
      <c r="E110" s="11">
        <v>41</v>
      </c>
      <c r="F110" s="6">
        <v>711.37</v>
      </c>
    </row>
    <row r="111" spans="1:6" x14ac:dyDescent="0.25">
      <c r="A111" s="11">
        <v>49</v>
      </c>
      <c r="B111" s="14">
        <v>79546</v>
      </c>
      <c r="C111" s="11">
        <v>26</v>
      </c>
      <c r="D111" s="11">
        <v>5</v>
      </c>
      <c r="E111" s="11">
        <v>12</v>
      </c>
      <c r="F111" s="6">
        <v>935.73</v>
      </c>
    </row>
    <row r="112" spans="1:6" x14ac:dyDescent="0.25">
      <c r="A112" s="11">
        <v>35</v>
      </c>
      <c r="B112" s="14">
        <v>82057</v>
      </c>
      <c r="C112" s="11">
        <v>66</v>
      </c>
      <c r="D112" s="11">
        <v>4</v>
      </c>
      <c r="E112" s="11">
        <v>9</v>
      </c>
      <c r="F112" s="6">
        <v>683.93</v>
      </c>
    </row>
    <row r="113" spans="1:6" x14ac:dyDescent="0.25">
      <c r="A113" s="11">
        <v>21</v>
      </c>
      <c r="B113" s="14">
        <v>80264</v>
      </c>
      <c r="C113" s="11">
        <v>41</v>
      </c>
      <c r="D113" s="11">
        <v>4</v>
      </c>
      <c r="E113" s="11">
        <v>26</v>
      </c>
      <c r="F113" s="6">
        <v>458.93</v>
      </c>
    </row>
    <row r="114" spans="1:6" x14ac:dyDescent="0.25">
      <c r="A114" s="11">
        <v>29</v>
      </c>
      <c r="B114" s="14">
        <v>64799</v>
      </c>
      <c r="C114" s="11">
        <v>42</v>
      </c>
      <c r="D114" s="11">
        <v>5</v>
      </c>
      <c r="E114" s="11">
        <v>19</v>
      </c>
      <c r="F114" s="6">
        <v>967.26</v>
      </c>
    </row>
    <row r="115" spans="1:6" x14ac:dyDescent="0.25">
      <c r="A115" s="11">
        <v>38</v>
      </c>
      <c r="B115" s="14">
        <v>99342</v>
      </c>
      <c r="C115" s="11">
        <v>90</v>
      </c>
      <c r="D115" s="11">
        <v>3</v>
      </c>
      <c r="E115" s="11">
        <v>24</v>
      </c>
      <c r="F115" s="6">
        <v>113.53</v>
      </c>
    </row>
    <row r="116" spans="1:6" x14ac:dyDescent="0.25">
      <c r="A116" s="11">
        <v>21</v>
      </c>
      <c r="B116" s="14">
        <v>78852</v>
      </c>
      <c r="C116" s="11">
        <v>60</v>
      </c>
      <c r="D116" s="11">
        <v>2</v>
      </c>
      <c r="E116" s="11">
        <v>42</v>
      </c>
      <c r="F116" s="6">
        <v>41.93</v>
      </c>
    </row>
    <row r="117" spans="1:6" x14ac:dyDescent="0.25">
      <c r="A117" s="11">
        <v>31</v>
      </c>
      <c r="B117" s="14">
        <v>57305</v>
      </c>
      <c r="C117" s="11">
        <v>24</v>
      </c>
      <c r="D117" s="11">
        <v>3</v>
      </c>
      <c r="E117" s="11">
        <v>30</v>
      </c>
      <c r="F117" s="6">
        <v>86.85</v>
      </c>
    </row>
    <row r="118" spans="1:6" x14ac:dyDescent="0.25">
      <c r="A118" s="11">
        <v>29</v>
      </c>
      <c r="B118" s="14">
        <v>87461</v>
      </c>
      <c r="C118" s="11">
        <v>81</v>
      </c>
      <c r="D118" s="11">
        <v>3</v>
      </c>
      <c r="E118" s="11">
        <v>27</v>
      </c>
      <c r="F118" s="6">
        <v>101.07</v>
      </c>
    </row>
    <row r="119" spans="1:6" x14ac:dyDescent="0.25">
      <c r="A119" s="11">
        <v>31</v>
      </c>
      <c r="B119" s="14">
        <v>97103</v>
      </c>
      <c r="C119" s="11">
        <v>70</v>
      </c>
      <c r="D119" s="11">
        <v>3</v>
      </c>
      <c r="E119" s="11">
        <v>17</v>
      </c>
      <c r="F119" s="6">
        <v>61.3</v>
      </c>
    </row>
    <row r="120" spans="1:6" x14ac:dyDescent="0.25">
      <c r="A120" s="11">
        <v>36</v>
      </c>
      <c r="B120" s="14">
        <v>85473</v>
      </c>
      <c r="C120" s="11">
        <v>68</v>
      </c>
      <c r="D120" s="11">
        <v>1</v>
      </c>
      <c r="E120" s="11">
        <v>16</v>
      </c>
      <c r="F120" s="6">
        <v>806.55</v>
      </c>
    </row>
    <row r="121" spans="1:6" x14ac:dyDescent="0.25">
      <c r="A121" s="11">
        <v>30</v>
      </c>
      <c r="B121" s="14">
        <v>73464</v>
      </c>
      <c r="C121" s="11">
        <v>37</v>
      </c>
      <c r="D121" s="11">
        <v>1</v>
      </c>
      <c r="E121" s="11">
        <v>6</v>
      </c>
      <c r="F121" s="6">
        <v>532.51</v>
      </c>
    </row>
    <row r="122" spans="1:6" x14ac:dyDescent="0.25">
      <c r="A122" s="11">
        <v>23</v>
      </c>
      <c r="B122" s="14">
        <v>70723</v>
      </c>
      <c r="C122" s="11">
        <v>31</v>
      </c>
      <c r="D122" s="11">
        <v>1</v>
      </c>
      <c r="E122" s="11">
        <v>48</v>
      </c>
      <c r="F122" s="6">
        <v>713.33</v>
      </c>
    </row>
    <row r="123" spans="1:6" x14ac:dyDescent="0.25">
      <c r="A123" s="11">
        <v>50</v>
      </c>
      <c r="B123" s="14">
        <v>85111</v>
      </c>
      <c r="C123" s="11">
        <v>31</v>
      </c>
      <c r="D123" s="11">
        <v>1</v>
      </c>
      <c r="E123" s="11">
        <v>19</v>
      </c>
      <c r="F123" s="6">
        <v>319.05</v>
      </c>
    </row>
    <row r="124" spans="1:6" x14ac:dyDescent="0.25">
      <c r="A124" s="11">
        <v>27</v>
      </c>
      <c r="B124" s="14">
        <v>90557</v>
      </c>
      <c r="C124" s="11">
        <v>36</v>
      </c>
      <c r="D124" s="11">
        <v>2</v>
      </c>
      <c r="E124" s="11">
        <v>2</v>
      </c>
      <c r="F124" s="6">
        <v>494.55</v>
      </c>
    </row>
    <row r="125" spans="1:6" x14ac:dyDescent="0.25">
      <c r="A125" s="11">
        <v>23</v>
      </c>
      <c r="B125" s="14">
        <v>66376</v>
      </c>
      <c r="C125" s="11">
        <v>60</v>
      </c>
      <c r="D125" s="11">
        <v>1</v>
      </c>
      <c r="E125" s="11">
        <v>18</v>
      </c>
      <c r="F125" s="6">
        <v>77.73</v>
      </c>
    </row>
    <row r="126" spans="1:6" x14ac:dyDescent="0.25">
      <c r="A126" s="11">
        <v>30</v>
      </c>
      <c r="B126" s="14">
        <v>95501</v>
      </c>
      <c r="C126" s="11">
        <v>27</v>
      </c>
      <c r="D126" s="11">
        <v>3</v>
      </c>
      <c r="E126" s="11">
        <v>14</v>
      </c>
      <c r="F126" s="6">
        <v>476.25</v>
      </c>
    </row>
    <row r="127" spans="1:6" x14ac:dyDescent="0.25">
      <c r="A127" s="11">
        <v>32</v>
      </c>
      <c r="B127" s="14">
        <v>92089</v>
      </c>
      <c r="C127" s="11">
        <v>16</v>
      </c>
      <c r="D127" s="11">
        <v>1</v>
      </c>
      <c r="E127" s="11">
        <v>47</v>
      </c>
      <c r="F127" s="6">
        <v>209.86</v>
      </c>
    </row>
    <row r="128" spans="1:6" x14ac:dyDescent="0.25">
      <c r="A128" s="11">
        <v>26</v>
      </c>
      <c r="B128" s="14">
        <v>59496</v>
      </c>
      <c r="C128" s="11">
        <v>58</v>
      </c>
      <c r="D128" s="11">
        <v>2</v>
      </c>
      <c r="E128" s="11">
        <v>50</v>
      </c>
      <c r="F128" s="6">
        <v>23.33</v>
      </c>
    </row>
    <row r="129" spans="1:6" x14ac:dyDescent="0.25">
      <c r="A129" s="11">
        <v>41</v>
      </c>
      <c r="B129" s="14">
        <v>82613</v>
      </c>
      <c r="C129" s="11">
        <v>49</v>
      </c>
      <c r="D129" s="11">
        <v>3</v>
      </c>
      <c r="E129" s="11">
        <v>10</v>
      </c>
      <c r="F129" s="6">
        <v>421.24</v>
      </c>
    </row>
    <row r="130" spans="1:6" x14ac:dyDescent="0.25">
      <c r="A130" s="11">
        <v>34</v>
      </c>
      <c r="B130" s="14">
        <v>79949</v>
      </c>
      <c r="C130" s="11">
        <v>89</v>
      </c>
      <c r="D130" s="11">
        <v>3</v>
      </c>
      <c r="E130" s="11">
        <v>19</v>
      </c>
      <c r="F130" s="6">
        <v>273.33999999999997</v>
      </c>
    </row>
    <row r="131" spans="1:6" x14ac:dyDescent="0.25">
      <c r="A131" s="11">
        <v>45</v>
      </c>
      <c r="B131" s="14">
        <v>79721</v>
      </c>
      <c r="C131" s="11">
        <v>20</v>
      </c>
      <c r="D131" s="11">
        <v>1</v>
      </c>
      <c r="E131" s="11">
        <v>1</v>
      </c>
      <c r="F131" s="6">
        <v>215.41</v>
      </c>
    </row>
    <row r="132" spans="1:6" x14ac:dyDescent="0.25">
      <c r="A132" s="11">
        <v>33</v>
      </c>
      <c r="B132" s="14">
        <v>81766</v>
      </c>
      <c r="C132" s="11">
        <v>86</v>
      </c>
      <c r="D132" s="11">
        <v>1</v>
      </c>
      <c r="E132" s="11">
        <v>16</v>
      </c>
      <c r="F132" s="6">
        <v>160.11000000000001</v>
      </c>
    </row>
    <row r="133" spans="1:6" x14ac:dyDescent="0.25">
      <c r="A133" s="11">
        <v>34</v>
      </c>
      <c r="B133" s="14">
        <v>79572</v>
      </c>
      <c r="C133" s="11">
        <v>62</v>
      </c>
      <c r="D133" s="11">
        <v>2</v>
      </c>
      <c r="E133" s="11">
        <v>24</v>
      </c>
      <c r="F133" s="6">
        <v>843.15</v>
      </c>
    </row>
    <row r="134" spans="1:6" x14ac:dyDescent="0.25">
      <c r="A134" s="11">
        <v>49</v>
      </c>
      <c r="B134" s="14">
        <v>76202</v>
      </c>
      <c r="C134" s="11">
        <v>83</v>
      </c>
      <c r="D134" s="11">
        <v>3</v>
      </c>
      <c r="E134" s="11">
        <v>6</v>
      </c>
      <c r="F134" s="6">
        <v>208.79</v>
      </c>
    </row>
    <row r="135" spans="1:6" x14ac:dyDescent="0.25">
      <c r="A135" s="11">
        <v>41</v>
      </c>
      <c r="B135" s="14">
        <v>59408</v>
      </c>
      <c r="C135" s="11">
        <v>68</v>
      </c>
      <c r="D135" s="11">
        <v>1</v>
      </c>
      <c r="E135" s="11">
        <v>16</v>
      </c>
      <c r="F135" s="6">
        <v>504.16</v>
      </c>
    </row>
    <row r="136" spans="1:6" x14ac:dyDescent="0.25">
      <c r="A136" s="11">
        <v>34</v>
      </c>
      <c r="B136" s="14">
        <v>97962</v>
      </c>
      <c r="C136" s="11">
        <v>18</v>
      </c>
      <c r="D136" s="11">
        <v>3</v>
      </c>
      <c r="E136" s="11">
        <v>19</v>
      </c>
      <c r="F136" s="6">
        <v>947.73</v>
      </c>
    </row>
    <row r="137" spans="1:6" x14ac:dyDescent="0.25">
      <c r="A137" s="11">
        <v>33</v>
      </c>
      <c r="B137" s="14">
        <v>84883</v>
      </c>
      <c r="C137" s="11">
        <v>43</v>
      </c>
      <c r="D137" s="11">
        <v>2</v>
      </c>
      <c r="E137" s="11">
        <v>49</v>
      </c>
      <c r="F137" s="6">
        <v>956.03</v>
      </c>
    </row>
    <row r="138" spans="1:6" x14ac:dyDescent="0.25">
      <c r="A138" s="11">
        <v>46</v>
      </c>
      <c r="B138" s="14">
        <v>82034</v>
      </c>
      <c r="C138" s="11">
        <v>19</v>
      </c>
      <c r="D138" s="11">
        <v>2</v>
      </c>
      <c r="E138" s="11">
        <v>45</v>
      </c>
      <c r="F138" s="6">
        <v>635.92999999999995</v>
      </c>
    </row>
    <row r="139" spans="1:6" x14ac:dyDescent="0.25">
      <c r="A139" s="11">
        <v>37</v>
      </c>
      <c r="B139" s="14">
        <v>86856</v>
      </c>
      <c r="C139" s="11">
        <v>74</v>
      </c>
      <c r="D139" s="11">
        <v>3</v>
      </c>
      <c r="E139" s="11">
        <v>10</v>
      </c>
      <c r="F139" s="6">
        <v>624.29</v>
      </c>
    </row>
    <row r="140" spans="1:6" x14ac:dyDescent="0.25">
      <c r="A140" s="11">
        <v>47</v>
      </c>
      <c r="B140" s="14">
        <v>95656</v>
      </c>
      <c r="C140" s="11">
        <v>63</v>
      </c>
      <c r="D140" s="11">
        <v>2</v>
      </c>
      <c r="E140" s="11">
        <v>30</v>
      </c>
      <c r="F140" s="6">
        <v>634.19000000000005</v>
      </c>
    </row>
    <row r="141" spans="1:6" x14ac:dyDescent="0.25">
      <c r="A141" s="11">
        <v>43</v>
      </c>
      <c r="B141" s="14">
        <v>77006</v>
      </c>
      <c r="C141" s="11">
        <v>27</v>
      </c>
      <c r="D141" s="11">
        <v>3</v>
      </c>
      <c r="E141" s="11">
        <v>36</v>
      </c>
      <c r="F141" s="6">
        <v>223.98</v>
      </c>
    </row>
    <row r="142" spans="1:6" x14ac:dyDescent="0.25">
      <c r="A142" s="11">
        <v>43</v>
      </c>
      <c r="B142" s="14">
        <v>64136</v>
      </c>
      <c r="C142" s="11">
        <v>61</v>
      </c>
      <c r="D142" s="11">
        <v>1</v>
      </c>
      <c r="E142" s="11">
        <v>19</v>
      </c>
      <c r="F142" s="6">
        <v>680.92</v>
      </c>
    </row>
    <row r="143" spans="1:6" x14ac:dyDescent="0.25">
      <c r="A143" s="11">
        <v>45</v>
      </c>
      <c r="B143" s="14">
        <v>54819</v>
      </c>
      <c r="C143" s="11">
        <v>72</v>
      </c>
      <c r="D143" s="11">
        <v>3</v>
      </c>
      <c r="E143" s="11">
        <v>47</v>
      </c>
      <c r="F143" s="6">
        <v>553.44000000000005</v>
      </c>
    </row>
    <row r="144" spans="1:6" x14ac:dyDescent="0.25">
      <c r="A144" s="11">
        <v>47</v>
      </c>
      <c r="B144" s="14">
        <v>89077</v>
      </c>
      <c r="C144" s="11">
        <v>43</v>
      </c>
      <c r="D144" s="11">
        <v>1</v>
      </c>
      <c r="E144" s="11">
        <v>35</v>
      </c>
      <c r="F144" s="6">
        <v>547.85</v>
      </c>
    </row>
    <row r="145" spans="1:6" x14ac:dyDescent="0.25">
      <c r="A145" s="11">
        <v>43</v>
      </c>
      <c r="B145" s="14">
        <v>78858</v>
      </c>
      <c r="C145" s="11">
        <v>4</v>
      </c>
      <c r="D145" s="11">
        <v>3</v>
      </c>
      <c r="E145" s="11">
        <v>38</v>
      </c>
      <c r="F145" s="6">
        <v>261.19</v>
      </c>
    </row>
    <row r="146" spans="1:6" x14ac:dyDescent="0.25">
      <c r="A146" s="11">
        <v>41</v>
      </c>
      <c r="B146" s="14">
        <v>71410</v>
      </c>
      <c r="C146" s="11">
        <v>69</v>
      </c>
      <c r="D146" s="11">
        <v>1</v>
      </c>
      <c r="E146" s="11">
        <v>32</v>
      </c>
      <c r="F146" s="6">
        <v>456.67</v>
      </c>
    </row>
    <row r="147" spans="1:6" x14ac:dyDescent="0.25">
      <c r="A147" s="11">
        <v>38</v>
      </c>
      <c r="B147" s="14">
        <v>50518</v>
      </c>
      <c r="C147" s="11">
        <v>70</v>
      </c>
      <c r="D147" s="11">
        <v>1</v>
      </c>
      <c r="E147" s="11">
        <v>38</v>
      </c>
      <c r="F147" s="6">
        <v>816.09</v>
      </c>
    </row>
    <row r="148" spans="1:6" x14ac:dyDescent="0.25">
      <c r="A148" s="11">
        <v>50</v>
      </c>
      <c r="B148" s="14">
        <v>85888</v>
      </c>
      <c r="C148" s="11">
        <v>19</v>
      </c>
      <c r="D148" s="11">
        <v>2</v>
      </c>
      <c r="E148" s="11">
        <v>25</v>
      </c>
      <c r="F148" s="6">
        <v>910.52</v>
      </c>
    </row>
    <row r="149" spans="1:6" x14ac:dyDescent="0.25">
      <c r="A149" s="11">
        <v>30</v>
      </c>
      <c r="B149" s="14">
        <v>80320</v>
      </c>
      <c r="C149" s="11">
        <v>91</v>
      </c>
      <c r="D149" s="11">
        <v>1</v>
      </c>
      <c r="E149" s="11">
        <v>31</v>
      </c>
      <c r="F149" s="6">
        <v>930.97</v>
      </c>
    </row>
    <row r="150" spans="1:6" x14ac:dyDescent="0.25">
      <c r="A150" s="11">
        <v>37</v>
      </c>
      <c r="B150" s="14">
        <v>65343</v>
      </c>
      <c r="C150" s="11">
        <v>89</v>
      </c>
      <c r="D150" s="11">
        <v>3</v>
      </c>
      <c r="E150" s="11">
        <v>2</v>
      </c>
      <c r="F150" s="6">
        <v>668.23</v>
      </c>
    </row>
    <row r="151" spans="1:6" x14ac:dyDescent="0.25">
      <c r="A151" s="11">
        <v>28</v>
      </c>
      <c r="B151" s="14">
        <v>59278</v>
      </c>
      <c r="C151" s="11">
        <v>60</v>
      </c>
      <c r="D151" s="11">
        <v>2</v>
      </c>
      <c r="E151" s="11">
        <v>8</v>
      </c>
      <c r="F151" s="6">
        <v>362.41</v>
      </c>
    </row>
    <row r="152" spans="1:6" x14ac:dyDescent="0.25">
      <c r="A152" s="11">
        <v>32</v>
      </c>
      <c r="B152" s="14">
        <v>86268</v>
      </c>
      <c r="C152" s="11">
        <v>96</v>
      </c>
      <c r="D152" s="11">
        <v>3</v>
      </c>
      <c r="E152" s="11">
        <v>21</v>
      </c>
      <c r="F152" s="6">
        <v>643.36</v>
      </c>
    </row>
    <row r="153" spans="1:6" x14ac:dyDescent="0.25">
      <c r="A153" s="11">
        <v>43</v>
      </c>
      <c r="B153" s="14">
        <v>89856</v>
      </c>
      <c r="C153" s="11">
        <v>96</v>
      </c>
      <c r="D153" s="11">
        <v>3</v>
      </c>
      <c r="E153" s="11">
        <v>2</v>
      </c>
      <c r="F153" s="6">
        <v>114.47</v>
      </c>
    </row>
    <row r="154" spans="1:6" x14ac:dyDescent="0.25">
      <c r="A154" s="11">
        <v>41</v>
      </c>
      <c r="B154" s="14">
        <v>67039</v>
      </c>
      <c r="C154" s="11">
        <v>100</v>
      </c>
      <c r="D154" s="11">
        <v>1</v>
      </c>
      <c r="E154" s="11">
        <v>36</v>
      </c>
      <c r="F154" s="6">
        <v>178.68</v>
      </c>
    </row>
    <row r="155" spans="1:6" x14ac:dyDescent="0.25">
      <c r="A155" s="11">
        <v>32</v>
      </c>
      <c r="B155" s="14">
        <v>69782</v>
      </c>
      <c r="C155" s="11">
        <v>76</v>
      </c>
      <c r="D155" s="11">
        <v>1</v>
      </c>
      <c r="E155" s="11">
        <v>9</v>
      </c>
      <c r="F155" s="6">
        <v>803.28</v>
      </c>
    </row>
    <row r="156" spans="1:6" x14ac:dyDescent="0.25">
      <c r="A156" s="11">
        <v>47</v>
      </c>
      <c r="B156" s="14">
        <v>95033</v>
      </c>
      <c r="C156" s="11">
        <v>25</v>
      </c>
      <c r="D156" s="11">
        <v>3</v>
      </c>
      <c r="E156" s="11">
        <v>35</v>
      </c>
      <c r="F156" s="6">
        <v>273.38</v>
      </c>
    </row>
    <row r="157" spans="1:6" x14ac:dyDescent="0.25">
      <c r="A157" s="11">
        <v>26</v>
      </c>
      <c r="B157" s="14">
        <v>84460</v>
      </c>
      <c r="C157" s="11">
        <v>45</v>
      </c>
      <c r="D157" s="11">
        <v>1</v>
      </c>
      <c r="E157" s="11">
        <v>33</v>
      </c>
      <c r="F157" s="6">
        <v>219.67</v>
      </c>
    </row>
    <row r="158" spans="1:6" x14ac:dyDescent="0.25">
      <c r="A158" s="11">
        <v>48</v>
      </c>
      <c r="B158" s="14">
        <v>60382</v>
      </c>
      <c r="C158" s="11">
        <v>13</v>
      </c>
      <c r="D158" s="11">
        <v>3</v>
      </c>
      <c r="E158" s="11">
        <v>27</v>
      </c>
      <c r="F158" s="6">
        <v>694.59</v>
      </c>
    </row>
    <row r="159" spans="1:6" x14ac:dyDescent="0.25">
      <c r="A159" s="11">
        <v>25</v>
      </c>
      <c r="B159" s="14">
        <v>99668</v>
      </c>
      <c r="C159" s="11">
        <v>1</v>
      </c>
      <c r="D159" s="11">
        <v>1</v>
      </c>
      <c r="E159" s="11">
        <v>50</v>
      </c>
      <c r="F159" s="6">
        <v>937.86</v>
      </c>
    </row>
    <row r="160" spans="1:6" x14ac:dyDescent="0.25">
      <c r="A160" s="11">
        <v>26</v>
      </c>
      <c r="B160" s="14">
        <v>96845</v>
      </c>
      <c r="C160" s="11">
        <v>19</v>
      </c>
      <c r="D160" s="11">
        <v>1</v>
      </c>
      <c r="E160" s="11">
        <v>5</v>
      </c>
      <c r="F160" s="6">
        <v>154.88999999999999</v>
      </c>
    </row>
    <row r="161" spans="1:6" x14ac:dyDescent="0.25">
      <c r="A161" s="11">
        <v>33</v>
      </c>
      <c r="B161" s="14">
        <v>65486</v>
      </c>
      <c r="C161" s="11">
        <v>76</v>
      </c>
      <c r="D161" s="11">
        <v>2</v>
      </c>
      <c r="E161" s="11">
        <v>11</v>
      </c>
      <c r="F161" s="6">
        <v>302.05</v>
      </c>
    </row>
    <row r="162" spans="1:6" x14ac:dyDescent="0.25">
      <c r="A162" s="11">
        <v>29</v>
      </c>
      <c r="B162" s="14">
        <v>51471</v>
      </c>
      <c r="C162" s="11">
        <v>96</v>
      </c>
      <c r="D162" s="11">
        <v>3</v>
      </c>
      <c r="E162" s="11">
        <v>13</v>
      </c>
      <c r="F162" s="6">
        <v>668.21</v>
      </c>
    </row>
    <row r="163" spans="1:6" x14ac:dyDescent="0.25">
      <c r="A163" s="11">
        <v>33</v>
      </c>
      <c r="B163" s="14">
        <v>90232</v>
      </c>
      <c r="C163" s="11">
        <v>19</v>
      </c>
      <c r="D163" s="11">
        <v>2</v>
      </c>
      <c r="E163" s="11">
        <v>8</v>
      </c>
      <c r="F163" s="6">
        <v>255.08</v>
      </c>
    </row>
    <row r="164" spans="1:6" x14ac:dyDescent="0.25">
      <c r="A164" s="11">
        <v>25</v>
      </c>
      <c r="B164" s="14">
        <v>52403</v>
      </c>
      <c r="C164" s="11">
        <v>53</v>
      </c>
      <c r="D164" s="11">
        <v>1</v>
      </c>
      <c r="E164" s="11">
        <v>14</v>
      </c>
      <c r="F164" s="6">
        <v>73.34</v>
      </c>
    </row>
    <row r="165" spans="1:6" x14ac:dyDescent="0.25">
      <c r="A165" s="11">
        <v>49</v>
      </c>
      <c r="B165" s="14">
        <v>55027</v>
      </c>
      <c r="C165" s="11">
        <v>62</v>
      </c>
      <c r="D165" s="11">
        <v>2</v>
      </c>
      <c r="E165" s="11">
        <v>1</v>
      </c>
      <c r="F165" s="6">
        <v>962.9</v>
      </c>
    </row>
    <row r="166" spans="1:6" x14ac:dyDescent="0.25">
      <c r="A166" s="11">
        <v>41</v>
      </c>
      <c r="B166" s="14">
        <v>67215</v>
      </c>
      <c r="C166" s="11">
        <v>34</v>
      </c>
      <c r="D166" s="11">
        <v>3</v>
      </c>
      <c r="E166" s="11">
        <v>30</v>
      </c>
      <c r="F166" s="6">
        <v>460.25</v>
      </c>
    </row>
    <row r="167" spans="1:6" x14ac:dyDescent="0.25">
      <c r="A167" s="11">
        <v>27</v>
      </c>
      <c r="B167" s="14">
        <v>96762</v>
      </c>
      <c r="C167" s="11">
        <v>22</v>
      </c>
      <c r="D167" s="11">
        <v>3</v>
      </c>
      <c r="E167" s="11">
        <v>10</v>
      </c>
      <c r="F167" s="6">
        <v>551.42999999999995</v>
      </c>
    </row>
    <row r="168" spans="1:6" x14ac:dyDescent="0.25">
      <c r="A168" s="11">
        <v>24</v>
      </c>
      <c r="B168" s="14">
        <v>93266</v>
      </c>
      <c r="C168" s="11">
        <v>20</v>
      </c>
      <c r="D168" s="11">
        <v>1</v>
      </c>
      <c r="E168" s="11">
        <v>4</v>
      </c>
      <c r="F168" s="6">
        <v>636.29</v>
      </c>
    </row>
    <row r="169" spans="1:6" x14ac:dyDescent="0.25">
      <c r="A169" s="11">
        <v>34</v>
      </c>
      <c r="B169" s="14">
        <v>60489</v>
      </c>
      <c r="C169" s="11">
        <v>95</v>
      </c>
      <c r="D169" s="11">
        <v>3</v>
      </c>
      <c r="E169" s="11">
        <v>38</v>
      </c>
      <c r="F169" s="6">
        <v>304.86</v>
      </c>
    </row>
    <row r="170" spans="1:6" x14ac:dyDescent="0.25">
      <c r="A170" s="11">
        <v>43</v>
      </c>
      <c r="B170" s="14">
        <v>67979</v>
      </c>
      <c r="C170" s="11">
        <v>49</v>
      </c>
      <c r="D170" s="11">
        <v>2</v>
      </c>
      <c r="E170" s="11">
        <v>6</v>
      </c>
      <c r="F170" s="6">
        <v>420.03</v>
      </c>
    </row>
    <row r="171" spans="1:6" x14ac:dyDescent="0.25">
      <c r="A171" s="11">
        <v>48</v>
      </c>
      <c r="B171" s="14">
        <v>82356</v>
      </c>
      <c r="C171" s="11">
        <v>97</v>
      </c>
      <c r="D171" s="11">
        <v>1</v>
      </c>
      <c r="E171" s="11">
        <v>35</v>
      </c>
      <c r="F171" s="6">
        <v>204.55</v>
      </c>
    </row>
    <row r="172" spans="1:6" x14ac:dyDescent="0.25">
      <c r="A172" s="11">
        <v>30</v>
      </c>
      <c r="B172" s="14">
        <v>76658</v>
      </c>
      <c r="C172" s="11">
        <v>70</v>
      </c>
      <c r="D172" s="11">
        <v>3</v>
      </c>
      <c r="E172" s="11">
        <v>32</v>
      </c>
      <c r="F172" s="6">
        <v>760.27</v>
      </c>
    </row>
    <row r="173" spans="1:6" x14ac:dyDescent="0.25">
      <c r="A173" s="11">
        <v>34</v>
      </c>
      <c r="B173" s="14">
        <v>54274</v>
      </c>
      <c r="C173" s="11">
        <v>27</v>
      </c>
      <c r="D173" s="11">
        <v>2</v>
      </c>
      <c r="E173" s="11">
        <v>17</v>
      </c>
      <c r="F173" s="6">
        <v>954.46</v>
      </c>
    </row>
    <row r="174" spans="1:6" x14ac:dyDescent="0.25">
      <c r="A174" s="11">
        <v>26</v>
      </c>
      <c r="B174" s="14">
        <v>56466</v>
      </c>
      <c r="C174" s="11">
        <v>61</v>
      </c>
      <c r="D174" s="11">
        <v>3</v>
      </c>
      <c r="E174" s="11">
        <v>12</v>
      </c>
      <c r="F174" s="6">
        <v>358.22</v>
      </c>
    </row>
    <row r="175" spans="1:6" x14ac:dyDescent="0.25">
      <c r="A175" s="11">
        <v>29</v>
      </c>
      <c r="B175" s="14">
        <v>66264</v>
      </c>
      <c r="C175" s="11">
        <v>85</v>
      </c>
      <c r="D175" s="11">
        <v>2</v>
      </c>
      <c r="E175" s="11">
        <v>8</v>
      </c>
      <c r="F175" s="6">
        <v>743.3</v>
      </c>
    </row>
    <row r="176" spans="1:6" x14ac:dyDescent="0.25">
      <c r="A176" s="11">
        <v>50</v>
      </c>
      <c r="B176" s="14">
        <v>50944</v>
      </c>
      <c r="C176" s="11">
        <v>24</v>
      </c>
      <c r="D176" s="11">
        <v>3</v>
      </c>
      <c r="E176" s="11">
        <v>36</v>
      </c>
      <c r="F176" s="6">
        <v>121.22</v>
      </c>
    </row>
    <row r="177" spans="1:6" x14ac:dyDescent="0.25">
      <c r="A177" s="11">
        <v>22</v>
      </c>
      <c r="B177" s="14">
        <v>73023</v>
      </c>
      <c r="C177" s="11">
        <v>30</v>
      </c>
      <c r="D177" s="11">
        <v>1</v>
      </c>
      <c r="E177" s="11">
        <v>19</v>
      </c>
      <c r="F177" s="6">
        <v>661.7</v>
      </c>
    </row>
    <row r="178" spans="1:6" x14ac:dyDescent="0.25">
      <c r="A178" s="11">
        <v>31</v>
      </c>
      <c r="B178" s="14">
        <v>85928</v>
      </c>
      <c r="C178" s="11">
        <v>10</v>
      </c>
      <c r="D178" s="11">
        <v>2</v>
      </c>
      <c r="E178" s="11">
        <v>40</v>
      </c>
      <c r="F178" s="6">
        <v>34.1</v>
      </c>
    </row>
    <row r="179" spans="1:6" x14ac:dyDescent="0.25">
      <c r="A179" s="11">
        <v>41</v>
      </c>
      <c r="B179" s="14">
        <v>74198</v>
      </c>
      <c r="C179" s="11">
        <v>84</v>
      </c>
      <c r="D179" s="11">
        <v>1</v>
      </c>
      <c r="E179" s="11">
        <v>50</v>
      </c>
      <c r="F179" s="6">
        <v>60.51</v>
      </c>
    </row>
    <row r="180" spans="1:6" x14ac:dyDescent="0.25">
      <c r="A180" s="11">
        <v>33</v>
      </c>
      <c r="B180" s="14">
        <v>92798</v>
      </c>
      <c r="C180" s="11">
        <v>80</v>
      </c>
      <c r="D180" s="11">
        <v>3</v>
      </c>
      <c r="E180" s="11">
        <v>44</v>
      </c>
      <c r="F180" s="6">
        <v>367.85</v>
      </c>
    </row>
    <row r="181" spans="1:6" x14ac:dyDescent="0.25">
      <c r="A181" s="11">
        <v>47</v>
      </c>
      <c r="B181" s="14">
        <v>86651</v>
      </c>
      <c r="C181" s="11">
        <v>54</v>
      </c>
      <c r="D181" s="11">
        <v>3</v>
      </c>
      <c r="E181" s="11">
        <v>49</v>
      </c>
      <c r="F181" s="6">
        <v>678.41</v>
      </c>
    </row>
    <row r="182" spans="1:6" x14ac:dyDescent="0.25">
      <c r="A182" s="11">
        <v>24</v>
      </c>
      <c r="B182" s="14">
        <v>68172</v>
      </c>
      <c r="C182" s="11">
        <v>6</v>
      </c>
      <c r="D182" s="11">
        <v>1</v>
      </c>
      <c r="E182" s="11">
        <v>28</v>
      </c>
      <c r="F182" s="6">
        <v>445.3</v>
      </c>
    </row>
    <row r="183" spans="1:6" x14ac:dyDescent="0.25">
      <c r="A183" s="11">
        <v>43</v>
      </c>
      <c r="B183" s="14">
        <v>76811</v>
      </c>
      <c r="C183" s="11">
        <v>26</v>
      </c>
      <c r="D183" s="11">
        <v>1</v>
      </c>
      <c r="E183" s="11">
        <v>33</v>
      </c>
      <c r="F183" s="6">
        <v>836.5</v>
      </c>
    </row>
    <row r="184" spans="1:6" x14ac:dyDescent="0.25">
      <c r="A184" s="11">
        <v>41</v>
      </c>
      <c r="B184" s="14">
        <v>68147</v>
      </c>
      <c r="C184" s="11">
        <v>75</v>
      </c>
      <c r="D184" s="11">
        <v>2</v>
      </c>
      <c r="E184" s="11">
        <v>33</v>
      </c>
      <c r="F184" s="6">
        <v>553.35</v>
      </c>
    </row>
    <row r="185" spans="1:6" x14ac:dyDescent="0.25">
      <c r="A185" s="11">
        <v>37</v>
      </c>
      <c r="B185" s="14">
        <v>70213</v>
      </c>
      <c r="C185" s="11">
        <v>84</v>
      </c>
      <c r="D185" s="11">
        <v>3</v>
      </c>
      <c r="E185" s="11">
        <v>37</v>
      </c>
      <c r="F185" s="6">
        <v>785.53</v>
      </c>
    </row>
    <row r="186" spans="1:6" x14ac:dyDescent="0.25">
      <c r="A186" s="11">
        <v>23</v>
      </c>
      <c r="B186" s="14">
        <v>60808</v>
      </c>
      <c r="C186" s="11">
        <v>96</v>
      </c>
      <c r="D186" s="11">
        <v>2</v>
      </c>
      <c r="E186" s="11">
        <v>12</v>
      </c>
      <c r="F186" s="6">
        <v>231.03</v>
      </c>
    </row>
    <row r="187" spans="1:6" x14ac:dyDescent="0.25">
      <c r="A187" s="11">
        <v>23</v>
      </c>
      <c r="B187" s="14">
        <v>74773</v>
      </c>
      <c r="C187" s="11">
        <v>16</v>
      </c>
      <c r="D187" s="11">
        <v>2</v>
      </c>
      <c r="E187" s="11">
        <v>42</v>
      </c>
      <c r="F187" s="6">
        <v>626.04999999999995</v>
      </c>
    </row>
    <row r="188" spans="1:6" x14ac:dyDescent="0.25">
      <c r="A188" s="11">
        <v>36</v>
      </c>
      <c r="B188" s="14">
        <v>90420</v>
      </c>
      <c r="C188" s="11">
        <v>7</v>
      </c>
      <c r="D188" s="11">
        <v>2</v>
      </c>
      <c r="E188" s="11">
        <v>31</v>
      </c>
      <c r="F188" s="6">
        <v>669.26</v>
      </c>
    </row>
    <row r="189" spans="1:6" x14ac:dyDescent="0.25">
      <c r="A189" s="11">
        <v>36</v>
      </c>
      <c r="B189" s="14">
        <v>76756</v>
      </c>
      <c r="C189" s="11">
        <v>16</v>
      </c>
      <c r="D189" s="11">
        <v>8</v>
      </c>
      <c r="E189" s="11">
        <v>27</v>
      </c>
      <c r="F189" s="6">
        <v>970.06</v>
      </c>
    </row>
    <row r="190" spans="1:6" x14ac:dyDescent="0.25">
      <c r="A190" s="11">
        <v>48</v>
      </c>
      <c r="B190" s="14">
        <v>76317</v>
      </c>
      <c r="C190" s="11">
        <v>94</v>
      </c>
      <c r="D190" s="11">
        <v>9</v>
      </c>
      <c r="E190" s="11">
        <v>3</v>
      </c>
      <c r="F190" s="6">
        <v>189.28</v>
      </c>
    </row>
    <row r="191" spans="1:6" x14ac:dyDescent="0.25">
      <c r="A191" s="11">
        <v>30</v>
      </c>
      <c r="B191" s="14">
        <v>89149</v>
      </c>
      <c r="C191" s="11">
        <v>87</v>
      </c>
      <c r="D191" s="11">
        <v>10</v>
      </c>
      <c r="E191" s="11">
        <v>36</v>
      </c>
      <c r="F191" s="6">
        <v>174.41</v>
      </c>
    </row>
    <row r="192" spans="1:6" x14ac:dyDescent="0.25">
      <c r="A192" s="11">
        <v>49</v>
      </c>
      <c r="B192" s="14">
        <v>79992</v>
      </c>
      <c r="C192" s="11">
        <v>49</v>
      </c>
      <c r="D192" s="11">
        <v>8</v>
      </c>
      <c r="E192" s="11">
        <v>6</v>
      </c>
      <c r="F192" s="6">
        <v>636.65</v>
      </c>
    </row>
    <row r="193" spans="1:6" x14ac:dyDescent="0.25">
      <c r="A193" s="11">
        <v>43</v>
      </c>
      <c r="B193" s="14">
        <v>87807</v>
      </c>
      <c r="C193" s="11">
        <v>52</v>
      </c>
      <c r="D193" s="11">
        <v>9</v>
      </c>
      <c r="E193" s="11">
        <v>41</v>
      </c>
      <c r="F193" s="6">
        <v>95.08</v>
      </c>
    </row>
    <row r="194" spans="1:6" x14ac:dyDescent="0.25">
      <c r="A194" s="11">
        <v>36</v>
      </c>
      <c r="B194" s="14">
        <v>99427</v>
      </c>
      <c r="C194" s="11">
        <v>94</v>
      </c>
      <c r="D194" s="11">
        <v>8</v>
      </c>
      <c r="E194" s="11">
        <v>15</v>
      </c>
      <c r="F194" s="6">
        <v>265.04000000000002</v>
      </c>
    </row>
    <row r="195" spans="1:6" x14ac:dyDescent="0.25">
      <c r="A195" s="11">
        <v>30</v>
      </c>
      <c r="B195" s="14">
        <v>75926</v>
      </c>
      <c r="C195" s="11">
        <v>97</v>
      </c>
      <c r="D195" s="11">
        <v>10</v>
      </c>
      <c r="E195" s="11">
        <v>19</v>
      </c>
      <c r="F195" s="6">
        <v>670.87</v>
      </c>
    </row>
    <row r="196" spans="1:6" x14ac:dyDescent="0.25">
      <c r="A196" s="11">
        <v>26</v>
      </c>
      <c r="B196" s="14">
        <v>55515</v>
      </c>
      <c r="C196" s="11">
        <v>29</v>
      </c>
      <c r="D196" s="11">
        <v>9</v>
      </c>
      <c r="E196" s="11">
        <v>37</v>
      </c>
      <c r="F196" s="6">
        <v>50.57</v>
      </c>
    </row>
    <row r="197" spans="1:6" x14ac:dyDescent="0.25">
      <c r="A197" s="11">
        <v>30</v>
      </c>
      <c r="B197" s="14">
        <v>51454</v>
      </c>
      <c r="C197" s="11">
        <v>94</v>
      </c>
      <c r="D197" s="11">
        <v>8</v>
      </c>
      <c r="E197" s="11">
        <v>17</v>
      </c>
      <c r="F197" s="6">
        <v>553.35</v>
      </c>
    </row>
    <row r="198" spans="1:6" x14ac:dyDescent="0.25">
      <c r="A198" s="11">
        <v>26</v>
      </c>
      <c r="B198" s="14">
        <v>69795</v>
      </c>
      <c r="C198" s="11">
        <v>60</v>
      </c>
      <c r="D198" s="11">
        <v>9</v>
      </c>
      <c r="E198" s="11">
        <v>29</v>
      </c>
      <c r="F198" s="6">
        <v>389.37</v>
      </c>
    </row>
    <row r="199" spans="1:6" x14ac:dyDescent="0.25">
      <c r="A199" s="11">
        <v>40</v>
      </c>
      <c r="B199" s="14">
        <v>81037</v>
      </c>
      <c r="C199" s="11">
        <v>70</v>
      </c>
      <c r="D199" s="11">
        <v>10</v>
      </c>
      <c r="E199" s="11">
        <v>45</v>
      </c>
      <c r="F199" s="6">
        <v>370.75</v>
      </c>
    </row>
    <row r="200" spans="1:6" x14ac:dyDescent="0.25">
      <c r="A200" s="11">
        <v>25</v>
      </c>
      <c r="B200" s="14">
        <v>94016</v>
      </c>
      <c r="C200" s="11">
        <v>85</v>
      </c>
      <c r="D200" s="11">
        <v>8</v>
      </c>
      <c r="E200" s="11">
        <v>49</v>
      </c>
      <c r="F200" s="6">
        <v>764.28</v>
      </c>
    </row>
    <row r="201" spans="1:6" x14ac:dyDescent="0.25">
      <c r="A201" s="11">
        <v>23</v>
      </c>
      <c r="B201" s="14">
        <v>67237</v>
      </c>
      <c r="C201" s="11">
        <v>85</v>
      </c>
      <c r="D201" s="11">
        <v>9</v>
      </c>
      <c r="E201" s="11">
        <v>40</v>
      </c>
      <c r="F201" s="6">
        <v>673.02</v>
      </c>
    </row>
    <row r="202" spans="1:6" x14ac:dyDescent="0.25">
      <c r="A202" s="11">
        <v>36</v>
      </c>
      <c r="B202" s="14">
        <v>87275</v>
      </c>
      <c r="C202" s="11">
        <v>82</v>
      </c>
      <c r="D202" s="11">
        <v>9</v>
      </c>
      <c r="E202" s="11">
        <v>2</v>
      </c>
      <c r="F202" s="6">
        <v>14.52</v>
      </c>
    </row>
    <row r="203" spans="1:6" x14ac:dyDescent="0.25">
      <c r="A203" s="11">
        <v>27</v>
      </c>
      <c r="B203" s="14">
        <v>63313</v>
      </c>
      <c r="C203" s="11">
        <v>8</v>
      </c>
      <c r="D203" s="11">
        <v>10</v>
      </c>
      <c r="E203" s="11">
        <v>42</v>
      </c>
      <c r="F203" s="6">
        <v>35.01</v>
      </c>
    </row>
    <row r="204" spans="1:6" x14ac:dyDescent="0.25">
      <c r="A204" s="11">
        <v>34</v>
      </c>
      <c r="B204" s="14">
        <v>56125</v>
      </c>
      <c r="C204" s="11">
        <v>66</v>
      </c>
      <c r="D204" s="11">
        <v>10</v>
      </c>
      <c r="E204" s="11">
        <v>26</v>
      </c>
      <c r="F204" s="6">
        <v>610.66</v>
      </c>
    </row>
    <row r="205" spans="1:6" x14ac:dyDescent="0.25">
      <c r="A205" s="11">
        <v>45</v>
      </c>
      <c r="B205" s="14">
        <v>82014</v>
      </c>
      <c r="C205" s="11">
        <v>30</v>
      </c>
      <c r="D205" s="11">
        <v>10</v>
      </c>
      <c r="E205" s="11">
        <v>15</v>
      </c>
      <c r="F205" s="6">
        <v>81.91</v>
      </c>
    </row>
    <row r="206" spans="1:6" x14ac:dyDescent="0.25">
      <c r="A206" s="11">
        <v>47</v>
      </c>
      <c r="B206" s="14">
        <v>93783</v>
      </c>
      <c r="C206" s="11">
        <v>24</v>
      </c>
      <c r="D206" s="11">
        <v>10</v>
      </c>
      <c r="E206" s="11">
        <v>3</v>
      </c>
      <c r="F206" s="6">
        <v>406.56</v>
      </c>
    </row>
    <row r="207" spans="1:6" x14ac:dyDescent="0.25">
      <c r="A207" s="11">
        <v>42</v>
      </c>
      <c r="B207" s="14">
        <v>66495</v>
      </c>
      <c r="C207" s="11">
        <v>79</v>
      </c>
      <c r="D207" s="11">
        <v>9</v>
      </c>
      <c r="E207" s="11">
        <v>31</v>
      </c>
      <c r="F207" s="6">
        <v>537.66</v>
      </c>
    </row>
    <row r="208" spans="1:6" x14ac:dyDescent="0.25">
      <c r="A208" s="11">
        <v>43</v>
      </c>
      <c r="B208" s="14">
        <v>89688</v>
      </c>
      <c r="C208" s="11">
        <v>27</v>
      </c>
      <c r="D208" s="11">
        <v>10</v>
      </c>
      <c r="E208" s="11">
        <v>30</v>
      </c>
      <c r="F208" s="6">
        <v>223.64</v>
      </c>
    </row>
    <row r="209" spans="1:6" x14ac:dyDescent="0.25">
      <c r="A209" s="11">
        <v>47</v>
      </c>
      <c r="B209" s="14">
        <v>84117</v>
      </c>
      <c r="C209" s="11">
        <v>74</v>
      </c>
      <c r="D209" s="11">
        <v>9</v>
      </c>
      <c r="E209" s="11">
        <v>17</v>
      </c>
      <c r="F209" s="6">
        <v>886.08</v>
      </c>
    </row>
    <row r="210" spans="1:6" x14ac:dyDescent="0.25">
      <c r="A210" s="11">
        <v>34</v>
      </c>
      <c r="B210" s="14">
        <v>68250</v>
      </c>
      <c r="C210" s="11">
        <v>9</v>
      </c>
      <c r="D210" s="11">
        <v>10</v>
      </c>
      <c r="E210" s="11">
        <v>26</v>
      </c>
      <c r="F210" s="6">
        <v>835.06</v>
      </c>
    </row>
    <row r="211" spans="1:6" x14ac:dyDescent="0.25">
      <c r="A211" s="11">
        <v>50</v>
      </c>
      <c r="B211" s="14">
        <v>78296</v>
      </c>
      <c r="C211" s="11">
        <v>93</v>
      </c>
      <c r="D211" s="11">
        <v>9</v>
      </c>
      <c r="E211" s="11">
        <v>47</v>
      </c>
      <c r="F211" s="6">
        <v>559.16</v>
      </c>
    </row>
    <row r="212" spans="1:6" x14ac:dyDescent="0.25">
      <c r="A212" s="11">
        <v>41</v>
      </c>
      <c r="B212" s="14">
        <v>64634</v>
      </c>
      <c r="C212" s="11">
        <v>55</v>
      </c>
      <c r="D212" s="11">
        <v>9</v>
      </c>
      <c r="E212" s="11">
        <v>44</v>
      </c>
      <c r="F212" s="6">
        <v>488.07</v>
      </c>
    </row>
    <row r="213" spans="1:6" x14ac:dyDescent="0.25">
      <c r="A213" s="11">
        <v>30</v>
      </c>
      <c r="B213" s="14">
        <v>90651</v>
      </c>
      <c r="C213" s="11">
        <v>88</v>
      </c>
      <c r="D213" s="11">
        <v>9</v>
      </c>
      <c r="E213" s="11">
        <v>37</v>
      </c>
      <c r="F213" s="6">
        <v>555.41</v>
      </c>
    </row>
    <row r="214" spans="1:6" x14ac:dyDescent="0.25">
      <c r="A214" s="11">
        <v>32</v>
      </c>
      <c r="B214" s="14">
        <v>94627</v>
      </c>
      <c r="C214" s="11">
        <v>88</v>
      </c>
      <c r="D214" s="11">
        <v>9</v>
      </c>
      <c r="E214" s="11">
        <v>30</v>
      </c>
      <c r="F214" s="6">
        <v>703.94</v>
      </c>
    </row>
    <row r="215" spans="1:6" x14ac:dyDescent="0.25">
      <c r="A215" s="11">
        <v>46</v>
      </c>
      <c r="B215" s="14">
        <v>68970</v>
      </c>
      <c r="C215" s="11">
        <v>50</v>
      </c>
      <c r="D215" s="11">
        <v>9</v>
      </c>
      <c r="E215" s="11">
        <v>46</v>
      </c>
      <c r="F215" s="6">
        <v>392.35</v>
      </c>
    </row>
    <row r="216" spans="1:6" x14ac:dyDescent="0.25">
      <c r="A216" s="11">
        <v>27</v>
      </c>
      <c r="B216" s="14">
        <v>68689</v>
      </c>
      <c r="C216" s="11">
        <v>83</v>
      </c>
      <c r="D216" s="11">
        <v>8</v>
      </c>
      <c r="E216" s="11">
        <v>33</v>
      </c>
      <c r="F216" s="6">
        <v>782.58</v>
      </c>
    </row>
    <row r="217" spans="1:6" x14ac:dyDescent="0.25">
      <c r="A217" s="11">
        <v>45</v>
      </c>
      <c r="B217" s="14">
        <v>93800</v>
      </c>
      <c r="C217" s="11">
        <v>33</v>
      </c>
      <c r="D217" s="11">
        <v>10</v>
      </c>
      <c r="E217" s="11">
        <v>32</v>
      </c>
      <c r="F217" s="6">
        <v>391.45</v>
      </c>
    </row>
    <row r="218" spans="1:6" x14ac:dyDescent="0.25">
      <c r="A218" s="11">
        <v>39</v>
      </c>
      <c r="B218" s="14">
        <v>84725</v>
      </c>
      <c r="C218" s="11">
        <v>100</v>
      </c>
      <c r="D218" s="11">
        <v>8</v>
      </c>
      <c r="E218" s="11">
        <v>49</v>
      </c>
      <c r="F218" s="6">
        <v>906.07</v>
      </c>
    </row>
    <row r="219" spans="1:6" x14ac:dyDescent="0.25">
      <c r="A219" s="11">
        <v>22</v>
      </c>
      <c r="B219" s="14">
        <v>53863</v>
      </c>
      <c r="C219" s="11">
        <v>96</v>
      </c>
      <c r="D219" s="11">
        <v>10</v>
      </c>
      <c r="E219" s="11">
        <v>41</v>
      </c>
      <c r="F219" s="6">
        <v>491.64</v>
      </c>
    </row>
    <row r="220" spans="1:6" x14ac:dyDescent="0.25">
      <c r="A220" s="11">
        <v>48</v>
      </c>
      <c r="B220" s="14">
        <v>72108</v>
      </c>
      <c r="C220" s="11">
        <v>85</v>
      </c>
      <c r="D220" s="11">
        <v>8</v>
      </c>
      <c r="E220" s="11">
        <v>13</v>
      </c>
      <c r="F220" s="6">
        <v>486.58</v>
      </c>
    </row>
    <row r="221" spans="1:6" x14ac:dyDescent="0.25">
      <c r="A221" s="11">
        <v>28</v>
      </c>
      <c r="B221" s="14">
        <v>66961</v>
      </c>
      <c r="C221" s="11">
        <v>8</v>
      </c>
      <c r="D221" s="11">
        <v>10</v>
      </c>
      <c r="E221" s="11">
        <v>22</v>
      </c>
      <c r="F221" s="6">
        <v>179.82</v>
      </c>
    </row>
    <row r="222" spans="1:6" x14ac:dyDescent="0.25">
      <c r="A222" s="11">
        <v>48</v>
      </c>
      <c r="B222" s="14">
        <v>57932</v>
      </c>
      <c r="C222" s="11">
        <v>70</v>
      </c>
      <c r="D222" s="11">
        <v>9</v>
      </c>
      <c r="E222" s="11">
        <v>44</v>
      </c>
      <c r="F222" s="6">
        <v>192.46</v>
      </c>
    </row>
    <row r="223" spans="1:6" x14ac:dyDescent="0.25">
      <c r="A223" s="11">
        <v>27</v>
      </c>
      <c r="B223" s="14">
        <v>73823</v>
      </c>
      <c r="C223" s="11">
        <v>11</v>
      </c>
      <c r="D223" s="11">
        <v>8</v>
      </c>
      <c r="E223" s="11">
        <v>23</v>
      </c>
      <c r="F223" s="6">
        <v>27.4</v>
      </c>
    </row>
    <row r="224" spans="1:6" x14ac:dyDescent="0.25">
      <c r="A224" s="11">
        <v>21</v>
      </c>
      <c r="B224" s="14">
        <v>71227</v>
      </c>
      <c r="C224" s="11">
        <v>17</v>
      </c>
      <c r="D224" s="11">
        <v>10</v>
      </c>
      <c r="E224" s="11">
        <v>12</v>
      </c>
      <c r="F224" s="6">
        <v>101.48</v>
      </c>
    </row>
    <row r="225" spans="1:6" x14ac:dyDescent="0.25">
      <c r="A225" s="11">
        <v>29</v>
      </c>
      <c r="B225" s="14">
        <v>98150</v>
      </c>
      <c r="C225" s="11">
        <v>42</v>
      </c>
      <c r="D225" s="11">
        <v>9</v>
      </c>
      <c r="E225" s="11">
        <v>34</v>
      </c>
      <c r="F225" s="6">
        <v>324.11</v>
      </c>
    </row>
    <row r="226" spans="1:6" x14ac:dyDescent="0.25">
      <c r="A226" s="11">
        <v>29</v>
      </c>
      <c r="B226" s="14">
        <v>83172</v>
      </c>
      <c r="C226" s="11">
        <v>51</v>
      </c>
      <c r="D226" s="11">
        <v>8</v>
      </c>
      <c r="E226" s="11">
        <v>1</v>
      </c>
      <c r="F226" s="6">
        <v>906.75</v>
      </c>
    </row>
    <row r="227" spans="1:6" x14ac:dyDescent="0.25">
      <c r="A227" s="11">
        <v>47</v>
      </c>
      <c r="B227" s="14">
        <v>88268</v>
      </c>
      <c r="C227" s="11">
        <v>32</v>
      </c>
      <c r="D227" s="11">
        <v>8</v>
      </c>
      <c r="E227" s="11">
        <v>27</v>
      </c>
      <c r="F227" s="6">
        <v>686.5</v>
      </c>
    </row>
    <row r="228" spans="1:6" x14ac:dyDescent="0.25">
      <c r="A228" s="11">
        <v>33</v>
      </c>
      <c r="B228" s="14">
        <v>65142</v>
      </c>
      <c r="C228" s="11">
        <v>45</v>
      </c>
      <c r="D228" s="11">
        <v>10</v>
      </c>
      <c r="E228" s="11">
        <v>42</v>
      </c>
      <c r="F228" s="6">
        <v>132.6</v>
      </c>
    </row>
    <row r="229" spans="1:6" x14ac:dyDescent="0.25">
      <c r="A229" s="11">
        <v>31</v>
      </c>
      <c r="B229" s="14">
        <v>85972</v>
      </c>
      <c r="C229" s="11">
        <v>62</v>
      </c>
      <c r="D229" s="11">
        <v>9</v>
      </c>
      <c r="E229" s="11">
        <v>25</v>
      </c>
      <c r="F229" s="6">
        <v>914.63</v>
      </c>
    </row>
    <row r="230" spans="1:6" x14ac:dyDescent="0.25">
      <c r="A230" s="11">
        <v>27</v>
      </c>
      <c r="B230" s="14">
        <v>89855</v>
      </c>
      <c r="C230" s="11">
        <v>54</v>
      </c>
      <c r="D230" s="11">
        <v>10</v>
      </c>
      <c r="E230" s="11">
        <v>37</v>
      </c>
      <c r="F230" s="6">
        <v>750.51</v>
      </c>
    </row>
    <row r="231" spans="1:6" x14ac:dyDescent="0.25">
      <c r="A231" s="11">
        <v>42</v>
      </c>
      <c r="B231" s="14">
        <v>56378</v>
      </c>
      <c r="C231" s="11">
        <v>8</v>
      </c>
      <c r="D231" s="11">
        <v>9</v>
      </c>
      <c r="E231" s="11">
        <v>18</v>
      </c>
      <c r="F231" s="6">
        <v>880.45</v>
      </c>
    </row>
    <row r="232" spans="1:6" x14ac:dyDescent="0.25">
      <c r="A232" s="11">
        <v>45</v>
      </c>
      <c r="B232" s="14">
        <v>53474</v>
      </c>
      <c r="C232" s="11">
        <v>79</v>
      </c>
      <c r="D232" s="11">
        <v>8</v>
      </c>
      <c r="E232" s="11">
        <v>21</v>
      </c>
      <c r="F232" s="6">
        <v>40.32</v>
      </c>
    </row>
    <row r="233" spans="1:6" x14ac:dyDescent="0.25">
      <c r="A233" s="11">
        <v>43</v>
      </c>
      <c r="B233" s="14">
        <v>67912</v>
      </c>
      <c r="C233" s="11">
        <v>71</v>
      </c>
      <c r="D233" s="11">
        <v>10</v>
      </c>
      <c r="E233" s="11">
        <v>35</v>
      </c>
      <c r="F233" s="6">
        <v>698.03</v>
      </c>
    </row>
    <row r="234" spans="1:6" x14ac:dyDescent="0.25">
      <c r="A234" s="11">
        <v>48</v>
      </c>
      <c r="B234" s="14">
        <v>74273</v>
      </c>
      <c r="C234" s="11">
        <v>23</v>
      </c>
      <c r="D234" s="11">
        <v>10</v>
      </c>
      <c r="E234" s="11">
        <v>46</v>
      </c>
      <c r="F234" s="6">
        <v>626.27</v>
      </c>
    </row>
    <row r="235" spans="1:6" x14ac:dyDescent="0.25">
      <c r="A235" s="11">
        <v>50</v>
      </c>
      <c r="B235" s="14">
        <v>86985</v>
      </c>
      <c r="C235" s="11">
        <v>77</v>
      </c>
      <c r="D235" s="11">
        <v>8</v>
      </c>
      <c r="E235" s="11">
        <v>11</v>
      </c>
      <c r="F235" s="6">
        <v>964.1</v>
      </c>
    </row>
    <row r="236" spans="1:6" x14ac:dyDescent="0.25">
      <c r="A236" s="11">
        <v>49</v>
      </c>
      <c r="B236" s="14">
        <v>56707</v>
      </c>
      <c r="C236" s="11">
        <v>6</v>
      </c>
      <c r="D236" s="11">
        <v>8</v>
      </c>
      <c r="E236" s="11">
        <v>29</v>
      </c>
      <c r="F236" s="6">
        <v>604.53</v>
      </c>
    </row>
    <row r="237" spans="1:6" x14ac:dyDescent="0.25">
      <c r="A237" s="11">
        <v>30</v>
      </c>
      <c r="B237" s="14">
        <v>64288</v>
      </c>
      <c r="C237" s="11">
        <v>93</v>
      </c>
      <c r="D237" s="11">
        <v>9</v>
      </c>
      <c r="E237" s="11">
        <v>43</v>
      </c>
      <c r="F237" s="6">
        <v>825.85</v>
      </c>
    </row>
    <row r="238" spans="1:6" x14ac:dyDescent="0.25">
      <c r="A238" s="11">
        <v>41</v>
      </c>
      <c r="B238" s="14">
        <v>74985</v>
      </c>
      <c r="C238" s="11">
        <v>68</v>
      </c>
      <c r="D238" s="11">
        <v>8</v>
      </c>
      <c r="E238" s="11">
        <v>21</v>
      </c>
      <c r="F238" s="6">
        <v>123.96</v>
      </c>
    </row>
    <row r="239" spans="1:6" x14ac:dyDescent="0.25">
      <c r="A239" s="11">
        <v>26</v>
      </c>
      <c r="B239" s="14">
        <v>79842</v>
      </c>
      <c r="C239" s="11">
        <v>78</v>
      </c>
      <c r="D239" s="11">
        <v>9</v>
      </c>
      <c r="E239" s="11">
        <v>5</v>
      </c>
      <c r="F239" s="6">
        <v>557.41</v>
      </c>
    </row>
    <row r="240" spans="1:6" x14ac:dyDescent="0.25">
      <c r="A240" s="11">
        <v>45</v>
      </c>
      <c r="B240" s="14">
        <v>88366</v>
      </c>
      <c r="C240" s="11">
        <v>22</v>
      </c>
      <c r="D240" s="11">
        <v>10</v>
      </c>
      <c r="E240" s="11">
        <v>24</v>
      </c>
      <c r="F240" s="6">
        <v>253.64</v>
      </c>
    </row>
    <row r="241" spans="1:6" x14ac:dyDescent="0.25">
      <c r="A241" s="11">
        <v>49</v>
      </c>
      <c r="B241" s="14">
        <v>69864</v>
      </c>
      <c r="C241" s="11">
        <v>92</v>
      </c>
      <c r="D241" s="11">
        <v>10</v>
      </c>
      <c r="E241" s="11">
        <v>25</v>
      </c>
      <c r="F241" s="6">
        <v>522.78</v>
      </c>
    </row>
    <row r="242" spans="1:6" x14ac:dyDescent="0.25">
      <c r="A242" s="11">
        <v>46</v>
      </c>
      <c r="B242" s="14">
        <v>91845</v>
      </c>
      <c r="C242" s="11">
        <v>35</v>
      </c>
      <c r="D242" s="11">
        <v>8</v>
      </c>
      <c r="E242" s="11">
        <v>49</v>
      </c>
      <c r="F242" s="6">
        <v>537.23</v>
      </c>
    </row>
    <row r="243" spans="1:6" x14ac:dyDescent="0.25">
      <c r="A243" s="11">
        <v>46</v>
      </c>
      <c r="B243" s="14">
        <v>58692</v>
      </c>
      <c r="C243" s="11">
        <v>2</v>
      </c>
      <c r="D243" s="11">
        <v>9</v>
      </c>
      <c r="E243" s="11">
        <v>22</v>
      </c>
      <c r="F243" s="6">
        <v>230.66</v>
      </c>
    </row>
    <row r="244" spans="1:6" x14ac:dyDescent="0.25">
      <c r="A244" s="11">
        <v>22</v>
      </c>
      <c r="B244" s="14">
        <v>62752</v>
      </c>
      <c r="C244" s="11">
        <v>2</v>
      </c>
      <c r="D244" s="11">
        <v>10</v>
      </c>
      <c r="E244" s="11">
        <v>22</v>
      </c>
      <c r="F244" s="6">
        <v>469.36</v>
      </c>
    </row>
    <row r="245" spans="1:6" x14ac:dyDescent="0.25">
      <c r="A245" s="11">
        <v>42</v>
      </c>
      <c r="B245" s="14">
        <v>77292</v>
      </c>
      <c r="C245" s="11">
        <v>73</v>
      </c>
      <c r="D245" s="11">
        <v>10</v>
      </c>
      <c r="E245" s="11">
        <v>43</v>
      </c>
      <c r="F245" s="6">
        <v>787.66</v>
      </c>
    </row>
    <row r="246" spans="1:6" x14ac:dyDescent="0.25">
      <c r="A246" s="11">
        <v>41</v>
      </c>
      <c r="B246" s="14">
        <v>92371</v>
      </c>
      <c r="C246" s="11">
        <v>28</v>
      </c>
      <c r="D246" s="11">
        <v>10</v>
      </c>
      <c r="E246" s="11">
        <v>48</v>
      </c>
      <c r="F246" s="6">
        <v>594.96</v>
      </c>
    </row>
    <row r="247" spans="1:6" x14ac:dyDescent="0.25">
      <c r="A247" s="11">
        <v>25</v>
      </c>
      <c r="B247" s="14">
        <v>76606</v>
      </c>
      <c r="C247" s="11">
        <v>99</v>
      </c>
      <c r="D247" s="11">
        <v>10</v>
      </c>
      <c r="E247" s="11">
        <v>32</v>
      </c>
      <c r="F247" s="6">
        <v>472.4</v>
      </c>
    </row>
    <row r="248" spans="1:6" x14ac:dyDescent="0.25">
      <c r="A248" s="11">
        <v>32</v>
      </c>
      <c r="B248" s="14">
        <v>81701</v>
      </c>
      <c r="C248" s="11">
        <v>96</v>
      </c>
      <c r="D248" s="11">
        <v>9</v>
      </c>
      <c r="E248" s="11">
        <v>49</v>
      </c>
      <c r="F248" s="6">
        <v>77.45</v>
      </c>
    </row>
    <row r="249" spans="1:6" x14ac:dyDescent="0.25">
      <c r="A249" s="11">
        <v>27</v>
      </c>
      <c r="B249" s="14">
        <v>89618</v>
      </c>
      <c r="C249" s="11">
        <v>49</v>
      </c>
      <c r="D249" s="11">
        <v>8</v>
      </c>
      <c r="E249" s="11">
        <v>12</v>
      </c>
      <c r="F249" s="6">
        <v>831.05</v>
      </c>
    </row>
    <row r="250" spans="1:6" x14ac:dyDescent="0.25">
      <c r="A250" s="11">
        <v>39</v>
      </c>
      <c r="B250" s="14">
        <v>53091</v>
      </c>
      <c r="C250" s="11">
        <v>41</v>
      </c>
      <c r="D250" s="11">
        <v>9</v>
      </c>
      <c r="E250" s="11">
        <v>3</v>
      </c>
      <c r="F250" s="6">
        <v>12.45</v>
      </c>
    </row>
    <row r="251" spans="1:6" x14ac:dyDescent="0.25">
      <c r="A251" s="11">
        <v>30</v>
      </c>
      <c r="B251" s="14">
        <v>50661</v>
      </c>
      <c r="C251" s="11">
        <v>89</v>
      </c>
      <c r="D251" s="11">
        <v>9</v>
      </c>
      <c r="E251" s="11">
        <v>22</v>
      </c>
      <c r="F251" s="6">
        <v>630.37</v>
      </c>
    </row>
    <row r="252" spans="1:6" x14ac:dyDescent="0.25">
      <c r="A252" s="11">
        <v>49</v>
      </c>
      <c r="B252" s="14">
        <v>94218</v>
      </c>
      <c r="C252" s="11">
        <v>4</v>
      </c>
      <c r="D252" s="11">
        <v>10</v>
      </c>
      <c r="E252" s="11">
        <v>5</v>
      </c>
      <c r="F252" s="6">
        <v>287.36</v>
      </c>
    </row>
    <row r="253" spans="1:6" x14ac:dyDescent="0.25">
      <c r="A253" s="11">
        <v>30</v>
      </c>
      <c r="B253" s="14">
        <v>54930</v>
      </c>
      <c r="C253" s="11">
        <v>12</v>
      </c>
      <c r="D253" s="11">
        <v>9</v>
      </c>
      <c r="E253" s="11">
        <v>13</v>
      </c>
      <c r="F253" s="6">
        <v>724.88</v>
      </c>
    </row>
    <row r="254" spans="1:6" x14ac:dyDescent="0.25">
      <c r="A254" s="11">
        <v>45</v>
      </c>
      <c r="B254" s="14">
        <v>91381</v>
      </c>
      <c r="C254" s="11">
        <v>48</v>
      </c>
      <c r="D254" s="11">
        <v>8</v>
      </c>
      <c r="E254" s="11">
        <v>16</v>
      </c>
      <c r="F254" s="6">
        <v>253.13</v>
      </c>
    </row>
    <row r="255" spans="1:6" x14ac:dyDescent="0.25">
      <c r="A255" s="11">
        <v>22</v>
      </c>
      <c r="B255" s="14">
        <v>80049</v>
      </c>
      <c r="C255" s="11">
        <v>1</v>
      </c>
      <c r="D255" s="11">
        <v>10</v>
      </c>
      <c r="E255" s="11">
        <v>47</v>
      </c>
      <c r="F255" s="6">
        <v>16.97</v>
      </c>
    </row>
    <row r="256" spans="1:6" x14ac:dyDescent="0.25">
      <c r="A256" s="11">
        <v>23</v>
      </c>
      <c r="B256" s="14">
        <v>65337</v>
      </c>
      <c r="C256" s="11">
        <v>76</v>
      </c>
      <c r="D256" s="11">
        <v>10</v>
      </c>
      <c r="E256" s="11">
        <v>23</v>
      </c>
      <c r="F256" s="6">
        <v>632.83000000000004</v>
      </c>
    </row>
    <row r="257" spans="1:6" x14ac:dyDescent="0.25">
      <c r="A257" s="11">
        <v>33</v>
      </c>
      <c r="B257" s="14">
        <v>141757</v>
      </c>
      <c r="C257" s="11">
        <v>60</v>
      </c>
      <c r="D257" s="11">
        <v>10</v>
      </c>
      <c r="E257" s="11">
        <v>39</v>
      </c>
      <c r="F257" s="6">
        <v>83.27</v>
      </c>
    </row>
    <row r="258" spans="1:6" x14ac:dyDescent="0.25">
      <c r="A258" s="11">
        <v>49</v>
      </c>
      <c r="B258" s="14">
        <v>112198</v>
      </c>
      <c r="C258" s="11">
        <v>48</v>
      </c>
      <c r="D258" s="11">
        <v>5</v>
      </c>
      <c r="E258" s="11">
        <v>24</v>
      </c>
      <c r="F258" s="6">
        <v>843.87</v>
      </c>
    </row>
    <row r="259" spans="1:6" x14ac:dyDescent="0.25">
      <c r="A259" s="11">
        <v>32</v>
      </c>
      <c r="B259" s="14">
        <v>100270</v>
      </c>
      <c r="C259" s="11">
        <v>69</v>
      </c>
      <c r="D259" s="11">
        <v>3</v>
      </c>
      <c r="E259" s="11">
        <v>29</v>
      </c>
      <c r="F259" s="6">
        <v>686.05</v>
      </c>
    </row>
    <row r="260" spans="1:6" x14ac:dyDescent="0.25">
      <c r="A260" s="11">
        <v>38</v>
      </c>
      <c r="B260" s="14">
        <v>102944</v>
      </c>
      <c r="C260" s="11">
        <v>63</v>
      </c>
      <c r="D260" s="11">
        <v>8</v>
      </c>
      <c r="E260" s="11">
        <v>9</v>
      </c>
      <c r="F260" s="6">
        <v>92.69</v>
      </c>
    </row>
    <row r="261" spans="1:6" x14ac:dyDescent="0.25">
      <c r="A261" s="11">
        <v>36</v>
      </c>
      <c r="B261" s="14">
        <v>148542</v>
      </c>
      <c r="C261" s="11">
        <v>60</v>
      </c>
      <c r="D261" s="11">
        <v>1</v>
      </c>
      <c r="E261" s="11">
        <v>17</v>
      </c>
      <c r="F261" s="6">
        <v>15.66</v>
      </c>
    </row>
    <row r="262" spans="1:6" x14ac:dyDescent="0.25">
      <c r="A262" s="11">
        <v>39</v>
      </c>
      <c r="B262" s="14">
        <v>104031</v>
      </c>
      <c r="C262" s="11">
        <v>67</v>
      </c>
      <c r="D262" s="11">
        <v>6</v>
      </c>
      <c r="E262" s="11">
        <v>28</v>
      </c>
      <c r="F262" s="6">
        <v>930.36</v>
      </c>
    </row>
    <row r="263" spans="1:6" x14ac:dyDescent="0.25">
      <c r="A263" s="11">
        <v>23</v>
      </c>
      <c r="B263" s="14">
        <v>108480</v>
      </c>
      <c r="C263" s="11">
        <v>46</v>
      </c>
      <c r="D263" s="11">
        <v>10</v>
      </c>
      <c r="E263" s="11">
        <v>21</v>
      </c>
      <c r="F263" s="6">
        <v>377.31</v>
      </c>
    </row>
    <row r="264" spans="1:6" x14ac:dyDescent="0.25">
      <c r="A264" s="11">
        <v>21</v>
      </c>
      <c r="B264" s="14">
        <v>105024</v>
      </c>
      <c r="C264" s="11">
        <v>45</v>
      </c>
      <c r="D264" s="11">
        <v>3</v>
      </c>
      <c r="E264" s="11">
        <v>32</v>
      </c>
      <c r="F264" s="6">
        <v>795.84</v>
      </c>
    </row>
    <row r="265" spans="1:6" x14ac:dyDescent="0.25">
      <c r="A265" s="11">
        <v>47</v>
      </c>
      <c r="B265" s="14">
        <v>112072</v>
      </c>
      <c r="C265" s="11">
        <v>50</v>
      </c>
      <c r="D265" s="11">
        <v>5</v>
      </c>
      <c r="E265" s="11">
        <v>21</v>
      </c>
      <c r="F265" s="6">
        <v>884.19</v>
      </c>
    </row>
    <row r="266" spans="1:6" x14ac:dyDescent="0.25">
      <c r="A266" s="11">
        <v>45</v>
      </c>
      <c r="B266" s="14">
        <v>102050</v>
      </c>
      <c r="C266" s="11">
        <v>57</v>
      </c>
      <c r="D266" s="11">
        <v>8</v>
      </c>
      <c r="E266" s="11">
        <v>39</v>
      </c>
      <c r="F266" s="6">
        <v>263.93</v>
      </c>
    </row>
    <row r="267" spans="1:6" x14ac:dyDescent="0.25">
      <c r="A267" s="11">
        <v>45</v>
      </c>
      <c r="B267" s="14">
        <v>108335</v>
      </c>
      <c r="C267" s="11">
        <v>62</v>
      </c>
      <c r="D267" s="11">
        <v>1</v>
      </c>
      <c r="E267" s="11">
        <v>35</v>
      </c>
      <c r="F267" s="6">
        <v>940.93</v>
      </c>
    </row>
    <row r="268" spans="1:6" x14ac:dyDescent="0.25">
      <c r="A268" s="11">
        <v>49</v>
      </c>
      <c r="B268" s="14">
        <v>100258</v>
      </c>
      <c r="C268" s="11">
        <v>53</v>
      </c>
      <c r="D268" s="11">
        <v>6</v>
      </c>
      <c r="E268" s="11">
        <v>27</v>
      </c>
      <c r="F268" s="6">
        <v>436.43</v>
      </c>
    </row>
    <row r="269" spans="1:6" x14ac:dyDescent="0.25">
      <c r="A269" s="11">
        <v>24</v>
      </c>
      <c r="B269" s="14">
        <v>147572</v>
      </c>
      <c r="C269" s="11">
        <v>44</v>
      </c>
      <c r="D269" s="11">
        <v>7</v>
      </c>
      <c r="E269" s="11">
        <v>45</v>
      </c>
      <c r="F269" s="6">
        <v>204.27</v>
      </c>
    </row>
    <row r="270" spans="1:6" x14ac:dyDescent="0.25">
      <c r="A270" s="11">
        <v>25</v>
      </c>
      <c r="B270" s="14">
        <v>105185</v>
      </c>
      <c r="C270" s="11">
        <v>70</v>
      </c>
      <c r="D270" s="11">
        <v>2</v>
      </c>
      <c r="E270" s="11">
        <v>37</v>
      </c>
      <c r="F270" s="6">
        <v>556.23</v>
      </c>
    </row>
    <row r="271" spans="1:6" x14ac:dyDescent="0.25">
      <c r="A271" s="11">
        <v>27</v>
      </c>
      <c r="B271" s="14">
        <v>139589</v>
      </c>
      <c r="C271" s="11">
        <v>69</v>
      </c>
      <c r="D271" s="11">
        <v>8</v>
      </c>
      <c r="E271" s="11">
        <v>22</v>
      </c>
      <c r="F271" s="6">
        <v>150.58000000000001</v>
      </c>
    </row>
    <row r="272" spans="1:6" x14ac:dyDescent="0.25">
      <c r="A272" s="11">
        <v>31</v>
      </c>
      <c r="B272" s="14">
        <v>119460</v>
      </c>
      <c r="C272" s="11">
        <v>69</v>
      </c>
      <c r="D272" s="11">
        <v>2</v>
      </c>
      <c r="E272" s="11">
        <v>22</v>
      </c>
      <c r="F272" s="6">
        <v>486.21</v>
      </c>
    </row>
    <row r="273" spans="1:6" x14ac:dyDescent="0.25">
      <c r="A273" s="11">
        <v>50</v>
      </c>
      <c r="B273" s="14">
        <v>100320</v>
      </c>
      <c r="C273" s="11">
        <v>45</v>
      </c>
      <c r="D273" s="11">
        <v>7</v>
      </c>
      <c r="E273" s="11">
        <v>29</v>
      </c>
      <c r="F273" s="6">
        <v>139.38999999999999</v>
      </c>
    </row>
    <row r="274" spans="1:6" x14ac:dyDescent="0.25">
      <c r="A274" s="11">
        <v>44</v>
      </c>
      <c r="B274" s="14">
        <v>141748</v>
      </c>
      <c r="C274" s="11">
        <v>55</v>
      </c>
      <c r="D274" s="11">
        <v>2</v>
      </c>
      <c r="E274" s="11">
        <v>50</v>
      </c>
      <c r="F274" s="6">
        <v>897.57</v>
      </c>
    </row>
    <row r="275" spans="1:6" x14ac:dyDescent="0.25">
      <c r="A275" s="11">
        <v>42</v>
      </c>
      <c r="B275" s="14">
        <v>115381</v>
      </c>
      <c r="C275" s="11">
        <v>70</v>
      </c>
      <c r="D275" s="11">
        <v>7</v>
      </c>
      <c r="E275" s="11">
        <v>33</v>
      </c>
      <c r="F275" s="6">
        <v>592.52</v>
      </c>
    </row>
    <row r="276" spans="1:6" x14ac:dyDescent="0.25">
      <c r="A276" s="11">
        <v>41</v>
      </c>
      <c r="B276" s="14">
        <v>136928</v>
      </c>
      <c r="C276" s="11">
        <v>42</v>
      </c>
      <c r="D276" s="11">
        <v>5</v>
      </c>
      <c r="E276" s="11">
        <v>33</v>
      </c>
      <c r="F276" s="6">
        <v>239.72</v>
      </c>
    </row>
    <row r="277" spans="1:6" x14ac:dyDescent="0.25">
      <c r="A277" s="11">
        <v>39</v>
      </c>
      <c r="B277" s="14">
        <v>136141</v>
      </c>
      <c r="C277" s="11">
        <v>58</v>
      </c>
      <c r="D277" s="11">
        <v>6</v>
      </c>
      <c r="E277" s="11">
        <v>30</v>
      </c>
      <c r="F277" s="6">
        <v>211.56</v>
      </c>
    </row>
    <row r="278" spans="1:6" x14ac:dyDescent="0.25">
      <c r="A278" s="11">
        <v>26</v>
      </c>
      <c r="B278" s="14">
        <v>149741</v>
      </c>
      <c r="C278" s="11">
        <v>51</v>
      </c>
      <c r="D278" s="11">
        <v>4</v>
      </c>
      <c r="E278" s="11">
        <v>37</v>
      </c>
      <c r="F278" s="6">
        <v>685.36</v>
      </c>
    </row>
    <row r="279" spans="1:6" x14ac:dyDescent="0.25">
      <c r="A279" s="11">
        <v>29</v>
      </c>
      <c r="B279" s="14">
        <v>141369</v>
      </c>
      <c r="C279" s="11">
        <v>42</v>
      </c>
      <c r="D279" s="11">
        <v>10</v>
      </c>
      <c r="E279" s="11">
        <v>16</v>
      </c>
      <c r="F279" s="6">
        <v>862.54</v>
      </c>
    </row>
    <row r="280" spans="1:6" x14ac:dyDescent="0.25">
      <c r="A280" s="11">
        <v>40</v>
      </c>
      <c r="B280" s="14">
        <v>135305</v>
      </c>
      <c r="C280" s="11">
        <v>54</v>
      </c>
      <c r="D280" s="11">
        <v>8</v>
      </c>
      <c r="E280" s="11">
        <v>29</v>
      </c>
      <c r="F280" s="6">
        <v>831.6</v>
      </c>
    </row>
    <row r="281" spans="1:6" x14ac:dyDescent="0.25">
      <c r="A281" s="11">
        <v>29</v>
      </c>
      <c r="B281" s="14">
        <v>133291</v>
      </c>
      <c r="C281" s="11">
        <v>52</v>
      </c>
      <c r="D281" s="11">
        <v>4</v>
      </c>
      <c r="E281" s="11">
        <v>42</v>
      </c>
      <c r="F281" s="6">
        <v>916.28</v>
      </c>
    </row>
    <row r="282" spans="1:6" x14ac:dyDescent="0.25">
      <c r="A282" s="11">
        <v>24</v>
      </c>
      <c r="B282" s="14">
        <v>147555</v>
      </c>
      <c r="C282" s="11">
        <v>65</v>
      </c>
      <c r="D282" s="11">
        <v>4</v>
      </c>
      <c r="E282" s="11">
        <v>28</v>
      </c>
      <c r="F282" s="6">
        <v>434.84</v>
      </c>
    </row>
    <row r="283" spans="1:6" x14ac:dyDescent="0.25">
      <c r="A283" s="11">
        <v>30</v>
      </c>
      <c r="B283" s="14">
        <v>120083</v>
      </c>
      <c r="C283" s="11">
        <v>47</v>
      </c>
      <c r="D283" s="11">
        <v>1</v>
      </c>
      <c r="E283" s="11">
        <v>49</v>
      </c>
      <c r="F283" s="6">
        <v>443.12</v>
      </c>
    </row>
    <row r="284" spans="1:6" x14ac:dyDescent="0.25">
      <c r="A284" s="11">
        <v>22</v>
      </c>
      <c r="B284" s="14">
        <v>104781</v>
      </c>
      <c r="C284" s="11">
        <v>64</v>
      </c>
      <c r="D284" s="11">
        <v>8</v>
      </c>
      <c r="E284" s="11">
        <v>38</v>
      </c>
      <c r="F284" s="6">
        <v>151.47999999999999</v>
      </c>
    </row>
    <row r="285" spans="1:6" x14ac:dyDescent="0.25">
      <c r="A285" s="11">
        <v>47</v>
      </c>
      <c r="B285" s="14">
        <v>124597</v>
      </c>
      <c r="C285" s="11">
        <v>67</v>
      </c>
      <c r="D285" s="11">
        <v>9</v>
      </c>
      <c r="E285" s="11">
        <v>8</v>
      </c>
      <c r="F285" s="6">
        <v>885.33</v>
      </c>
    </row>
    <row r="286" spans="1:6" x14ac:dyDescent="0.25">
      <c r="A286" s="11">
        <v>33</v>
      </c>
      <c r="B286" s="14">
        <v>132968</v>
      </c>
      <c r="C286" s="11">
        <v>49</v>
      </c>
      <c r="D286" s="11">
        <v>10</v>
      </c>
      <c r="E286" s="11">
        <v>45</v>
      </c>
      <c r="F286" s="6">
        <v>641.53</v>
      </c>
    </row>
    <row r="287" spans="1:6" x14ac:dyDescent="0.25">
      <c r="A287" s="11">
        <v>27</v>
      </c>
      <c r="B287" s="14">
        <v>106944</v>
      </c>
      <c r="C287" s="11">
        <v>63</v>
      </c>
      <c r="D287" s="11">
        <v>1</v>
      </c>
      <c r="E287" s="11">
        <v>28</v>
      </c>
      <c r="F287" s="6">
        <v>36.39</v>
      </c>
    </row>
    <row r="288" spans="1:6" x14ac:dyDescent="0.25">
      <c r="A288" s="11">
        <v>28</v>
      </c>
      <c r="B288" s="14">
        <v>121073</v>
      </c>
      <c r="C288" s="11">
        <v>44</v>
      </c>
      <c r="D288" s="11">
        <v>3</v>
      </c>
      <c r="E288" s="11">
        <v>16</v>
      </c>
      <c r="F288" s="6">
        <v>482.35</v>
      </c>
    </row>
    <row r="289" spans="1:6" x14ac:dyDescent="0.25">
      <c r="A289" s="11">
        <v>46</v>
      </c>
      <c r="B289" s="14">
        <v>129568</v>
      </c>
      <c r="C289" s="11">
        <v>56</v>
      </c>
      <c r="D289" s="11">
        <v>10</v>
      </c>
      <c r="E289" s="11">
        <v>27</v>
      </c>
      <c r="F289" s="6">
        <v>766.26</v>
      </c>
    </row>
    <row r="290" spans="1:6" x14ac:dyDescent="0.25">
      <c r="A290" s="11">
        <v>50</v>
      </c>
      <c r="B290" s="14">
        <v>132598</v>
      </c>
      <c r="C290" s="11">
        <v>57</v>
      </c>
      <c r="D290" s="11">
        <v>7</v>
      </c>
      <c r="E290" s="11">
        <v>21</v>
      </c>
      <c r="F290" s="6">
        <v>930.91</v>
      </c>
    </row>
    <row r="291" spans="1:6" x14ac:dyDescent="0.25">
      <c r="A291" s="11">
        <v>39</v>
      </c>
      <c r="B291" s="14">
        <v>108744</v>
      </c>
      <c r="C291" s="11">
        <v>63</v>
      </c>
      <c r="D291" s="11">
        <v>2</v>
      </c>
      <c r="E291" s="11">
        <v>23</v>
      </c>
      <c r="F291" s="6">
        <v>411.86</v>
      </c>
    </row>
    <row r="292" spans="1:6" x14ac:dyDescent="0.25">
      <c r="A292" s="11">
        <v>29</v>
      </c>
      <c r="B292" s="14">
        <v>135394</v>
      </c>
      <c r="C292" s="11">
        <v>53</v>
      </c>
      <c r="D292" s="11">
        <v>9</v>
      </c>
      <c r="E292" s="11">
        <v>36</v>
      </c>
      <c r="F292" s="6">
        <v>30.13</v>
      </c>
    </row>
    <row r="293" spans="1:6" x14ac:dyDescent="0.25">
      <c r="A293" s="11">
        <v>37</v>
      </c>
      <c r="B293" s="14">
        <v>104041</v>
      </c>
      <c r="C293" s="11">
        <v>64</v>
      </c>
      <c r="D293" s="11">
        <v>9</v>
      </c>
      <c r="E293" s="11">
        <v>49</v>
      </c>
      <c r="F293" s="6">
        <v>117.52</v>
      </c>
    </row>
    <row r="294" spans="1:6" x14ac:dyDescent="0.25">
      <c r="A294" s="11">
        <v>39</v>
      </c>
      <c r="B294" s="14">
        <v>141586</v>
      </c>
      <c r="C294" s="11">
        <v>50</v>
      </c>
      <c r="D294" s="11">
        <v>4</v>
      </c>
      <c r="E294" s="11">
        <v>46</v>
      </c>
      <c r="F294" s="6">
        <v>659.67</v>
      </c>
    </row>
    <row r="295" spans="1:6" x14ac:dyDescent="0.25">
      <c r="A295" s="11">
        <v>29</v>
      </c>
      <c r="B295" s="14">
        <v>102972</v>
      </c>
      <c r="C295" s="11">
        <v>68</v>
      </c>
      <c r="D295" s="11">
        <v>3</v>
      </c>
      <c r="E295" s="11">
        <v>39</v>
      </c>
      <c r="F295" s="6">
        <v>258.08999999999997</v>
      </c>
    </row>
    <row r="296" spans="1:6" x14ac:dyDescent="0.25">
      <c r="A296" s="11">
        <v>47</v>
      </c>
      <c r="B296" s="14">
        <v>128439</v>
      </c>
      <c r="C296" s="11">
        <v>42</v>
      </c>
      <c r="D296" s="11">
        <v>5</v>
      </c>
      <c r="E296" s="11">
        <v>22</v>
      </c>
      <c r="F296" s="6">
        <v>219.02</v>
      </c>
    </row>
    <row r="297" spans="1:6" x14ac:dyDescent="0.25">
      <c r="A297" s="11">
        <v>30</v>
      </c>
      <c r="B297" s="14">
        <v>100115</v>
      </c>
      <c r="C297" s="11">
        <v>54</v>
      </c>
      <c r="D297" s="11">
        <v>2</v>
      </c>
      <c r="E297" s="11">
        <v>36</v>
      </c>
      <c r="F297" s="6">
        <v>789.67</v>
      </c>
    </row>
    <row r="298" spans="1:6" x14ac:dyDescent="0.25">
      <c r="A298" s="11">
        <v>27</v>
      </c>
      <c r="B298" s="14">
        <v>114848</v>
      </c>
      <c r="C298" s="11">
        <v>66</v>
      </c>
      <c r="D298" s="11">
        <v>10</v>
      </c>
      <c r="E298" s="11">
        <v>38</v>
      </c>
      <c r="F298" s="6">
        <v>912.58</v>
      </c>
    </row>
    <row r="299" spans="1:6" x14ac:dyDescent="0.25">
      <c r="A299" s="11">
        <v>30</v>
      </c>
      <c r="B299" s="14">
        <v>111050</v>
      </c>
      <c r="C299" s="11">
        <v>61</v>
      </c>
      <c r="D299" s="11">
        <v>10</v>
      </c>
      <c r="E299" s="11">
        <v>32</v>
      </c>
      <c r="F299" s="6">
        <v>213.88</v>
      </c>
    </row>
    <row r="300" spans="1:6" x14ac:dyDescent="0.25">
      <c r="A300" s="11">
        <v>50</v>
      </c>
      <c r="B300" s="14">
        <v>103921</v>
      </c>
      <c r="C300" s="11">
        <v>58</v>
      </c>
      <c r="D300" s="11">
        <v>2</v>
      </c>
      <c r="E300" s="11">
        <v>3</v>
      </c>
      <c r="F300" s="6">
        <v>687.32</v>
      </c>
    </row>
    <row r="301" spans="1:6" x14ac:dyDescent="0.25">
      <c r="A301" s="11">
        <v>33</v>
      </c>
      <c r="B301" s="14">
        <v>127302</v>
      </c>
      <c r="C301" s="11">
        <v>43</v>
      </c>
      <c r="D301" s="11">
        <v>1</v>
      </c>
      <c r="E301" s="11">
        <v>40</v>
      </c>
      <c r="F301" s="6">
        <v>785.52</v>
      </c>
    </row>
    <row r="302" spans="1:6" x14ac:dyDescent="0.25">
      <c r="A302" s="11">
        <v>48</v>
      </c>
      <c r="B302" s="14">
        <v>111795</v>
      </c>
      <c r="C302" s="11">
        <v>41</v>
      </c>
      <c r="D302" s="11">
        <v>9</v>
      </c>
      <c r="E302" s="11">
        <v>17</v>
      </c>
      <c r="F302" s="6">
        <v>116.19</v>
      </c>
    </row>
    <row r="303" spans="1:6" x14ac:dyDescent="0.25">
      <c r="A303" s="11">
        <v>40</v>
      </c>
      <c r="B303" s="14">
        <v>125996</v>
      </c>
      <c r="C303" s="11">
        <v>64</v>
      </c>
      <c r="D303" s="11">
        <v>6</v>
      </c>
      <c r="E303" s="11">
        <v>15</v>
      </c>
      <c r="F303" s="6">
        <v>583.95000000000005</v>
      </c>
    </row>
    <row r="304" spans="1:6" x14ac:dyDescent="0.25">
      <c r="A304" s="11">
        <v>43</v>
      </c>
      <c r="B304" s="14">
        <v>140638</v>
      </c>
      <c r="C304" s="11">
        <v>62</v>
      </c>
      <c r="D304" s="11">
        <v>10</v>
      </c>
      <c r="E304" s="11">
        <v>18</v>
      </c>
      <c r="F304" s="6">
        <v>78.52</v>
      </c>
    </row>
    <row r="305" spans="1:6" x14ac:dyDescent="0.25">
      <c r="A305" s="11">
        <v>22</v>
      </c>
      <c r="B305" s="14">
        <v>134801</v>
      </c>
      <c r="C305" s="11">
        <v>47</v>
      </c>
      <c r="D305" s="11">
        <v>1</v>
      </c>
      <c r="E305" s="11">
        <v>49</v>
      </c>
      <c r="F305" s="6">
        <v>292.92</v>
      </c>
    </row>
    <row r="306" spans="1:6" x14ac:dyDescent="0.25">
      <c r="A306" s="11">
        <v>45</v>
      </c>
      <c r="B306" s="14">
        <v>135627</v>
      </c>
      <c r="C306" s="11">
        <v>67</v>
      </c>
      <c r="D306" s="11">
        <v>2</v>
      </c>
      <c r="E306" s="11">
        <v>46</v>
      </c>
      <c r="F306" s="6">
        <v>524.16</v>
      </c>
    </row>
    <row r="307" spans="1:6" x14ac:dyDescent="0.25">
      <c r="A307" s="11">
        <v>42</v>
      </c>
      <c r="B307" s="14">
        <v>127546</v>
      </c>
      <c r="C307" s="11">
        <v>54</v>
      </c>
      <c r="D307" s="11">
        <v>1</v>
      </c>
      <c r="E307" s="11">
        <v>31</v>
      </c>
      <c r="F307" s="6">
        <v>484.72</v>
      </c>
    </row>
    <row r="308" spans="1:6" x14ac:dyDescent="0.25">
      <c r="A308" s="11">
        <v>35</v>
      </c>
      <c r="B308" s="14">
        <v>121037</v>
      </c>
      <c r="C308" s="11">
        <v>70</v>
      </c>
      <c r="D308" s="11">
        <v>1</v>
      </c>
      <c r="E308" s="11">
        <v>28</v>
      </c>
      <c r="F308" s="6">
        <v>304.08</v>
      </c>
    </row>
    <row r="309" spans="1:6" x14ac:dyDescent="0.25">
      <c r="A309" s="11">
        <v>26</v>
      </c>
      <c r="B309" s="14">
        <v>113532</v>
      </c>
      <c r="C309" s="11">
        <v>70</v>
      </c>
      <c r="D309" s="11">
        <v>7</v>
      </c>
      <c r="E309" s="11">
        <v>28</v>
      </c>
      <c r="F309" s="6">
        <v>679.69</v>
      </c>
    </row>
    <row r="310" spans="1:6" x14ac:dyDescent="0.25">
      <c r="A310" s="11">
        <v>28</v>
      </c>
      <c r="B310" s="14">
        <v>134592</v>
      </c>
      <c r="C310" s="11">
        <v>43</v>
      </c>
      <c r="D310" s="11">
        <v>10</v>
      </c>
      <c r="E310" s="11">
        <v>25</v>
      </c>
      <c r="F310" s="6">
        <v>557.04</v>
      </c>
    </row>
    <row r="311" spans="1:6" x14ac:dyDescent="0.25">
      <c r="A311" s="11">
        <v>47</v>
      </c>
      <c r="B311" s="14">
        <v>138152</v>
      </c>
      <c r="C311" s="11">
        <v>53</v>
      </c>
      <c r="D311" s="11">
        <v>2</v>
      </c>
      <c r="E311" s="11">
        <v>38</v>
      </c>
      <c r="F311" s="6">
        <v>129.08000000000001</v>
      </c>
    </row>
    <row r="312" spans="1:6" x14ac:dyDescent="0.25">
      <c r="A312" s="11">
        <v>22</v>
      </c>
      <c r="B312" s="14">
        <v>125479</v>
      </c>
      <c r="C312" s="11">
        <v>57</v>
      </c>
      <c r="D312" s="11">
        <v>8</v>
      </c>
      <c r="E312" s="11">
        <v>27</v>
      </c>
      <c r="F312" s="6">
        <v>139.75</v>
      </c>
    </row>
    <row r="313" spans="1:6" x14ac:dyDescent="0.25">
      <c r="A313" s="11">
        <v>22</v>
      </c>
      <c r="B313" s="14">
        <v>113695</v>
      </c>
      <c r="C313" s="11">
        <v>63</v>
      </c>
      <c r="D313" s="11">
        <v>7</v>
      </c>
      <c r="E313" s="11">
        <v>44</v>
      </c>
      <c r="F313" s="6">
        <v>505.16</v>
      </c>
    </row>
    <row r="314" spans="1:6" x14ac:dyDescent="0.25">
      <c r="A314" s="11">
        <v>43</v>
      </c>
      <c r="B314" s="14">
        <v>108115</v>
      </c>
      <c r="C314" s="11">
        <v>94</v>
      </c>
      <c r="D314" s="11">
        <v>9</v>
      </c>
      <c r="E314" s="11">
        <v>27</v>
      </c>
      <c r="F314" s="6">
        <v>734.56</v>
      </c>
    </row>
    <row r="315" spans="1:6" x14ac:dyDescent="0.25">
      <c r="A315" s="11">
        <v>47</v>
      </c>
      <c r="B315" s="14">
        <v>108074</v>
      </c>
      <c r="C315" s="11">
        <v>78</v>
      </c>
      <c r="D315" s="11">
        <v>4</v>
      </c>
      <c r="E315" s="11">
        <v>38</v>
      </c>
      <c r="F315" s="6">
        <v>128.19999999999999</v>
      </c>
    </row>
    <row r="316" spans="1:6" x14ac:dyDescent="0.25">
      <c r="A316" s="11">
        <v>45</v>
      </c>
      <c r="B316" s="14">
        <v>134241</v>
      </c>
      <c r="C316" s="11">
        <v>73</v>
      </c>
      <c r="D316" s="11">
        <v>9</v>
      </c>
      <c r="E316" s="11">
        <v>16</v>
      </c>
      <c r="F316" s="6">
        <v>893.44</v>
      </c>
    </row>
    <row r="317" spans="1:6" x14ac:dyDescent="0.25">
      <c r="A317" s="11">
        <v>36</v>
      </c>
      <c r="B317" s="14">
        <v>127346</v>
      </c>
      <c r="C317" s="11">
        <v>75</v>
      </c>
      <c r="D317" s="11">
        <v>5</v>
      </c>
      <c r="E317" s="11">
        <v>7</v>
      </c>
      <c r="F317" s="6">
        <v>335.98</v>
      </c>
    </row>
    <row r="318" spans="1:6" x14ac:dyDescent="0.25">
      <c r="A318" s="11">
        <v>32</v>
      </c>
      <c r="B318" s="14">
        <v>135861</v>
      </c>
      <c r="C318" s="11">
        <v>88</v>
      </c>
      <c r="D318" s="11">
        <v>5</v>
      </c>
      <c r="E318" s="11">
        <v>16</v>
      </c>
      <c r="F318" s="6">
        <v>103.33</v>
      </c>
    </row>
    <row r="319" spans="1:6" x14ac:dyDescent="0.25">
      <c r="A319" s="11">
        <v>33</v>
      </c>
      <c r="B319" s="14">
        <v>113154</v>
      </c>
      <c r="C319" s="11">
        <v>75</v>
      </c>
      <c r="D319" s="11">
        <v>8</v>
      </c>
      <c r="E319" s="11">
        <v>46</v>
      </c>
      <c r="F319" s="6">
        <v>895.58</v>
      </c>
    </row>
    <row r="320" spans="1:6" x14ac:dyDescent="0.25">
      <c r="A320" s="11">
        <v>29</v>
      </c>
      <c r="B320" s="14">
        <v>100290</v>
      </c>
      <c r="C320" s="11">
        <v>85</v>
      </c>
      <c r="D320" s="11">
        <v>8</v>
      </c>
      <c r="E320" s="11">
        <v>29</v>
      </c>
      <c r="F320" s="6">
        <v>480.87</v>
      </c>
    </row>
    <row r="321" spans="1:6" x14ac:dyDescent="0.25">
      <c r="A321" s="11">
        <v>47</v>
      </c>
      <c r="B321" s="14">
        <v>104517</v>
      </c>
      <c r="C321" s="11">
        <v>91</v>
      </c>
      <c r="D321" s="11">
        <v>2</v>
      </c>
      <c r="E321" s="11">
        <v>6</v>
      </c>
      <c r="F321" s="6">
        <v>979.41</v>
      </c>
    </row>
    <row r="322" spans="1:6" x14ac:dyDescent="0.25">
      <c r="A322" s="11">
        <v>24</v>
      </c>
      <c r="B322" s="14">
        <v>103766</v>
      </c>
      <c r="C322" s="11">
        <v>77</v>
      </c>
      <c r="D322" s="11">
        <v>4</v>
      </c>
      <c r="E322" s="11">
        <v>25</v>
      </c>
      <c r="F322" s="6">
        <v>663.21</v>
      </c>
    </row>
    <row r="323" spans="1:6" x14ac:dyDescent="0.25">
      <c r="A323" s="11">
        <v>41</v>
      </c>
      <c r="B323" s="14">
        <v>104337</v>
      </c>
      <c r="C323" s="11">
        <v>91</v>
      </c>
      <c r="D323" s="11">
        <v>6</v>
      </c>
      <c r="E323" s="11">
        <v>27</v>
      </c>
      <c r="F323" s="6">
        <v>401.63</v>
      </c>
    </row>
    <row r="324" spans="1:6" x14ac:dyDescent="0.25">
      <c r="A324" s="11">
        <v>40</v>
      </c>
      <c r="B324" s="14">
        <v>124138</v>
      </c>
      <c r="C324" s="11">
        <v>84</v>
      </c>
      <c r="D324" s="11">
        <v>10</v>
      </c>
      <c r="E324" s="11">
        <v>41</v>
      </c>
      <c r="F324" s="6">
        <v>426.62</v>
      </c>
    </row>
    <row r="325" spans="1:6" x14ac:dyDescent="0.25">
      <c r="A325" s="11">
        <v>35</v>
      </c>
      <c r="B325" s="14">
        <v>100208</v>
      </c>
      <c r="C325" s="11">
        <v>80</v>
      </c>
      <c r="D325" s="11">
        <v>2</v>
      </c>
      <c r="E325" s="11">
        <v>27</v>
      </c>
      <c r="F325" s="6">
        <v>23.73</v>
      </c>
    </row>
    <row r="326" spans="1:6" x14ac:dyDescent="0.25">
      <c r="A326" s="11">
        <v>39</v>
      </c>
      <c r="B326" s="14">
        <v>116566</v>
      </c>
      <c r="C326" s="11">
        <v>76</v>
      </c>
      <c r="D326" s="11">
        <v>9</v>
      </c>
      <c r="E326" s="11">
        <v>21</v>
      </c>
      <c r="F326" s="6">
        <v>32.380000000000003</v>
      </c>
    </row>
    <row r="327" spans="1:6" x14ac:dyDescent="0.25">
      <c r="A327" s="11">
        <v>27</v>
      </c>
      <c r="B327" s="14">
        <v>132541</v>
      </c>
      <c r="C327" s="11">
        <v>78</v>
      </c>
      <c r="D327" s="11">
        <v>8</v>
      </c>
      <c r="E327" s="11">
        <v>42</v>
      </c>
      <c r="F327" s="6">
        <v>825.01</v>
      </c>
    </row>
    <row r="328" spans="1:6" x14ac:dyDescent="0.25">
      <c r="A328" s="11">
        <v>31</v>
      </c>
      <c r="B328" s="14">
        <v>125501</v>
      </c>
      <c r="C328" s="11">
        <v>74</v>
      </c>
      <c r="D328" s="11">
        <v>3</v>
      </c>
      <c r="E328" s="11">
        <v>18</v>
      </c>
      <c r="F328" s="6">
        <v>947.76</v>
      </c>
    </row>
    <row r="329" spans="1:6" x14ac:dyDescent="0.25">
      <c r="A329" s="11">
        <v>47</v>
      </c>
      <c r="B329" s="14">
        <v>108356</v>
      </c>
      <c r="C329" s="11">
        <v>84</v>
      </c>
      <c r="D329" s="11">
        <v>6</v>
      </c>
      <c r="E329" s="11">
        <v>19</v>
      </c>
      <c r="F329" s="6">
        <v>911</v>
      </c>
    </row>
    <row r="330" spans="1:6" x14ac:dyDescent="0.25">
      <c r="A330" s="11">
        <v>39</v>
      </c>
      <c r="B330" s="14">
        <v>117432</v>
      </c>
      <c r="C330" s="11">
        <v>96</v>
      </c>
      <c r="D330" s="11">
        <v>7</v>
      </c>
      <c r="E330" s="11">
        <v>41</v>
      </c>
      <c r="F330" s="6">
        <v>25.44</v>
      </c>
    </row>
    <row r="331" spans="1:6" x14ac:dyDescent="0.25">
      <c r="A331" s="11">
        <v>33</v>
      </c>
      <c r="B331" s="14">
        <v>118116</v>
      </c>
      <c r="C331" s="11">
        <v>100</v>
      </c>
      <c r="D331" s="11">
        <v>9</v>
      </c>
      <c r="E331" s="11">
        <v>48</v>
      </c>
      <c r="F331" s="6">
        <v>21.9</v>
      </c>
    </row>
    <row r="332" spans="1:6" x14ac:dyDescent="0.25">
      <c r="A332" s="11">
        <v>22</v>
      </c>
      <c r="B332" s="14">
        <v>128623</v>
      </c>
      <c r="C332" s="11">
        <v>88</v>
      </c>
      <c r="D332" s="11">
        <v>5</v>
      </c>
      <c r="E332" s="11">
        <v>20</v>
      </c>
      <c r="F332" s="6">
        <v>609.57000000000005</v>
      </c>
    </row>
    <row r="333" spans="1:6" x14ac:dyDescent="0.25">
      <c r="A333" s="11">
        <v>26</v>
      </c>
      <c r="B333" s="14">
        <v>135530</v>
      </c>
      <c r="C333" s="11">
        <v>81</v>
      </c>
      <c r="D333" s="11">
        <v>2</v>
      </c>
      <c r="E333" s="11">
        <v>12</v>
      </c>
      <c r="F333" s="6">
        <v>126.35</v>
      </c>
    </row>
    <row r="334" spans="1:6" x14ac:dyDescent="0.25">
      <c r="A334" s="11">
        <v>40</v>
      </c>
      <c r="B334" s="14">
        <v>107488</v>
      </c>
      <c r="C334" s="11">
        <v>96</v>
      </c>
      <c r="D334" s="11">
        <v>7</v>
      </c>
      <c r="E334" s="11">
        <v>16</v>
      </c>
      <c r="F334" s="6">
        <v>843.6</v>
      </c>
    </row>
    <row r="335" spans="1:6" x14ac:dyDescent="0.25">
      <c r="A335" s="11">
        <v>28</v>
      </c>
      <c r="B335" s="14">
        <v>111697</v>
      </c>
      <c r="C335" s="11">
        <v>92</v>
      </c>
      <c r="D335" s="11">
        <v>9</v>
      </c>
      <c r="E335" s="11">
        <v>50</v>
      </c>
      <c r="F335" s="6">
        <v>205.58</v>
      </c>
    </row>
    <row r="336" spans="1:6" x14ac:dyDescent="0.25">
      <c r="A336" s="11">
        <v>28</v>
      </c>
      <c r="B336" s="14">
        <v>130938</v>
      </c>
      <c r="C336" s="11">
        <v>98</v>
      </c>
      <c r="D336" s="11">
        <v>5</v>
      </c>
      <c r="E336" s="11">
        <v>37</v>
      </c>
      <c r="F336" s="6">
        <v>612.09</v>
      </c>
    </row>
    <row r="337" spans="1:6" x14ac:dyDescent="0.25">
      <c r="A337" s="11">
        <v>46</v>
      </c>
      <c r="B337" s="14">
        <v>123037</v>
      </c>
      <c r="C337" s="11">
        <v>100</v>
      </c>
      <c r="D337" s="11">
        <v>1</v>
      </c>
      <c r="E337" s="11">
        <v>9</v>
      </c>
      <c r="F337" s="6">
        <v>617.74</v>
      </c>
    </row>
    <row r="338" spans="1:6" x14ac:dyDescent="0.25">
      <c r="A338" s="11">
        <v>45</v>
      </c>
      <c r="B338" s="14">
        <v>110174</v>
      </c>
      <c r="C338" s="11">
        <v>87</v>
      </c>
      <c r="D338" s="11">
        <v>5</v>
      </c>
      <c r="E338" s="11">
        <v>32</v>
      </c>
      <c r="F338" s="6">
        <v>388.15</v>
      </c>
    </row>
    <row r="339" spans="1:6" x14ac:dyDescent="0.25">
      <c r="A339" s="11">
        <v>34</v>
      </c>
      <c r="B339" s="14">
        <v>118622</v>
      </c>
      <c r="C339" s="11">
        <v>99</v>
      </c>
      <c r="D339" s="11">
        <v>4</v>
      </c>
      <c r="E339" s="11">
        <v>47</v>
      </c>
      <c r="F339" s="6">
        <v>122.21</v>
      </c>
    </row>
    <row r="340" spans="1:6" x14ac:dyDescent="0.25">
      <c r="A340" s="11">
        <v>41</v>
      </c>
      <c r="B340" s="14">
        <v>147962</v>
      </c>
      <c r="C340" s="11">
        <v>90</v>
      </c>
      <c r="D340" s="11">
        <v>2</v>
      </c>
      <c r="E340" s="11">
        <v>9</v>
      </c>
      <c r="F340" s="6">
        <v>688.61</v>
      </c>
    </row>
    <row r="341" spans="1:6" x14ac:dyDescent="0.25">
      <c r="A341" s="11">
        <v>24</v>
      </c>
      <c r="B341" s="14">
        <v>119844</v>
      </c>
      <c r="C341" s="11">
        <v>78</v>
      </c>
      <c r="D341" s="11">
        <v>4</v>
      </c>
      <c r="E341" s="11">
        <v>6</v>
      </c>
      <c r="F341" s="6">
        <v>572.30999999999995</v>
      </c>
    </row>
    <row r="342" spans="1:6" x14ac:dyDescent="0.25">
      <c r="A342" s="11">
        <v>40</v>
      </c>
      <c r="B342" s="14">
        <v>142251</v>
      </c>
      <c r="C342" s="11">
        <v>90</v>
      </c>
      <c r="D342" s="11">
        <v>10</v>
      </c>
      <c r="E342" s="11">
        <v>14</v>
      </c>
      <c r="F342" s="6">
        <v>866.52</v>
      </c>
    </row>
    <row r="343" spans="1:6" x14ac:dyDescent="0.25">
      <c r="A343" s="11">
        <v>44</v>
      </c>
      <c r="B343" s="14">
        <v>100832</v>
      </c>
      <c r="C343" s="11">
        <v>90</v>
      </c>
      <c r="D343" s="11">
        <v>8</v>
      </c>
      <c r="E343" s="11">
        <v>39</v>
      </c>
      <c r="F343" s="6">
        <v>769</v>
      </c>
    </row>
    <row r="344" spans="1:6" x14ac:dyDescent="0.25">
      <c r="A344" s="11">
        <v>23</v>
      </c>
      <c r="B344" s="14">
        <v>130546</v>
      </c>
      <c r="C344" s="11">
        <v>71</v>
      </c>
      <c r="D344" s="11">
        <v>9</v>
      </c>
      <c r="E344" s="11">
        <v>36</v>
      </c>
      <c r="F344" s="6">
        <v>799.33</v>
      </c>
    </row>
    <row r="345" spans="1:6" x14ac:dyDescent="0.25">
      <c r="A345" s="11">
        <v>47</v>
      </c>
      <c r="B345" s="14">
        <v>138199</v>
      </c>
      <c r="C345" s="11">
        <v>79</v>
      </c>
      <c r="D345" s="11">
        <v>10</v>
      </c>
      <c r="E345" s="11">
        <v>43</v>
      </c>
      <c r="F345" s="6">
        <v>171.38</v>
      </c>
    </row>
    <row r="346" spans="1:6" x14ac:dyDescent="0.25">
      <c r="A346" s="11">
        <v>28</v>
      </c>
      <c r="B346" s="14">
        <v>126571</v>
      </c>
      <c r="C346" s="11">
        <v>82</v>
      </c>
      <c r="D346" s="11">
        <v>10</v>
      </c>
      <c r="E346" s="11">
        <v>8</v>
      </c>
      <c r="F346" s="6">
        <v>26.12</v>
      </c>
    </row>
    <row r="347" spans="1:6" x14ac:dyDescent="0.25">
      <c r="A347" s="11">
        <v>30</v>
      </c>
      <c r="B347" s="14">
        <v>100399</v>
      </c>
      <c r="C347" s="11">
        <v>96</v>
      </c>
      <c r="D347" s="11">
        <v>2</v>
      </c>
      <c r="E347" s="11">
        <v>5</v>
      </c>
      <c r="F347" s="6">
        <v>705.64</v>
      </c>
    </row>
    <row r="348" spans="1:6" x14ac:dyDescent="0.25">
      <c r="A348" s="11">
        <v>41</v>
      </c>
      <c r="B348" s="14">
        <v>141605</v>
      </c>
      <c r="C348" s="11">
        <v>100</v>
      </c>
      <c r="D348" s="11">
        <v>4</v>
      </c>
      <c r="E348" s="11">
        <v>20</v>
      </c>
      <c r="F348" s="6">
        <v>693.02</v>
      </c>
    </row>
    <row r="349" spans="1:6" x14ac:dyDescent="0.25">
      <c r="A349" s="11">
        <v>32</v>
      </c>
      <c r="B349" s="14">
        <v>100736</v>
      </c>
      <c r="C349" s="11">
        <v>84</v>
      </c>
      <c r="D349" s="11">
        <v>10</v>
      </c>
      <c r="E349" s="11">
        <v>32</v>
      </c>
      <c r="F349" s="6">
        <v>863.93</v>
      </c>
    </row>
    <row r="350" spans="1:6" x14ac:dyDescent="0.25">
      <c r="A350" s="11">
        <v>42</v>
      </c>
      <c r="B350" s="14">
        <v>129999</v>
      </c>
      <c r="C350" s="11">
        <v>73</v>
      </c>
      <c r="D350" s="11">
        <v>5</v>
      </c>
      <c r="E350" s="11">
        <v>2</v>
      </c>
      <c r="F350" s="6">
        <v>942.97</v>
      </c>
    </row>
    <row r="351" spans="1:6" x14ac:dyDescent="0.25">
      <c r="A351" s="11">
        <v>24</v>
      </c>
      <c r="B351" s="14">
        <v>109039</v>
      </c>
      <c r="C351" s="11">
        <v>71</v>
      </c>
      <c r="D351" s="11">
        <v>9</v>
      </c>
      <c r="E351" s="11">
        <v>41</v>
      </c>
      <c r="F351" s="6">
        <v>606.17999999999995</v>
      </c>
    </row>
    <row r="352" spans="1:6" x14ac:dyDescent="0.25">
      <c r="A352" s="11">
        <v>32</v>
      </c>
      <c r="B352" s="14">
        <v>137280</v>
      </c>
      <c r="C352" s="11">
        <v>95</v>
      </c>
      <c r="D352" s="11">
        <v>6</v>
      </c>
      <c r="E352" s="11">
        <v>3</v>
      </c>
      <c r="F352" s="6">
        <v>31.72</v>
      </c>
    </row>
    <row r="353" spans="1:6" x14ac:dyDescent="0.25">
      <c r="A353" s="11">
        <v>45</v>
      </c>
      <c r="B353" s="14">
        <v>110280</v>
      </c>
      <c r="C353" s="11">
        <v>85</v>
      </c>
      <c r="D353" s="11">
        <v>4</v>
      </c>
      <c r="E353" s="11">
        <v>21</v>
      </c>
      <c r="F353" s="6">
        <v>944.07</v>
      </c>
    </row>
    <row r="354" spans="1:6" x14ac:dyDescent="0.25">
      <c r="A354" s="11">
        <v>23</v>
      </c>
      <c r="B354" s="14">
        <v>144577</v>
      </c>
      <c r="C354" s="11">
        <v>75</v>
      </c>
      <c r="D354" s="11">
        <v>1</v>
      </c>
      <c r="E354" s="11">
        <v>9</v>
      </c>
      <c r="F354" s="6">
        <v>826.02</v>
      </c>
    </row>
    <row r="355" spans="1:6" x14ac:dyDescent="0.25">
      <c r="A355" s="11">
        <v>36</v>
      </c>
      <c r="B355" s="14">
        <v>113794</v>
      </c>
      <c r="C355" s="11">
        <v>74</v>
      </c>
      <c r="D355" s="11">
        <v>1</v>
      </c>
      <c r="E355" s="11">
        <v>27</v>
      </c>
      <c r="F355" s="6">
        <v>377.75</v>
      </c>
    </row>
    <row r="356" spans="1:6" x14ac:dyDescent="0.25">
      <c r="A356" s="11">
        <v>23</v>
      </c>
      <c r="B356" s="14">
        <v>123168</v>
      </c>
      <c r="C356" s="11">
        <v>80</v>
      </c>
      <c r="D356" s="11">
        <v>4</v>
      </c>
      <c r="E356" s="11">
        <v>19</v>
      </c>
      <c r="F356" s="6">
        <v>860.95</v>
      </c>
    </row>
    <row r="357" spans="1:6" x14ac:dyDescent="0.25">
      <c r="A357" s="11">
        <v>30</v>
      </c>
      <c r="B357" s="14">
        <v>102200</v>
      </c>
      <c r="C357" s="11">
        <v>88</v>
      </c>
      <c r="D357" s="11">
        <v>5</v>
      </c>
      <c r="E357" s="11">
        <v>47</v>
      </c>
      <c r="F357" s="6">
        <v>131.84</v>
      </c>
    </row>
    <row r="358" spans="1:6" x14ac:dyDescent="0.25">
      <c r="A358" s="11">
        <v>27</v>
      </c>
      <c r="B358" s="14">
        <v>147360</v>
      </c>
      <c r="C358" s="11">
        <v>96</v>
      </c>
      <c r="D358" s="11">
        <v>3</v>
      </c>
      <c r="E358" s="11">
        <v>26</v>
      </c>
      <c r="F358" s="6">
        <v>26.1</v>
      </c>
    </row>
    <row r="359" spans="1:6" x14ac:dyDescent="0.25">
      <c r="A359" s="11">
        <v>36</v>
      </c>
      <c r="B359" s="14">
        <v>106345</v>
      </c>
      <c r="C359" s="11">
        <v>98</v>
      </c>
      <c r="D359" s="11">
        <v>7</v>
      </c>
      <c r="E359" s="11">
        <v>49</v>
      </c>
      <c r="F359" s="6">
        <v>55.21</v>
      </c>
    </row>
    <row r="360" spans="1:6" x14ac:dyDescent="0.25">
      <c r="A360" s="11">
        <v>49</v>
      </c>
      <c r="B360" s="14">
        <v>115974</v>
      </c>
      <c r="C360" s="11">
        <v>95</v>
      </c>
      <c r="D360" s="11">
        <v>8</v>
      </c>
      <c r="E360" s="11">
        <v>22</v>
      </c>
      <c r="F360" s="6">
        <v>143</v>
      </c>
    </row>
    <row r="361" spans="1:6" x14ac:dyDescent="0.25">
      <c r="A361" s="11">
        <v>30</v>
      </c>
      <c r="B361" s="14">
        <v>115674</v>
      </c>
      <c r="C361" s="11">
        <v>78</v>
      </c>
      <c r="D361" s="11">
        <v>2</v>
      </c>
      <c r="E361" s="11">
        <v>48</v>
      </c>
      <c r="F361" s="6">
        <v>621.73</v>
      </c>
    </row>
    <row r="362" spans="1:6" x14ac:dyDescent="0.25">
      <c r="A362" s="11">
        <v>28</v>
      </c>
      <c r="B362" s="14">
        <v>142450</v>
      </c>
      <c r="C362" s="11">
        <v>80</v>
      </c>
      <c r="D362" s="11">
        <v>3</v>
      </c>
      <c r="E362" s="11">
        <v>22</v>
      </c>
      <c r="F362" s="6">
        <v>471.87</v>
      </c>
    </row>
    <row r="363" spans="1:6" x14ac:dyDescent="0.25">
      <c r="A363" s="11">
        <v>36</v>
      </c>
      <c r="B363" s="14">
        <v>114281</v>
      </c>
      <c r="C363" s="11">
        <v>99</v>
      </c>
      <c r="D363" s="11">
        <v>7</v>
      </c>
      <c r="E363" s="11">
        <v>6</v>
      </c>
      <c r="F363" s="6">
        <v>217.78</v>
      </c>
    </row>
    <row r="364" spans="1:6" x14ac:dyDescent="0.25">
      <c r="A364" s="11">
        <v>47</v>
      </c>
      <c r="B364" s="14">
        <v>136278</v>
      </c>
      <c r="C364" s="11">
        <v>76</v>
      </c>
      <c r="D364" s="11">
        <v>10</v>
      </c>
      <c r="E364" s="11">
        <v>48</v>
      </c>
      <c r="F364" s="6">
        <v>233.64</v>
      </c>
    </row>
    <row r="365" spans="1:6" x14ac:dyDescent="0.25">
      <c r="A365" s="11">
        <v>45</v>
      </c>
      <c r="B365" s="14">
        <v>127989</v>
      </c>
      <c r="C365" s="11">
        <v>99</v>
      </c>
      <c r="D365" s="11">
        <v>1</v>
      </c>
      <c r="E365" s="11">
        <v>42</v>
      </c>
      <c r="F365" s="6">
        <v>683.99</v>
      </c>
    </row>
    <row r="366" spans="1:6" x14ac:dyDescent="0.25">
      <c r="A366" s="11">
        <v>28</v>
      </c>
      <c r="B366" s="14">
        <v>104971</v>
      </c>
      <c r="C366" s="11">
        <v>74</v>
      </c>
      <c r="D366" s="11">
        <v>4</v>
      </c>
      <c r="E366" s="11">
        <v>10</v>
      </c>
      <c r="F366" s="6">
        <v>297.17</v>
      </c>
    </row>
    <row r="367" spans="1:6" x14ac:dyDescent="0.25">
      <c r="A367" s="11">
        <v>40</v>
      </c>
      <c r="B367" s="14">
        <v>108344</v>
      </c>
      <c r="C367" s="11">
        <v>87</v>
      </c>
      <c r="D367" s="11">
        <v>2</v>
      </c>
      <c r="E367" s="11">
        <v>13</v>
      </c>
      <c r="F367" s="6">
        <v>892.28</v>
      </c>
    </row>
    <row r="368" spans="1:6" x14ac:dyDescent="0.25">
      <c r="A368" s="11">
        <v>50</v>
      </c>
      <c r="B368" s="14">
        <v>143612</v>
      </c>
      <c r="C368" s="11">
        <v>71</v>
      </c>
      <c r="D368" s="11">
        <v>9</v>
      </c>
      <c r="E368" s="11">
        <v>28</v>
      </c>
      <c r="F368" s="6">
        <v>372.69</v>
      </c>
    </row>
    <row r="369" spans="1:6" x14ac:dyDescent="0.25">
      <c r="A369" s="11">
        <v>37</v>
      </c>
      <c r="B369" s="14">
        <v>115734</v>
      </c>
      <c r="C369" s="11">
        <v>87</v>
      </c>
      <c r="D369" s="11">
        <v>2</v>
      </c>
      <c r="E369" s="11">
        <v>50</v>
      </c>
      <c r="F369" s="6">
        <v>646.4</v>
      </c>
    </row>
    <row r="370" spans="1:6" x14ac:dyDescent="0.25">
      <c r="A370" s="11">
        <v>38</v>
      </c>
      <c r="B370" s="14">
        <v>101111</v>
      </c>
      <c r="C370" s="11">
        <v>98</v>
      </c>
      <c r="D370" s="11">
        <v>8</v>
      </c>
      <c r="E370" s="11">
        <v>35</v>
      </c>
      <c r="F370" s="6">
        <v>738.01</v>
      </c>
    </row>
    <row r="371" spans="1:6" x14ac:dyDescent="0.25">
      <c r="A371" s="11">
        <v>22</v>
      </c>
      <c r="B371" s="14">
        <v>120644</v>
      </c>
      <c r="C371" s="11">
        <v>75</v>
      </c>
      <c r="D371" s="11">
        <v>1</v>
      </c>
      <c r="E371" s="11">
        <v>4</v>
      </c>
      <c r="F371" s="6">
        <v>456.11</v>
      </c>
    </row>
    <row r="372" spans="1:6" x14ac:dyDescent="0.25">
      <c r="A372" s="11">
        <v>47</v>
      </c>
      <c r="B372" s="14">
        <v>133264</v>
      </c>
      <c r="C372" s="11">
        <v>93</v>
      </c>
      <c r="D372" s="11">
        <v>2</v>
      </c>
      <c r="E372" s="11">
        <v>21</v>
      </c>
      <c r="F372" s="6">
        <v>11.01</v>
      </c>
    </row>
    <row r="373" spans="1:6" x14ac:dyDescent="0.25">
      <c r="A373" s="11">
        <v>33</v>
      </c>
      <c r="B373" s="14">
        <v>146269</v>
      </c>
      <c r="C373" s="11">
        <v>92</v>
      </c>
      <c r="D373" s="11">
        <v>6</v>
      </c>
      <c r="E373" s="11">
        <v>10</v>
      </c>
      <c r="F373" s="6">
        <v>486.86</v>
      </c>
    </row>
    <row r="374" spans="1:6" x14ac:dyDescent="0.25">
      <c r="A374" s="11">
        <v>25</v>
      </c>
      <c r="B374" s="14">
        <v>130604</v>
      </c>
      <c r="C374" s="11">
        <v>100</v>
      </c>
      <c r="D374" s="11">
        <v>4</v>
      </c>
      <c r="E374" s="11">
        <v>41</v>
      </c>
      <c r="F374" s="6">
        <v>355.45</v>
      </c>
    </row>
    <row r="375" spans="1:6" x14ac:dyDescent="0.25">
      <c r="A375" s="11">
        <v>26</v>
      </c>
      <c r="B375" s="14">
        <v>109221</v>
      </c>
      <c r="C375" s="11">
        <v>91</v>
      </c>
      <c r="D375" s="11">
        <v>2</v>
      </c>
      <c r="E375" s="11">
        <v>44</v>
      </c>
      <c r="F375" s="6">
        <v>660.05</v>
      </c>
    </row>
    <row r="376" spans="1:6" x14ac:dyDescent="0.25">
      <c r="A376" s="11">
        <v>41</v>
      </c>
      <c r="B376" s="14">
        <v>120294</v>
      </c>
      <c r="C376" s="11">
        <v>79</v>
      </c>
      <c r="D376" s="11">
        <v>5</v>
      </c>
      <c r="E376" s="11">
        <v>44</v>
      </c>
      <c r="F376" s="6">
        <v>942.03</v>
      </c>
    </row>
    <row r="377" spans="1:6" x14ac:dyDescent="0.25">
      <c r="A377" s="11">
        <v>37</v>
      </c>
      <c r="B377" s="14">
        <v>100314</v>
      </c>
      <c r="C377" s="11">
        <v>71</v>
      </c>
      <c r="D377" s="11">
        <v>5</v>
      </c>
      <c r="E377" s="11">
        <v>19</v>
      </c>
      <c r="F377" s="6">
        <v>692.74</v>
      </c>
    </row>
    <row r="378" spans="1:6" x14ac:dyDescent="0.25">
      <c r="A378" s="11">
        <v>26</v>
      </c>
      <c r="B378" s="14">
        <v>148451</v>
      </c>
      <c r="C378" s="11">
        <v>78</v>
      </c>
      <c r="D378" s="11">
        <v>5</v>
      </c>
      <c r="E378" s="11">
        <v>14</v>
      </c>
      <c r="F378" s="6">
        <v>99.19</v>
      </c>
    </row>
    <row r="379" spans="1:6" x14ac:dyDescent="0.25">
      <c r="A379" s="11">
        <v>33</v>
      </c>
      <c r="B379" s="14">
        <v>112260</v>
      </c>
      <c r="C379" s="11">
        <v>17</v>
      </c>
      <c r="D379" s="11">
        <v>5</v>
      </c>
      <c r="E379" s="11">
        <v>8</v>
      </c>
      <c r="F379" s="6">
        <v>915.89</v>
      </c>
    </row>
    <row r="380" spans="1:6" x14ac:dyDescent="0.25">
      <c r="A380" s="11">
        <v>23</v>
      </c>
      <c r="B380" s="14">
        <v>104106</v>
      </c>
      <c r="C380" s="11">
        <v>30</v>
      </c>
      <c r="D380" s="11">
        <v>4</v>
      </c>
      <c r="E380" s="11">
        <v>20</v>
      </c>
      <c r="F380" s="6">
        <v>950.56</v>
      </c>
    </row>
    <row r="381" spans="1:6" x14ac:dyDescent="0.25">
      <c r="A381" s="11">
        <v>22</v>
      </c>
      <c r="B381" s="14">
        <v>107057</v>
      </c>
      <c r="C381" s="11">
        <v>14</v>
      </c>
      <c r="D381" s="11">
        <v>5</v>
      </c>
      <c r="E381" s="11">
        <v>41</v>
      </c>
      <c r="F381" s="6">
        <v>98.86</v>
      </c>
    </row>
    <row r="382" spans="1:6" x14ac:dyDescent="0.25">
      <c r="A382" s="11">
        <v>21</v>
      </c>
      <c r="B382" s="14">
        <v>139387</v>
      </c>
      <c r="C382" s="11">
        <v>1</v>
      </c>
      <c r="D382" s="11">
        <v>5</v>
      </c>
      <c r="E382" s="11">
        <v>7</v>
      </c>
      <c r="F382" s="6">
        <v>399.58</v>
      </c>
    </row>
    <row r="383" spans="1:6" x14ac:dyDescent="0.25">
      <c r="A383" s="11">
        <v>31</v>
      </c>
      <c r="B383" s="14">
        <v>112452</v>
      </c>
      <c r="C383" s="11">
        <v>21</v>
      </c>
      <c r="D383" s="11">
        <v>1</v>
      </c>
      <c r="E383" s="11">
        <v>5</v>
      </c>
      <c r="F383" s="6">
        <v>552.21</v>
      </c>
    </row>
    <row r="384" spans="1:6" x14ac:dyDescent="0.25">
      <c r="A384" s="11">
        <v>46</v>
      </c>
      <c r="B384" s="14">
        <v>113116</v>
      </c>
      <c r="C384" s="11">
        <v>7</v>
      </c>
      <c r="D384" s="11">
        <v>10</v>
      </c>
      <c r="E384" s="11">
        <v>13</v>
      </c>
      <c r="F384" s="6">
        <v>190.55</v>
      </c>
    </row>
    <row r="385" spans="1:6" x14ac:dyDescent="0.25">
      <c r="A385" s="11">
        <v>40</v>
      </c>
      <c r="B385" s="14">
        <v>115569</v>
      </c>
      <c r="C385" s="11">
        <v>1</v>
      </c>
      <c r="D385" s="11">
        <v>2</v>
      </c>
      <c r="E385" s="11">
        <v>5</v>
      </c>
      <c r="F385" s="6">
        <v>241.91</v>
      </c>
    </row>
    <row r="386" spans="1:6" x14ac:dyDescent="0.25">
      <c r="A386" s="11">
        <v>37</v>
      </c>
      <c r="B386" s="14">
        <v>111242</v>
      </c>
      <c r="C386" s="11">
        <v>33</v>
      </c>
      <c r="D386" s="11">
        <v>5</v>
      </c>
      <c r="E386" s="11">
        <v>34</v>
      </c>
      <c r="F386" s="6">
        <v>756.32</v>
      </c>
    </row>
    <row r="387" spans="1:6" x14ac:dyDescent="0.25">
      <c r="A387" s="11">
        <v>31</v>
      </c>
      <c r="B387" s="14">
        <v>145261</v>
      </c>
      <c r="C387" s="11">
        <v>25</v>
      </c>
      <c r="D387" s="11">
        <v>10</v>
      </c>
      <c r="E387" s="11">
        <v>37</v>
      </c>
      <c r="F387" s="6">
        <v>378.4</v>
      </c>
    </row>
    <row r="388" spans="1:6" x14ac:dyDescent="0.25">
      <c r="A388" s="11">
        <v>44</v>
      </c>
      <c r="B388" s="14">
        <v>122987</v>
      </c>
      <c r="C388" s="11">
        <v>29</v>
      </c>
      <c r="D388" s="11">
        <v>10</v>
      </c>
      <c r="E388" s="11">
        <v>25</v>
      </c>
      <c r="F388" s="6">
        <v>898.68</v>
      </c>
    </row>
    <row r="389" spans="1:6" x14ac:dyDescent="0.25">
      <c r="A389" s="11">
        <v>21</v>
      </c>
      <c r="B389" s="14">
        <v>140801</v>
      </c>
      <c r="C389" s="11">
        <v>13</v>
      </c>
      <c r="D389" s="11">
        <v>3</v>
      </c>
      <c r="E389" s="11">
        <v>43</v>
      </c>
      <c r="F389" s="6">
        <v>82.88</v>
      </c>
    </row>
    <row r="390" spans="1:6" x14ac:dyDescent="0.25">
      <c r="A390" s="11">
        <v>48</v>
      </c>
      <c r="B390" s="14">
        <v>121325</v>
      </c>
      <c r="C390" s="11">
        <v>30</v>
      </c>
      <c r="D390" s="11">
        <v>3</v>
      </c>
      <c r="E390" s="11">
        <v>35</v>
      </c>
      <c r="F390" s="6">
        <v>624.36</v>
      </c>
    </row>
    <row r="391" spans="1:6" x14ac:dyDescent="0.25">
      <c r="A391" s="11">
        <v>40</v>
      </c>
      <c r="B391" s="14">
        <v>136323</v>
      </c>
      <c r="C391" s="11">
        <v>36</v>
      </c>
      <c r="D391" s="11">
        <v>6</v>
      </c>
      <c r="E391" s="11">
        <v>25</v>
      </c>
      <c r="F391" s="6">
        <v>625.28</v>
      </c>
    </row>
    <row r="392" spans="1:6" x14ac:dyDescent="0.25">
      <c r="A392" s="11">
        <v>35</v>
      </c>
      <c r="B392" s="14">
        <v>137307</v>
      </c>
      <c r="C392" s="11">
        <v>32</v>
      </c>
      <c r="D392" s="11">
        <v>6</v>
      </c>
      <c r="E392" s="11">
        <v>24</v>
      </c>
      <c r="F392" s="6">
        <v>111.27</v>
      </c>
    </row>
    <row r="393" spans="1:6" x14ac:dyDescent="0.25">
      <c r="A393" s="11">
        <v>48</v>
      </c>
      <c r="B393" s="14">
        <v>108550</v>
      </c>
      <c r="C393" s="11">
        <v>5</v>
      </c>
      <c r="D393" s="11">
        <v>6</v>
      </c>
      <c r="E393" s="11">
        <v>35</v>
      </c>
      <c r="F393" s="6">
        <v>410.05</v>
      </c>
    </row>
    <row r="394" spans="1:6" x14ac:dyDescent="0.25">
      <c r="A394" s="11">
        <v>45</v>
      </c>
      <c r="B394" s="14">
        <v>111788</v>
      </c>
      <c r="C394" s="11">
        <v>28</v>
      </c>
      <c r="D394" s="11">
        <v>9</v>
      </c>
      <c r="E394" s="11">
        <v>49</v>
      </c>
      <c r="F394" s="6">
        <v>628.42999999999995</v>
      </c>
    </row>
    <row r="395" spans="1:6" x14ac:dyDescent="0.25">
      <c r="A395" s="11">
        <v>47</v>
      </c>
      <c r="B395" s="14">
        <v>121498</v>
      </c>
      <c r="C395" s="11">
        <v>29</v>
      </c>
      <c r="D395" s="11">
        <v>9</v>
      </c>
      <c r="E395" s="11">
        <v>28</v>
      </c>
      <c r="F395" s="6">
        <v>706.37</v>
      </c>
    </row>
    <row r="396" spans="1:6" x14ac:dyDescent="0.25">
      <c r="A396" s="11">
        <v>26</v>
      </c>
      <c r="B396" s="14">
        <v>133538</v>
      </c>
      <c r="C396" s="11">
        <v>27</v>
      </c>
      <c r="D396" s="11">
        <v>5</v>
      </c>
      <c r="E396" s="11">
        <v>46</v>
      </c>
      <c r="F396" s="6">
        <v>761.08</v>
      </c>
    </row>
    <row r="397" spans="1:6" x14ac:dyDescent="0.25">
      <c r="A397" s="11">
        <v>44</v>
      </c>
      <c r="B397" s="14">
        <v>121975</v>
      </c>
      <c r="C397" s="11">
        <v>33</v>
      </c>
      <c r="D397" s="11">
        <v>6</v>
      </c>
      <c r="E397" s="11">
        <v>27</v>
      </c>
      <c r="F397" s="6">
        <v>640.96</v>
      </c>
    </row>
    <row r="398" spans="1:6" x14ac:dyDescent="0.25">
      <c r="A398" s="11">
        <v>25</v>
      </c>
      <c r="B398" s="14">
        <v>109583</v>
      </c>
      <c r="C398" s="11">
        <v>6</v>
      </c>
      <c r="D398" s="11">
        <v>4</v>
      </c>
      <c r="E398" s="11">
        <v>30</v>
      </c>
      <c r="F398" s="6">
        <v>923.64</v>
      </c>
    </row>
    <row r="399" spans="1:6" x14ac:dyDescent="0.25">
      <c r="A399" s="11">
        <v>28</v>
      </c>
      <c r="B399" s="14">
        <v>134414</v>
      </c>
      <c r="C399" s="11">
        <v>19</v>
      </c>
      <c r="D399" s="11">
        <v>5</v>
      </c>
      <c r="E399" s="11">
        <v>15</v>
      </c>
      <c r="F399" s="6">
        <v>922.01</v>
      </c>
    </row>
    <row r="400" spans="1:6" x14ac:dyDescent="0.25">
      <c r="A400" s="11">
        <v>49</v>
      </c>
      <c r="B400" s="14">
        <v>129014</v>
      </c>
      <c r="C400" s="11">
        <v>25</v>
      </c>
      <c r="D400" s="11">
        <v>7</v>
      </c>
      <c r="E400" s="11">
        <v>21</v>
      </c>
      <c r="F400" s="6">
        <v>271.52</v>
      </c>
    </row>
    <row r="401" spans="1:6" x14ac:dyDescent="0.25">
      <c r="A401" s="11">
        <v>26</v>
      </c>
      <c r="B401" s="14">
        <v>134203</v>
      </c>
      <c r="C401" s="11">
        <v>19</v>
      </c>
      <c r="D401" s="11">
        <v>3</v>
      </c>
      <c r="E401" s="11">
        <v>28</v>
      </c>
      <c r="F401" s="6">
        <v>935.64</v>
      </c>
    </row>
    <row r="402" spans="1:6" x14ac:dyDescent="0.25">
      <c r="A402" s="11">
        <v>23</v>
      </c>
      <c r="B402" s="14">
        <v>101024</v>
      </c>
      <c r="C402" s="11">
        <v>29</v>
      </c>
      <c r="D402" s="11">
        <v>3</v>
      </c>
      <c r="E402" s="11">
        <v>41</v>
      </c>
      <c r="F402" s="6">
        <v>484.85</v>
      </c>
    </row>
    <row r="403" spans="1:6" x14ac:dyDescent="0.25">
      <c r="A403" s="11">
        <v>33</v>
      </c>
      <c r="B403" s="14">
        <v>113187</v>
      </c>
      <c r="C403" s="11">
        <v>27</v>
      </c>
      <c r="D403" s="11">
        <v>9</v>
      </c>
      <c r="E403" s="11">
        <v>46</v>
      </c>
      <c r="F403" s="6">
        <v>886.3</v>
      </c>
    </row>
    <row r="404" spans="1:6" x14ac:dyDescent="0.25">
      <c r="A404" s="11">
        <v>39</v>
      </c>
      <c r="B404" s="14">
        <v>132488</v>
      </c>
      <c r="C404" s="11">
        <v>40</v>
      </c>
      <c r="D404" s="11">
        <v>5</v>
      </c>
      <c r="E404" s="11">
        <v>37</v>
      </c>
      <c r="F404" s="6">
        <v>82.16</v>
      </c>
    </row>
    <row r="405" spans="1:6" x14ac:dyDescent="0.25">
      <c r="A405" s="11">
        <v>50</v>
      </c>
      <c r="B405" s="14">
        <v>130668</v>
      </c>
      <c r="C405" s="11">
        <v>39</v>
      </c>
      <c r="D405" s="11">
        <v>5</v>
      </c>
      <c r="E405" s="11">
        <v>25</v>
      </c>
      <c r="F405" s="6">
        <v>69.81</v>
      </c>
    </row>
    <row r="406" spans="1:6" x14ac:dyDescent="0.25">
      <c r="A406" s="11">
        <v>30</v>
      </c>
      <c r="B406" s="14">
        <v>143200</v>
      </c>
      <c r="C406" s="11">
        <v>38</v>
      </c>
      <c r="D406" s="11">
        <v>8</v>
      </c>
      <c r="E406" s="11">
        <v>30</v>
      </c>
      <c r="F406" s="6">
        <v>684.43</v>
      </c>
    </row>
    <row r="407" spans="1:6" x14ac:dyDescent="0.25">
      <c r="A407" s="11">
        <v>46</v>
      </c>
      <c r="B407" s="14">
        <v>126553</v>
      </c>
      <c r="C407" s="11">
        <v>16</v>
      </c>
      <c r="D407" s="11">
        <v>2</v>
      </c>
      <c r="E407" s="11">
        <v>22</v>
      </c>
      <c r="F407" s="6">
        <v>85.56</v>
      </c>
    </row>
    <row r="408" spans="1:6" x14ac:dyDescent="0.25">
      <c r="A408" s="11">
        <v>30</v>
      </c>
      <c r="B408" s="14">
        <v>119162</v>
      </c>
      <c r="C408" s="11">
        <v>15</v>
      </c>
      <c r="D408" s="11">
        <v>9</v>
      </c>
      <c r="E408" s="11">
        <v>38</v>
      </c>
      <c r="F408" s="6">
        <v>937.85</v>
      </c>
    </row>
    <row r="409" spans="1:6" x14ac:dyDescent="0.25">
      <c r="A409" s="11">
        <v>21</v>
      </c>
      <c r="B409" s="14">
        <v>126598</v>
      </c>
      <c r="C409" s="11">
        <v>14</v>
      </c>
      <c r="D409" s="11">
        <v>3</v>
      </c>
      <c r="E409" s="11">
        <v>1</v>
      </c>
      <c r="F409" s="6">
        <v>505.98</v>
      </c>
    </row>
    <row r="410" spans="1:6" x14ac:dyDescent="0.25">
      <c r="A410" s="11">
        <v>33</v>
      </c>
      <c r="B410" s="14">
        <v>112118</v>
      </c>
      <c r="C410" s="11">
        <v>27</v>
      </c>
      <c r="D410" s="11">
        <v>10</v>
      </c>
      <c r="E410" s="11">
        <v>9</v>
      </c>
      <c r="F410" s="6">
        <v>535.28</v>
      </c>
    </row>
    <row r="411" spans="1:6" x14ac:dyDescent="0.25">
      <c r="A411" s="11">
        <v>49</v>
      </c>
      <c r="B411" s="14">
        <v>103191</v>
      </c>
      <c r="C411" s="11">
        <v>34</v>
      </c>
      <c r="D411" s="11">
        <v>5</v>
      </c>
      <c r="E411" s="11">
        <v>41</v>
      </c>
      <c r="F411" s="6">
        <v>253.63</v>
      </c>
    </row>
    <row r="412" spans="1:6" x14ac:dyDescent="0.25">
      <c r="A412" s="11">
        <v>21</v>
      </c>
      <c r="B412" s="14">
        <v>107934</v>
      </c>
      <c r="C412" s="11">
        <v>32</v>
      </c>
      <c r="D412" s="11">
        <v>5</v>
      </c>
      <c r="E412" s="11">
        <v>38</v>
      </c>
      <c r="F412" s="6">
        <v>533.17999999999995</v>
      </c>
    </row>
    <row r="413" spans="1:6" x14ac:dyDescent="0.25">
      <c r="A413" s="11">
        <v>46</v>
      </c>
      <c r="B413" s="14">
        <v>120914</v>
      </c>
      <c r="C413" s="11">
        <v>1</v>
      </c>
      <c r="D413" s="11">
        <v>1</v>
      </c>
      <c r="E413" s="11">
        <v>41</v>
      </c>
      <c r="F413" s="6">
        <v>329.9</v>
      </c>
    </row>
    <row r="414" spans="1:6" x14ac:dyDescent="0.25">
      <c r="A414" s="11">
        <v>25</v>
      </c>
      <c r="B414" s="14">
        <v>100053</v>
      </c>
      <c r="C414" s="11">
        <v>6</v>
      </c>
      <c r="D414" s="11">
        <v>5</v>
      </c>
      <c r="E414" s="11">
        <v>33</v>
      </c>
      <c r="F414" s="6">
        <v>832.57</v>
      </c>
    </row>
    <row r="415" spans="1:6" x14ac:dyDescent="0.25">
      <c r="A415" s="11">
        <v>40</v>
      </c>
      <c r="B415" s="14">
        <v>127948</v>
      </c>
      <c r="C415" s="11">
        <v>29</v>
      </c>
      <c r="D415" s="11">
        <v>6</v>
      </c>
      <c r="E415" s="11">
        <v>26</v>
      </c>
      <c r="F415" s="6">
        <v>144.78</v>
      </c>
    </row>
    <row r="416" spans="1:6" x14ac:dyDescent="0.25">
      <c r="A416" s="11">
        <v>27</v>
      </c>
      <c r="B416" s="14">
        <v>143992</v>
      </c>
      <c r="C416" s="11">
        <v>31</v>
      </c>
      <c r="D416" s="11">
        <v>2</v>
      </c>
      <c r="E416" s="11">
        <v>32</v>
      </c>
      <c r="F416" s="6">
        <v>994.1</v>
      </c>
    </row>
    <row r="417" spans="1:6" x14ac:dyDescent="0.25">
      <c r="A417" s="11">
        <v>36</v>
      </c>
      <c r="B417" s="14">
        <v>112674</v>
      </c>
      <c r="C417" s="11">
        <v>12</v>
      </c>
      <c r="D417" s="11">
        <v>7</v>
      </c>
      <c r="E417" s="11">
        <v>35</v>
      </c>
      <c r="F417" s="6">
        <v>590.32000000000005</v>
      </c>
    </row>
    <row r="418" spans="1:6" x14ac:dyDescent="0.25">
      <c r="A418" s="11">
        <v>38</v>
      </c>
      <c r="B418" s="14">
        <v>144083</v>
      </c>
      <c r="C418" s="11">
        <v>23</v>
      </c>
      <c r="D418" s="11">
        <v>1</v>
      </c>
      <c r="E418" s="11">
        <v>28</v>
      </c>
      <c r="F418" s="6">
        <v>158.15</v>
      </c>
    </row>
    <row r="419" spans="1:6" x14ac:dyDescent="0.25">
      <c r="A419" s="11">
        <v>42</v>
      </c>
      <c r="B419" s="14">
        <v>115342</v>
      </c>
      <c r="C419" s="11">
        <v>19</v>
      </c>
      <c r="D419" s="11">
        <v>4</v>
      </c>
      <c r="E419" s="11">
        <v>47</v>
      </c>
      <c r="F419" s="6">
        <v>13.69</v>
      </c>
    </row>
    <row r="420" spans="1:6" x14ac:dyDescent="0.25">
      <c r="A420" s="11">
        <v>48</v>
      </c>
      <c r="B420" s="14">
        <v>143424</v>
      </c>
      <c r="C420" s="11">
        <v>24</v>
      </c>
      <c r="D420" s="11">
        <v>3</v>
      </c>
      <c r="E420" s="11">
        <v>22</v>
      </c>
      <c r="F420" s="6">
        <v>594.94000000000005</v>
      </c>
    </row>
    <row r="421" spans="1:6" x14ac:dyDescent="0.25">
      <c r="A421" s="11">
        <v>35</v>
      </c>
      <c r="B421" s="14">
        <v>141134</v>
      </c>
      <c r="C421" s="11">
        <v>24</v>
      </c>
      <c r="D421" s="11">
        <v>4</v>
      </c>
      <c r="E421" s="11">
        <v>48</v>
      </c>
      <c r="F421" s="6">
        <v>649.61</v>
      </c>
    </row>
    <row r="422" spans="1:6" x14ac:dyDescent="0.25">
      <c r="A422" s="11">
        <v>47</v>
      </c>
      <c r="B422" s="14">
        <v>100338</v>
      </c>
      <c r="C422" s="11">
        <v>13</v>
      </c>
      <c r="D422" s="11">
        <v>9</v>
      </c>
      <c r="E422" s="11">
        <v>40</v>
      </c>
      <c r="F422" s="6">
        <v>48.65</v>
      </c>
    </row>
    <row r="423" spans="1:6" x14ac:dyDescent="0.25">
      <c r="A423" s="11">
        <v>33</v>
      </c>
      <c r="B423" s="14">
        <v>103063</v>
      </c>
      <c r="C423" s="11">
        <v>16</v>
      </c>
      <c r="D423" s="11">
        <v>3</v>
      </c>
      <c r="E423" s="11">
        <v>4</v>
      </c>
      <c r="F423" s="6">
        <v>998.51</v>
      </c>
    </row>
    <row r="424" spans="1:6" x14ac:dyDescent="0.25">
      <c r="A424" s="11">
        <v>44</v>
      </c>
      <c r="B424" s="14">
        <v>112137</v>
      </c>
      <c r="C424" s="11">
        <v>37</v>
      </c>
      <c r="D424" s="11">
        <v>7</v>
      </c>
      <c r="E424" s="11">
        <v>18</v>
      </c>
      <c r="F424" s="6">
        <v>769.16</v>
      </c>
    </row>
    <row r="425" spans="1:6" x14ac:dyDescent="0.25">
      <c r="A425" s="11">
        <v>33</v>
      </c>
      <c r="B425" s="14">
        <v>121639</v>
      </c>
      <c r="C425" s="11">
        <v>17</v>
      </c>
      <c r="D425" s="11">
        <v>7</v>
      </c>
      <c r="E425" s="11">
        <v>28</v>
      </c>
      <c r="F425" s="6">
        <v>422.14</v>
      </c>
    </row>
    <row r="426" spans="1:6" x14ac:dyDescent="0.25">
      <c r="A426" s="11">
        <v>23</v>
      </c>
      <c r="B426" s="14">
        <v>143899</v>
      </c>
      <c r="C426" s="11">
        <v>10</v>
      </c>
      <c r="D426" s="11">
        <v>3</v>
      </c>
      <c r="E426" s="11">
        <v>47</v>
      </c>
      <c r="F426" s="6">
        <v>361.81</v>
      </c>
    </row>
    <row r="427" spans="1:6" x14ac:dyDescent="0.25">
      <c r="A427" s="11">
        <v>40</v>
      </c>
      <c r="B427" s="14">
        <v>143338</v>
      </c>
      <c r="C427" s="11">
        <v>6</v>
      </c>
      <c r="D427" s="11">
        <v>8</v>
      </c>
      <c r="E427" s="11">
        <v>26</v>
      </c>
      <c r="F427" s="6">
        <v>491.07</v>
      </c>
    </row>
    <row r="428" spans="1:6" x14ac:dyDescent="0.25">
      <c r="A428" s="11">
        <v>30</v>
      </c>
      <c r="B428" s="14">
        <v>114808</v>
      </c>
      <c r="C428" s="11">
        <v>23</v>
      </c>
      <c r="D428" s="11">
        <v>9</v>
      </c>
      <c r="E428" s="11">
        <v>6</v>
      </c>
      <c r="F428" s="6">
        <v>74.08</v>
      </c>
    </row>
    <row r="429" spans="1:6" x14ac:dyDescent="0.25">
      <c r="A429" s="11">
        <v>22</v>
      </c>
      <c r="B429" s="14">
        <v>100730</v>
      </c>
      <c r="C429" s="11">
        <v>4</v>
      </c>
      <c r="D429" s="11">
        <v>5</v>
      </c>
      <c r="E429" s="11">
        <v>10</v>
      </c>
      <c r="F429" s="6">
        <v>459.58</v>
      </c>
    </row>
    <row r="430" spans="1:6" x14ac:dyDescent="0.25">
      <c r="A430" s="11">
        <v>33</v>
      </c>
      <c r="B430" s="14">
        <v>102269</v>
      </c>
      <c r="C430" s="11">
        <v>26</v>
      </c>
      <c r="D430" s="11">
        <v>8</v>
      </c>
      <c r="E430" s="11">
        <v>47</v>
      </c>
      <c r="F430" s="6">
        <v>356.67</v>
      </c>
    </row>
    <row r="431" spans="1:6" x14ac:dyDescent="0.25">
      <c r="A431" s="11">
        <v>47</v>
      </c>
      <c r="B431" s="14">
        <v>108766</v>
      </c>
      <c r="C431" s="11">
        <v>37</v>
      </c>
      <c r="D431" s="11">
        <v>7</v>
      </c>
      <c r="E431" s="11">
        <v>38</v>
      </c>
      <c r="F431" s="6">
        <v>640.54999999999995</v>
      </c>
    </row>
    <row r="432" spans="1:6" x14ac:dyDescent="0.25">
      <c r="A432" s="11">
        <v>23</v>
      </c>
      <c r="B432" s="14">
        <v>122669</v>
      </c>
      <c r="C432" s="11">
        <v>15</v>
      </c>
      <c r="D432" s="11">
        <v>3</v>
      </c>
      <c r="E432" s="11">
        <v>4</v>
      </c>
      <c r="F432" s="6">
        <v>248.68</v>
      </c>
    </row>
    <row r="433" spans="1:6" x14ac:dyDescent="0.25">
      <c r="A433" s="11">
        <v>34</v>
      </c>
      <c r="B433" s="14">
        <v>114408</v>
      </c>
      <c r="C433" s="11">
        <v>38</v>
      </c>
      <c r="D433" s="11">
        <v>7</v>
      </c>
      <c r="E433" s="11">
        <v>28</v>
      </c>
      <c r="F433" s="6">
        <v>647.35</v>
      </c>
    </row>
    <row r="434" spans="1:6" x14ac:dyDescent="0.25">
      <c r="A434" s="11">
        <v>24</v>
      </c>
      <c r="B434" s="14">
        <v>122371</v>
      </c>
      <c r="C434" s="11">
        <v>11</v>
      </c>
      <c r="D434" s="11">
        <v>2</v>
      </c>
      <c r="E434" s="11">
        <v>4</v>
      </c>
      <c r="F434" s="6">
        <v>838.19</v>
      </c>
    </row>
    <row r="435" spans="1:6" x14ac:dyDescent="0.25">
      <c r="A435" s="11">
        <v>27</v>
      </c>
      <c r="B435" s="14">
        <v>113174</v>
      </c>
      <c r="C435" s="11">
        <v>36</v>
      </c>
      <c r="D435" s="11">
        <v>3</v>
      </c>
      <c r="E435" s="11">
        <v>46</v>
      </c>
      <c r="F435" s="6">
        <v>499.07</v>
      </c>
    </row>
    <row r="436" spans="1:6" x14ac:dyDescent="0.25">
      <c r="A436" s="11">
        <v>41</v>
      </c>
      <c r="B436" s="14">
        <v>140959</v>
      </c>
      <c r="C436" s="11">
        <v>35</v>
      </c>
      <c r="D436" s="11">
        <v>7</v>
      </c>
      <c r="E436" s="11">
        <v>14</v>
      </c>
      <c r="F436" s="6">
        <v>232.42</v>
      </c>
    </row>
    <row r="437" spans="1:6" x14ac:dyDescent="0.25">
      <c r="A437" s="11">
        <v>35</v>
      </c>
      <c r="B437" s="14">
        <v>116378</v>
      </c>
      <c r="C437" s="11">
        <v>38</v>
      </c>
      <c r="D437" s="11">
        <v>10</v>
      </c>
      <c r="E437" s="11">
        <v>11</v>
      </c>
      <c r="F437" s="6">
        <v>79.27</v>
      </c>
    </row>
    <row r="438" spans="1:6" x14ac:dyDescent="0.25">
      <c r="A438" s="11">
        <v>37</v>
      </c>
      <c r="B438" s="14">
        <v>105623</v>
      </c>
      <c r="C438" s="11">
        <v>26</v>
      </c>
      <c r="D438" s="11">
        <v>5</v>
      </c>
      <c r="E438" s="11">
        <v>47</v>
      </c>
      <c r="F438" s="6">
        <v>94.79</v>
      </c>
    </row>
    <row r="439" spans="1:6" x14ac:dyDescent="0.25">
      <c r="A439" s="11">
        <v>46</v>
      </c>
      <c r="B439" s="14">
        <v>112770</v>
      </c>
      <c r="C439" s="11">
        <v>6</v>
      </c>
      <c r="D439" s="11">
        <v>10</v>
      </c>
      <c r="E439" s="11">
        <v>27</v>
      </c>
      <c r="F439" s="6">
        <v>559.73</v>
      </c>
    </row>
    <row r="440" spans="1:6" x14ac:dyDescent="0.25">
      <c r="A440" s="11">
        <v>31</v>
      </c>
      <c r="B440" s="14">
        <v>148121</v>
      </c>
      <c r="C440" s="11">
        <v>34</v>
      </c>
      <c r="D440" s="11">
        <v>9</v>
      </c>
      <c r="E440" s="11">
        <v>32</v>
      </c>
      <c r="F440" s="6">
        <v>753.49</v>
      </c>
    </row>
    <row r="441" spans="1:6" x14ac:dyDescent="0.25">
      <c r="A441" s="11">
        <v>44</v>
      </c>
      <c r="B441" s="14">
        <v>118123</v>
      </c>
      <c r="C441" s="11">
        <v>40</v>
      </c>
      <c r="D441" s="11">
        <v>8</v>
      </c>
      <c r="E441" s="11">
        <v>31</v>
      </c>
      <c r="F441" s="6">
        <v>140.52000000000001</v>
      </c>
    </row>
    <row r="442" spans="1:6" x14ac:dyDescent="0.25">
      <c r="A442" s="11">
        <v>21</v>
      </c>
      <c r="B442" s="14">
        <v>119226</v>
      </c>
      <c r="C442" s="11">
        <v>21</v>
      </c>
      <c r="D442" s="11">
        <v>8</v>
      </c>
      <c r="E442" s="11">
        <v>50</v>
      </c>
      <c r="F442" s="6">
        <v>772.63</v>
      </c>
    </row>
    <row r="443" spans="1:6" x14ac:dyDescent="0.25">
      <c r="A443" s="11">
        <v>21</v>
      </c>
      <c r="B443" s="14">
        <v>114762</v>
      </c>
      <c r="C443" s="11">
        <v>28</v>
      </c>
      <c r="D443" s="11">
        <v>3</v>
      </c>
      <c r="E443" s="11">
        <v>7</v>
      </c>
      <c r="F443" s="6">
        <v>397.54</v>
      </c>
    </row>
    <row r="444" spans="1:6" x14ac:dyDescent="0.25">
      <c r="A444" s="11">
        <v>48</v>
      </c>
      <c r="B444" s="14">
        <v>108563</v>
      </c>
      <c r="C444" s="11">
        <v>3</v>
      </c>
      <c r="D444" s="11">
        <v>8</v>
      </c>
      <c r="E444" s="11">
        <v>39</v>
      </c>
      <c r="F444" s="6">
        <v>15.72</v>
      </c>
    </row>
    <row r="445" spans="1:6" x14ac:dyDescent="0.25">
      <c r="A445" s="11">
        <v>40</v>
      </c>
      <c r="B445" s="14">
        <v>105994</v>
      </c>
      <c r="C445" s="11">
        <v>39</v>
      </c>
      <c r="D445" s="11">
        <v>9</v>
      </c>
      <c r="E445" s="11">
        <v>17</v>
      </c>
      <c r="F445" s="6">
        <v>347.21</v>
      </c>
    </row>
    <row r="446" spans="1:6" x14ac:dyDescent="0.25">
      <c r="A446" s="11">
        <v>38</v>
      </c>
      <c r="B446" s="14">
        <v>115537</v>
      </c>
      <c r="C446" s="11">
        <v>10</v>
      </c>
      <c r="D446" s="11">
        <v>7</v>
      </c>
      <c r="E446" s="11">
        <v>25</v>
      </c>
      <c r="F446" s="6">
        <v>632.99</v>
      </c>
    </row>
    <row r="447" spans="1:6" x14ac:dyDescent="0.25">
      <c r="A447" s="11">
        <v>28</v>
      </c>
      <c r="B447" s="14">
        <v>129367</v>
      </c>
      <c r="C447" s="11">
        <v>4</v>
      </c>
      <c r="D447" s="11">
        <v>1</v>
      </c>
      <c r="E447" s="11">
        <v>44</v>
      </c>
      <c r="F447" s="6">
        <v>559.61</v>
      </c>
    </row>
    <row r="448" spans="1:6" x14ac:dyDescent="0.25">
      <c r="A448" s="11">
        <v>47</v>
      </c>
      <c r="B448" s="14">
        <v>112510</v>
      </c>
      <c r="C448" s="11">
        <v>1</v>
      </c>
      <c r="D448" s="11">
        <v>2</v>
      </c>
      <c r="E448" s="11">
        <v>10</v>
      </c>
      <c r="F448" s="6">
        <v>618.20000000000005</v>
      </c>
    </row>
    <row r="449" spans="1:6" x14ac:dyDescent="0.25">
      <c r="A449" s="11">
        <v>31</v>
      </c>
      <c r="B449" s="14">
        <v>123947</v>
      </c>
      <c r="C449" s="11">
        <v>25</v>
      </c>
      <c r="D449" s="11">
        <v>2</v>
      </c>
      <c r="E449" s="11">
        <v>39</v>
      </c>
      <c r="F449" s="6">
        <v>355.67</v>
      </c>
    </row>
    <row r="450" spans="1:6" x14ac:dyDescent="0.25">
      <c r="A450" s="11">
        <v>22</v>
      </c>
      <c r="B450" s="14">
        <v>118840</v>
      </c>
      <c r="C450" s="11">
        <v>32</v>
      </c>
      <c r="D450" s="11">
        <v>9</v>
      </c>
      <c r="E450" s="11">
        <v>9</v>
      </c>
      <c r="F450" s="6">
        <v>819.14</v>
      </c>
    </row>
    <row r="451" spans="1:6" x14ac:dyDescent="0.25">
      <c r="A451" s="11">
        <v>25</v>
      </c>
      <c r="B451" s="14">
        <v>107042</v>
      </c>
      <c r="C451" s="11">
        <v>27</v>
      </c>
      <c r="D451" s="11">
        <v>1</v>
      </c>
      <c r="E451" s="11">
        <v>32</v>
      </c>
      <c r="F451" s="6">
        <v>648.79</v>
      </c>
    </row>
    <row r="452" spans="1:6" x14ac:dyDescent="0.25">
      <c r="A452" s="11">
        <v>35</v>
      </c>
      <c r="B452" s="14">
        <v>114874</v>
      </c>
      <c r="C452" s="11">
        <v>40</v>
      </c>
      <c r="D452" s="11">
        <v>3</v>
      </c>
      <c r="E452" s="11">
        <v>15</v>
      </c>
      <c r="F452" s="6">
        <v>333.55</v>
      </c>
    </row>
    <row r="453" spans="1:6" x14ac:dyDescent="0.25">
      <c r="A453" s="11">
        <v>30</v>
      </c>
      <c r="B453" s="14">
        <v>121358</v>
      </c>
      <c r="C453" s="11">
        <v>16</v>
      </c>
      <c r="D453" s="11">
        <v>1</v>
      </c>
      <c r="E453" s="11">
        <v>2</v>
      </c>
      <c r="F453" s="6">
        <v>122.7</v>
      </c>
    </row>
    <row r="454" spans="1:6" x14ac:dyDescent="0.25">
      <c r="A454" s="11">
        <v>37</v>
      </c>
      <c r="B454" s="14">
        <v>112949</v>
      </c>
      <c r="C454" s="11">
        <v>33</v>
      </c>
      <c r="D454" s="11">
        <v>8</v>
      </c>
      <c r="E454" s="11">
        <v>40</v>
      </c>
      <c r="F454" s="6">
        <v>424.07</v>
      </c>
    </row>
    <row r="455" spans="1:6" x14ac:dyDescent="0.25">
      <c r="A455" s="11">
        <v>28</v>
      </c>
      <c r="B455" s="14">
        <v>136418</v>
      </c>
      <c r="C455" s="11">
        <v>17</v>
      </c>
      <c r="D455" s="11">
        <v>5</v>
      </c>
      <c r="E455" s="11">
        <v>17</v>
      </c>
      <c r="F455" s="6">
        <v>765.53</v>
      </c>
    </row>
    <row r="456" spans="1:6" x14ac:dyDescent="0.25">
      <c r="A456" s="11">
        <v>50</v>
      </c>
      <c r="B456" s="14">
        <v>149578</v>
      </c>
      <c r="C456" s="11">
        <v>28</v>
      </c>
      <c r="D456" s="11">
        <v>2</v>
      </c>
      <c r="E456" s="11">
        <v>39</v>
      </c>
      <c r="F456" s="6">
        <v>839.34</v>
      </c>
    </row>
    <row r="457" spans="1:6" x14ac:dyDescent="0.25">
      <c r="A457" s="11">
        <v>48</v>
      </c>
      <c r="B457" s="14">
        <v>126398</v>
      </c>
      <c r="C457" s="11">
        <v>19</v>
      </c>
      <c r="D457" s="11">
        <v>1</v>
      </c>
      <c r="E457" s="11">
        <v>18</v>
      </c>
      <c r="F457" s="6">
        <v>311.08</v>
      </c>
    </row>
    <row r="458" spans="1:6" x14ac:dyDescent="0.25">
      <c r="A458" s="11">
        <v>21</v>
      </c>
      <c r="B458" s="14">
        <v>145884</v>
      </c>
      <c r="C458" s="11">
        <v>3</v>
      </c>
      <c r="D458" s="11">
        <v>4</v>
      </c>
      <c r="E458" s="11">
        <v>25</v>
      </c>
      <c r="F458" s="6">
        <v>676.93</v>
      </c>
    </row>
    <row r="459" spans="1:6" x14ac:dyDescent="0.25">
      <c r="A459" s="11">
        <v>29</v>
      </c>
      <c r="B459" s="14">
        <v>149973</v>
      </c>
      <c r="C459" s="11">
        <v>2</v>
      </c>
      <c r="D459" s="11">
        <v>2</v>
      </c>
      <c r="E459" s="11">
        <v>19</v>
      </c>
      <c r="F459" s="6">
        <v>437.1</v>
      </c>
    </row>
    <row r="460" spans="1:6" x14ac:dyDescent="0.25">
      <c r="A460" s="11">
        <v>27</v>
      </c>
      <c r="B460" s="14">
        <v>128640</v>
      </c>
      <c r="C460" s="11">
        <v>3</v>
      </c>
      <c r="D460" s="11">
        <v>5</v>
      </c>
      <c r="E460" s="11">
        <v>2</v>
      </c>
      <c r="F460" s="6">
        <v>140.52000000000001</v>
      </c>
    </row>
    <row r="461" spans="1:6" x14ac:dyDescent="0.25">
      <c r="A461" s="11">
        <v>48</v>
      </c>
      <c r="B461" s="14">
        <v>134463</v>
      </c>
      <c r="C461" s="11">
        <v>32</v>
      </c>
      <c r="D461" s="11">
        <v>2</v>
      </c>
      <c r="E461" s="11">
        <v>7</v>
      </c>
      <c r="F461" s="6">
        <v>535.1</v>
      </c>
    </row>
    <row r="462" spans="1:6" x14ac:dyDescent="0.25">
      <c r="A462" s="11">
        <v>33</v>
      </c>
      <c r="B462" s="14">
        <v>106771</v>
      </c>
      <c r="C462" s="11">
        <v>23</v>
      </c>
      <c r="D462" s="11">
        <v>7</v>
      </c>
      <c r="E462" s="11">
        <v>3</v>
      </c>
      <c r="F462" s="6">
        <v>609.79999999999995</v>
      </c>
    </row>
    <row r="463" spans="1:6" x14ac:dyDescent="0.25">
      <c r="A463" s="11">
        <v>26</v>
      </c>
      <c r="B463" s="14">
        <v>131020</v>
      </c>
      <c r="C463" s="11">
        <v>23</v>
      </c>
      <c r="D463" s="11">
        <v>7</v>
      </c>
      <c r="E463" s="11">
        <v>22</v>
      </c>
      <c r="F463" s="6">
        <v>844.88</v>
      </c>
    </row>
    <row r="464" spans="1:6" x14ac:dyDescent="0.25">
      <c r="A464" s="11">
        <v>42</v>
      </c>
      <c r="B464" s="14">
        <v>128064</v>
      </c>
      <c r="C464" s="11">
        <v>8</v>
      </c>
      <c r="D464" s="11">
        <v>8</v>
      </c>
      <c r="E464" s="11">
        <v>44</v>
      </c>
      <c r="F464" s="6">
        <v>316.5</v>
      </c>
    </row>
    <row r="465" spans="1:6" x14ac:dyDescent="0.25">
      <c r="A465" s="11">
        <v>48</v>
      </c>
      <c r="B465" s="14">
        <v>129592</v>
      </c>
      <c r="C465" s="11">
        <v>2</v>
      </c>
      <c r="D465" s="11">
        <v>3</v>
      </c>
      <c r="E465" s="11">
        <v>26</v>
      </c>
      <c r="F465" s="6">
        <v>748.46</v>
      </c>
    </row>
    <row r="466" spans="1:6" x14ac:dyDescent="0.25">
      <c r="A466" s="11">
        <v>21</v>
      </c>
      <c r="B466" s="14">
        <v>117520</v>
      </c>
      <c r="C466" s="11">
        <v>34</v>
      </c>
      <c r="D466" s="11">
        <v>3</v>
      </c>
      <c r="E466" s="11">
        <v>32</v>
      </c>
      <c r="F466" s="6">
        <v>256.98</v>
      </c>
    </row>
    <row r="467" spans="1:6" x14ac:dyDescent="0.25">
      <c r="A467" s="11">
        <v>45</v>
      </c>
      <c r="B467" s="14">
        <v>114390</v>
      </c>
      <c r="C467" s="11">
        <v>38</v>
      </c>
      <c r="D467" s="11">
        <v>3</v>
      </c>
      <c r="E467" s="11">
        <v>9</v>
      </c>
      <c r="F467" s="6">
        <v>663.25</v>
      </c>
    </row>
    <row r="468" spans="1:6" x14ac:dyDescent="0.25">
      <c r="A468" s="11">
        <v>41</v>
      </c>
      <c r="B468" s="14">
        <v>134487</v>
      </c>
      <c r="C468" s="11">
        <v>7</v>
      </c>
      <c r="D468" s="11">
        <v>10</v>
      </c>
      <c r="E468" s="11">
        <v>50</v>
      </c>
      <c r="F468" s="6">
        <v>556.1</v>
      </c>
    </row>
    <row r="469" spans="1:6" x14ac:dyDescent="0.25">
      <c r="A469" s="11">
        <v>44</v>
      </c>
      <c r="B469" s="14">
        <v>123822</v>
      </c>
      <c r="C469" s="11">
        <v>20</v>
      </c>
      <c r="D469" s="11">
        <v>4</v>
      </c>
      <c r="E469" s="11">
        <v>8</v>
      </c>
      <c r="F469" s="6">
        <v>209.75</v>
      </c>
    </row>
    <row r="470" spans="1:6" x14ac:dyDescent="0.25">
      <c r="A470" s="11">
        <v>43</v>
      </c>
      <c r="B470" s="14">
        <v>130645</v>
      </c>
      <c r="C470" s="11">
        <v>34</v>
      </c>
      <c r="D470" s="11">
        <v>10</v>
      </c>
      <c r="E470" s="11">
        <v>5</v>
      </c>
      <c r="F470" s="6">
        <v>833.69</v>
      </c>
    </row>
    <row r="471" spans="1:6" x14ac:dyDescent="0.25">
      <c r="A471" s="11">
        <v>45</v>
      </c>
      <c r="B471" s="14">
        <v>135047</v>
      </c>
      <c r="C471" s="11">
        <v>11</v>
      </c>
      <c r="D471" s="11">
        <v>9</v>
      </c>
      <c r="E471" s="11">
        <v>42</v>
      </c>
      <c r="F471" s="6">
        <v>422.93</v>
      </c>
    </row>
    <row r="472" spans="1:6" x14ac:dyDescent="0.25">
      <c r="A472" s="11">
        <v>30</v>
      </c>
      <c r="B472" s="14">
        <v>117373</v>
      </c>
      <c r="C472" s="11">
        <v>32</v>
      </c>
      <c r="D472" s="11">
        <v>1</v>
      </c>
      <c r="E472" s="11">
        <v>49</v>
      </c>
      <c r="F472" s="6">
        <v>129.35</v>
      </c>
    </row>
    <row r="473" spans="1:6" x14ac:dyDescent="0.25">
      <c r="A473" s="11">
        <v>23</v>
      </c>
      <c r="B473" s="14">
        <v>113097</v>
      </c>
      <c r="C473" s="11">
        <v>40</v>
      </c>
      <c r="D473" s="11">
        <v>5</v>
      </c>
      <c r="E473" s="11">
        <v>42</v>
      </c>
      <c r="F473" s="6">
        <v>75.09</v>
      </c>
    </row>
    <row r="474" spans="1:6" x14ac:dyDescent="0.25">
      <c r="A474" s="11">
        <v>40</v>
      </c>
      <c r="B474" s="14">
        <v>47099</v>
      </c>
      <c r="C474" s="11">
        <v>74</v>
      </c>
      <c r="D474" s="11">
        <v>9</v>
      </c>
      <c r="E474" s="11">
        <v>5</v>
      </c>
      <c r="F474" s="6">
        <v>991.93</v>
      </c>
    </row>
    <row r="475" spans="1:6" x14ac:dyDescent="0.25">
      <c r="A475" s="11">
        <v>22</v>
      </c>
      <c r="B475" s="14">
        <v>41849</v>
      </c>
      <c r="C475" s="11">
        <v>22</v>
      </c>
      <c r="D475" s="11">
        <v>1</v>
      </c>
      <c r="E475" s="11">
        <v>31</v>
      </c>
      <c r="F475" s="6">
        <v>844.08</v>
      </c>
    </row>
    <row r="476" spans="1:6" x14ac:dyDescent="0.25">
      <c r="A476" s="11">
        <v>22</v>
      </c>
      <c r="B476" s="14">
        <v>49077</v>
      </c>
      <c r="C476" s="11">
        <v>74</v>
      </c>
      <c r="D476" s="11">
        <v>10</v>
      </c>
      <c r="E476" s="11">
        <v>47</v>
      </c>
      <c r="F476" s="6">
        <v>799.31</v>
      </c>
    </row>
    <row r="477" spans="1:6" x14ac:dyDescent="0.25">
      <c r="A477" s="11">
        <v>45</v>
      </c>
      <c r="B477" s="14">
        <v>43138</v>
      </c>
      <c r="C477" s="11">
        <v>54</v>
      </c>
      <c r="D477" s="11">
        <v>10</v>
      </c>
      <c r="E477" s="11">
        <v>48</v>
      </c>
      <c r="F477" s="6">
        <v>639.22</v>
      </c>
    </row>
    <row r="478" spans="1:6" x14ac:dyDescent="0.25">
      <c r="A478" s="11">
        <v>50</v>
      </c>
      <c r="B478" s="14">
        <v>42404</v>
      </c>
      <c r="C478" s="11">
        <v>45</v>
      </c>
      <c r="D478" s="11">
        <v>4</v>
      </c>
      <c r="E478" s="11">
        <v>31</v>
      </c>
      <c r="F478" s="6">
        <v>753.6</v>
      </c>
    </row>
    <row r="479" spans="1:6" x14ac:dyDescent="0.25">
      <c r="A479" s="11">
        <v>33</v>
      </c>
      <c r="B479" s="14">
        <v>45136</v>
      </c>
      <c r="C479" s="11">
        <v>84</v>
      </c>
      <c r="D479" s="11">
        <v>9</v>
      </c>
      <c r="E479" s="11">
        <v>38</v>
      </c>
      <c r="F479" s="6">
        <v>332.34</v>
      </c>
    </row>
    <row r="480" spans="1:6" x14ac:dyDescent="0.25">
      <c r="A480" s="11">
        <v>49</v>
      </c>
      <c r="B480" s="14">
        <v>40936</v>
      </c>
      <c r="C480" s="11">
        <v>32</v>
      </c>
      <c r="D480" s="11">
        <v>9</v>
      </c>
      <c r="E480" s="11">
        <v>49</v>
      </c>
      <c r="F480" s="6">
        <v>495.62</v>
      </c>
    </row>
    <row r="481" spans="1:6" x14ac:dyDescent="0.25">
      <c r="A481" s="11">
        <v>49</v>
      </c>
      <c r="B481" s="14">
        <v>30708</v>
      </c>
      <c r="C481" s="11">
        <v>4</v>
      </c>
      <c r="D481" s="11">
        <v>1</v>
      </c>
      <c r="E481" s="11">
        <v>36</v>
      </c>
      <c r="F481" s="6">
        <v>990</v>
      </c>
    </row>
    <row r="482" spans="1:6" x14ac:dyDescent="0.25">
      <c r="A482" s="11">
        <v>32</v>
      </c>
      <c r="B482" s="14">
        <v>44048</v>
      </c>
      <c r="C482" s="11">
        <v>20</v>
      </c>
      <c r="D482" s="11">
        <v>7</v>
      </c>
      <c r="E482" s="11">
        <v>10</v>
      </c>
      <c r="F482" s="6">
        <v>41.55</v>
      </c>
    </row>
    <row r="483" spans="1:6" x14ac:dyDescent="0.25">
      <c r="A483" s="11">
        <v>49</v>
      </c>
      <c r="B483" s="14">
        <v>46695</v>
      </c>
      <c r="C483" s="11">
        <v>99</v>
      </c>
      <c r="D483" s="11">
        <v>9</v>
      </c>
      <c r="E483" s="11">
        <v>26</v>
      </c>
      <c r="F483" s="6">
        <v>674.7</v>
      </c>
    </row>
    <row r="484" spans="1:6" x14ac:dyDescent="0.25">
      <c r="A484" s="11">
        <v>32</v>
      </c>
      <c r="B484" s="14">
        <v>35514</v>
      </c>
      <c r="C484" s="11">
        <v>4</v>
      </c>
      <c r="D484" s="11">
        <v>5</v>
      </c>
      <c r="E484" s="11">
        <v>36</v>
      </c>
      <c r="F484" s="6">
        <v>415.44</v>
      </c>
    </row>
    <row r="485" spans="1:6" x14ac:dyDescent="0.25">
      <c r="A485" s="11">
        <v>43</v>
      </c>
      <c r="B485" s="14">
        <v>42855</v>
      </c>
      <c r="C485" s="11">
        <v>66</v>
      </c>
      <c r="D485" s="11">
        <v>6</v>
      </c>
      <c r="E485" s="11">
        <v>23</v>
      </c>
      <c r="F485" s="6">
        <v>138.51</v>
      </c>
    </row>
    <row r="486" spans="1:6" x14ac:dyDescent="0.25">
      <c r="A486" s="11">
        <v>43</v>
      </c>
      <c r="B486" s="14">
        <v>33030</v>
      </c>
      <c r="C486" s="11">
        <v>61</v>
      </c>
      <c r="D486" s="11">
        <v>8</v>
      </c>
      <c r="E486" s="11">
        <v>40</v>
      </c>
      <c r="F486" s="6">
        <v>711.04</v>
      </c>
    </row>
    <row r="487" spans="1:6" x14ac:dyDescent="0.25">
      <c r="A487" s="11">
        <v>41</v>
      </c>
      <c r="B487" s="14">
        <v>48155</v>
      </c>
      <c r="C487" s="11">
        <v>19</v>
      </c>
      <c r="D487" s="11">
        <v>10</v>
      </c>
      <c r="E487" s="11">
        <v>36</v>
      </c>
      <c r="F487" s="6">
        <v>566.65</v>
      </c>
    </row>
    <row r="488" spans="1:6" x14ac:dyDescent="0.25">
      <c r="A488" s="11">
        <v>37</v>
      </c>
      <c r="B488" s="14">
        <v>33987</v>
      </c>
      <c r="C488" s="11">
        <v>60</v>
      </c>
      <c r="D488" s="11">
        <v>8</v>
      </c>
      <c r="E488" s="11">
        <v>39</v>
      </c>
      <c r="F488" s="6">
        <v>975.1</v>
      </c>
    </row>
    <row r="489" spans="1:6" x14ac:dyDescent="0.25">
      <c r="A489" s="11">
        <v>43</v>
      </c>
      <c r="B489" s="14">
        <v>32512</v>
      </c>
      <c r="C489" s="11">
        <v>95</v>
      </c>
      <c r="D489" s="11">
        <v>4</v>
      </c>
      <c r="E489" s="11">
        <v>49</v>
      </c>
      <c r="F489" s="6">
        <v>223.39</v>
      </c>
    </row>
    <row r="490" spans="1:6" x14ac:dyDescent="0.25">
      <c r="A490" s="11">
        <v>25</v>
      </c>
      <c r="B490" s="14">
        <v>30570</v>
      </c>
      <c r="C490" s="11">
        <v>16</v>
      </c>
      <c r="D490" s="11">
        <v>8</v>
      </c>
      <c r="E490" s="11">
        <v>44</v>
      </c>
      <c r="F490" s="6">
        <v>971.09</v>
      </c>
    </row>
    <row r="491" spans="1:6" x14ac:dyDescent="0.25">
      <c r="A491" s="11">
        <v>41</v>
      </c>
      <c r="B491" s="14">
        <v>41748</v>
      </c>
      <c r="C491" s="11">
        <v>50</v>
      </c>
      <c r="D491" s="11">
        <v>8</v>
      </c>
      <c r="E491" s="11">
        <v>5</v>
      </c>
      <c r="F491" s="6">
        <v>35.159999999999997</v>
      </c>
    </row>
    <row r="492" spans="1:6" x14ac:dyDescent="0.25">
      <c r="A492" s="11">
        <v>28</v>
      </c>
      <c r="B492" s="14">
        <v>48383</v>
      </c>
      <c r="C492" s="11">
        <v>57</v>
      </c>
      <c r="D492" s="11">
        <v>8</v>
      </c>
      <c r="E492" s="11">
        <v>35</v>
      </c>
      <c r="F492" s="6">
        <v>17.97</v>
      </c>
    </row>
    <row r="493" spans="1:6" x14ac:dyDescent="0.25">
      <c r="A493" s="11">
        <v>46</v>
      </c>
      <c r="B493" s="14">
        <v>38785</v>
      </c>
      <c r="C493" s="11">
        <v>55</v>
      </c>
      <c r="D493" s="11">
        <v>9</v>
      </c>
      <c r="E493" s="11">
        <v>22</v>
      </c>
      <c r="F493" s="6">
        <v>486.25</v>
      </c>
    </row>
    <row r="494" spans="1:6" x14ac:dyDescent="0.25">
      <c r="A494" s="11">
        <v>28</v>
      </c>
      <c r="B494" s="14">
        <v>49020</v>
      </c>
      <c r="C494" s="11">
        <v>75</v>
      </c>
      <c r="D494" s="11">
        <v>9</v>
      </c>
      <c r="E494" s="11">
        <v>49</v>
      </c>
      <c r="F494" s="6">
        <v>109.03</v>
      </c>
    </row>
    <row r="495" spans="1:6" x14ac:dyDescent="0.25">
      <c r="A495" s="11">
        <v>39</v>
      </c>
      <c r="B495" s="14">
        <v>39931</v>
      </c>
      <c r="C495" s="11">
        <v>43</v>
      </c>
      <c r="D495" s="11">
        <v>1</v>
      </c>
      <c r="E495" s="11">
        <v>28</v>
      </c>
      <c r="F495" s="6">
        <v>261.36</v>
      </c>
    </row>
    <row r="496" spans="1:6" x14ac:dyDescent="0.25">
      <c r="A496" s="11">
        <v>32</v>
      </c>
      <c r="B496" s="14">
        <v>39407</v>
      </c>
      <c r="C496" s="11">
        <v>50</v>
      </c>
      <c r="D496" s="11">
        <v>6</v>
      </c>
      <c r="E496" s="11">
        <v>13</v>
      </c>
      <c r="F496" s="6">
        <v>844.22</v>
      </c>
    </row>
    <row r="497" spans="1:6" x14ac:dyDescent="0.25">
      <c r="A497" s="11">
        <v>48</v>
      </c>
      <c r="B497" s="14">
        <v>39407</v>
      </c>
      <c r="C497" s="11">
        <v>82</v>
      </c>
      <c r="D497" s="11">
        <v>5</v>
      </c>
      <c r="E497" s="11">
        <v>27</v>
      </c>
      <c r="F497" s="6">
        <v>463.07</v>
      </c>
    </row>
    <row r="498" spans="1:6" x14ac:dyDescent="0.25">
      <c r="A498" s="11">
        <v>34</v>
      </c>
      <c r="B498" s="14">
        <v>31668</v>
      </c>
      <c r="C498" s="11">
        <v>43</v>
      </c>
      <c r="D498" s="11">
        <v>5</v>
      </c>
      <c r="E498" s="11">
        <v>40</v>
      </c>
      <c r="F498" s="6">
        <v>117.01</v>
      </c>
    </row>
    <row r="499" spans="1:6" x14ac:dyDescent="0.25">
      <c r="A499" s="11">
        <v>50</v>
      </c>
      <c r="B499" s="14">
        <v>36022</v>
      </c>
      <c r="C499" s="11">
        <v>11</v>
      </c>
      <c r="D499" s="11">
        <v>6</v>
      </c>
      <c r="E499" s="11">
        <v>49</v>
      </c>
      <c r="F499" s="6">
        <v>801.59</v>
      </c>
    </row>
    <row r="500" spans="1:6" x14ac:dyDescent="0.25">
      <c r="A500" s="11">
        <v>48</v>
      </c>
      <c r="B500" s="14">
        <v>30374</v>
      </c>
      <c r="C500" s="11">
        <v>28</v>
      </c>
      <c r="D500" s="11">
        <v>7</v>
      </c>
      <c r="E500" s="11">
        <v>34</v>
      </c>
      <c r="F500" s="6">
        <v>463.78</v>
      </c>
    </row>
    <row r="501" spans="1:6" x14ac:dyDescent="0.25">
      <c r="A501" s="11">
        <v>31</v>
      </c>
      <c r="B501" s="14">
        <v>35406</v>
      </c>
      <c r="C501" s="11">
        <v>45</v>
      </c>
      <c r="D501" s="11">
        <v>10</v>
      </c>
      <c r="E501" s="11">
        <v>9</v>
      </c>
      <c r="F501" s="6">
        <v>637.02</v>
      </c>
    </row>
    <row r="502" spans="1:6" x14ac:dyDescent="0.25">
      <c r="A502" s="11">
        <v>32</v>
      </c>
      <c r="B502" s="14">
        <v>48445</v>
      </c>
      <c r="C502" s="11">
        <v>91</v>
      </c>
      <c r="D502" s="11">
        <v>8</v>
      </c>
      <c r="E502" s="11">
        <v>27</v>
      </c>
      <c r="F502" s="6">
        <v>265.17</v>
      </c>
    </row>
    <row r="503" spans="1:6" x14ac:dyDescent="0.25">
      <c r="A503" s="11">
        <v>38</v>
      </c>
      <c r="B503" s="14">
        <v>42378</v>
      </c>
      <c r="C503" s="11">
        <v>36</v>
      </c>
      <c r="D503" s="11">
        <v>5</v>
      </c>
      <c r="E503" s="11">
        <v>20</v>
      </c>
      <c r="F503" s="6">
        <v>279.77</v>
      </c>
    </row>
    <row r="504" spans="1:6" x14ac:dyDescent="0.25">
      <c r="A504" s="11">
        <v>44</v>
      </c>
      <c r="B504" s="14">
        <v>32030</v>
      </c>
      <c r="C504" s="11">
        <v>38</v>
      </c>
      <c r="D504" s="11">
        <v>2</v>
      </c>
      <c r="E504" s="11">
        <v>19</v>
      </c>
      <c r="F504" s="6">
        <v>912.15</v>
      </c>
    </row>
    <row r="505" spans="1:6" x14ac:dyDescent="0.25">
      <c r="A505" s="11">
        <v>38</v>
      </c>
      <c r="B505" s="14">
        <v>40590</v>
      </c>
      <c r="C505" s="11">
        <v>91</v>
      </c>
      <c r="D505" s="11">
        <v>7</v>
      </c>
      <c r="E505" s="11">
        <v>27</v>
      </c>
      <c r="F505" s="6">
        <v>617.64</v>
      </c>
    </row>
    <row r="506" spans="1:6" x14ac:dyDescent="0.25">
      <c r="A506" s="11">
        <v>23</v>
      </c>
      <c r="B506" s="14">
        <v>30751</v>
      </c>
      <c r="C506" s="11">
        <v>99</v>
      </c>
      <c r="D506" s="11">
        <v>9</v>
      </c>
      <c r="E506" s="11">
        <v>26</v>
      </c>
      <c r="F506" s="6">
        <v>696.9</v>
      </c>
    </row>
    <row r="507" spans="1:6" x14ac:dyDescent="0.25">
      <c r="A507" s="11">
        <v>41</v>
      </c>
      <c r="B507" s="14">
        <v>30074</v>
      </c>
      <c r="C507" s="11">
        <v>95</v>
      </c>
      <c r="D507" s="11">
        <v>8</v>
      </c>
      <c r="E507" s="11">
        <v>19</v>
      </c>
      <c r="F507" s="6">
        <v>78.819999999999993</v>
      </c>
    </row>
    <row r="508" spans="1:6" x14ac:dyDescent="0.25">
      <c r="A508" s="11">
        <v>23</v>
      </c>
      <c r="B508" s="14">
        <v>37713</v>
      </c>
      <c r="C508" s="11">
        <v>11</v>
      </c>
      <c r="D508" s="11">
        <v>8</v>
      </c>
      <c r="E508" s="11">
        <v>31</v>
      </c>
      <c r="F508" s="6">
        <v>481.24</v>
      </c>
    </row>
    <row r="509" spans="1:6" x14ac:dyDescent="0.25">
      <c r="A509" s="11">
        <v>48</v>
      </c>
      <c r="B509" s="14">
        <v>36282</v>
      </c>
      <c r="C509" s="11">
        <v>14</v>
      </c>
      <c r="D509" s="11">
        <v>10</v>
      </c>
      <c r="E509" s="11">
        <v>3</v>
      </c>
      <c r="F509" s="6">
        <v>210.43</v>
      </c>
    </row>
    <row r="510" spans="1:6" x14ac:dyDescent="0.25">
      <c r="A510" s="11">
        <v>36</v>
      </c>
      <c r="B510" s="14">
        <v>30121</v>
      </c>
      <c r="C510" s="11">
        <v>39</v>
      </c>
      <c r="D510" s="11">
        <v>10</v>
      </c>
      <c r="E510" s="11">
        <v>16</v>
      </c>
      <c r="F510" s="6">
        <v>233.08</v>
      </c>
    </row>
    <row r="511" spans="1:6" x14ac:dyDescent="0.25">
      <c r="A511" s="11">
        <v>21</v>
      </c>
      <c r="B511" s="14">
        <v>42889</v>
      </c>
      <c r="C511" s="11">
        <v>12</v>
      </c>
      <c r="D511" s="11">
        <v>2</v>
      </c>
      <c r="E511" s="11">
        <v>20</v>
      </c>
      <c r="F511" s="6">
        <v>789.92</v>
      </c>
    </row>
    <row r="512" spans="1:6" x14ac:dyDescent="0.25">
      <c r="A512" s="11">
        <v>47</v>
      </c>
      <c r="B512" s="14">
        <v>49336</v>
      </c>
      <c r="C512" s="11">
        <v>11</v>
      </c>
      <c r="D512" s="11">
        <v>10</v>
      </c>
      <c r="E512" s="11">
        <v>11</v>
      </c>
      <c r="F512" s="6">
        <v>877.17</v>
      </c>
    </row>
    <row r="513" spans="1:6" x14ac:dyDescent="0.25">
      <c r="A513" s="11">
        <v>31</v>
      </c>
      <c r="B513" s="14">
        <v>46106</v>
      </c>
      <c r="C513" s="11">
        <v>72</v>
      </c>
      <c r="D513" s="11">
        <v>7</v>
      </c>
      <c r="E513" s="11">
        <v>2</v>
      </c>
      <c r="F513" s="6">
        <v>59.82</v>
      </c>
    </row>
    <row r="514" spans="1:6" x14ac:dyDescent="0.25">
      <c r="A514" s="11">
        <v>50</v>
      </c>
      <c r="B514" s="14">
        <v>46524</v>
      </c>
      <c r="C514" s="11">
        <v>1</v>
      </c>
      <c r="D514" s="11">
        <v>4</v>
      </c>
      <c r="E514" s="11">
        <v>7</v>
      </c>
      <c r="F514" s="6">
        <v>371.62</v>
      </c>
    </row>
    <row r="515" spans="1:6" x14ac:dyDescent="0.25">
      <c r="A515" s="11">
        <v>30</v>
      </c>
      <c r="B515" s="14">
        <v>35565</v>
      </c>
      <c r="C515" s="11">
        <v>83</v>
      </c>
      <c r="D515" s="11">
        <v>8</v>
      </c>
      <c r="E515" s="11">
        <v>17</v>
      </c>
      <c r="F515" s="6">
        <v>238.79</v>
      </c>
    </row>
    <row r="516" spans="1:6" x14ac:dyDescent="0.25">
      <c r="A516" s="11">
        <v>32</v>
      </c>
      <c r="B516" s="14">
        <v>38683</v>
      </c>
      <c r="C516" s="11">
        <v>59</v>
      </c>
      <c r="D516" s="11">
        <v>10</v>
      </c>
      <c r="E516" s="11">
        <v>47</v>
      </c>
      <c r="F516" s="6">
        <v>846.85</v>
      </c>
    </row>
    <row r="517" spans="1:6" x14ac:dyDescent="0.25">
      <c r="A517" s="11">
        <v>35</v>
      </c>
      <c r="B517" s="14">
        <v>42390</v>
      </c>
      <c r="C517" s="11">
        <v>27</v>
      </c>
      <c r="D517" s="11">
        <v>3</v>
      </c>
      <c r="E517" s="11">
        <v>41</v>
      </c>
      <c r="F517" s="6">
        <v>781.31</v>
      </c>
    </row>
    <row r="518" spans="1:6" x14ac:dyDescent="0.25">
      <c r="A518" s="11">
        <v>44</v>
      </c>
      <c r="B518" s="14">
        <v>43069</v>
      </c>
      <c r="C518" s="11">
        <v>55</v>
      </c>
      <c r="D518" s="11">
        <v>6</v>
      </c>
      <c r="E518" s="11">
        <v>33</v>
      </c>
      <c r="F518" s="6">
        <v>501.34</v>
      </c>
    </row>
    <row r="519" spans="1:6" x14ac:dyDescent="0.25">
      <c r="A519" s="11">
        <v>22</v>
      </c>
      <c r="B519" s="14">
        <v>46900</v>
      </c>
      <c r="C519" s="11">
        <v>70</v>
      </c>
      <c r="D519" s="11">
        <v>1</v>
      </c>
      <c r="E519" s="11">
        <v>24</v>
      </c>
      <c r="F519" s="6">
        <v>325.45999999999998</v>
      </c>
    </row>
    <row r="520" spans="1:6" x14ac:dyDescent="0.25">
      <c r="A520" s="11">
        <v>25</v>
      </c>
      <c r="B520" s="14">
        <v>33065</v>
      </c>
      <c r="C520" s="11">
        <v>61</v>
      </c>
      <c r="D520" s="11">
        <v>7</v>
      </c>
      <c r="E520" s="11">
        <v>40</v>
      </c>
      <c r="F520" s="6">
        <v>317.98</v>
      </c>
    </row>
    <row r="521" spans="1:6" x14ac:dyDescent="0.25">
      <c r="A521" s="11">
        <v>39</v>
      </c>
      <c r="B521" s="14">
        <v>49970</v>
      </c>
      <c r="C521" s="11">
        <v>53</v>
      </c>
      <c r="D521" s="11">
        <v>5</v>
      </c>
      <c r="E521" s="11">
        <v>24</v>
      </c>
      <c r="F521" s="6">
        <v>728.58</v>
      </c>
    </row>
    <row r="522" spans="1:6" x14ac:dyDescent="0.25">
      <c r="A522" s="11">
        <v>36</v>
      </c>
      <c r="B522" s="14">
        <v>37595</v>
      </c>
      <c r="C522" s="11">
        <v>88</v>
      </c>
      <c r="D522" s="11">
        <v>8</v>
      </c>
      <c r="E522" s="11">
        <v>49</v>
      </c>
      <c r="F522" s="6">
        <v>600.48</v>
      </c>
    </row>
    <row r="523" spans="1:6" x14ac:dyDescent="0.25">
      <c r="A523" s="11">
        <v>39</v>
      </c>
      <c r="B523" s="14">
        <v>30004</v>
      </c>
      <c r="C523" s="11">
        <v>32</v>
      </c>
      <c r="D523" s="11">
        <v>6</v>
      </c>
      <c r="E523" s="11">
        <v>48</v>
      </c>
      <c r="F523" s="6">
        <v>863.47</v>
      </c>
    </row>
    <row r="524" spans="1:6" x14ac:dyDescent="0.25">
      <c r="A524" s="11">
        <v>50</v>
      </c>
      <c r="B524" s="14">
        <v>43965</v>
      </c>
      <c r="C524" s="11">
        <v>83</v>
      </c>
      <c r="D524" s="11">
        <v>3</v>
      </c>
      <c r="E524" s="11">
        <v>17</v>
      </c>
      <c r="F524" s="6">
        <v>83.38</v>
      </c>
    </row>
    <row r="525" spans="1:6" x14ac:dyDescent="0.25">
      <c r="A525" s="11">
        <v>45</v>
      </c>
      <c r="B525" s="14">
        <v>41917</v>
      </c>
      <c r="C525" s="11">
        <v>58</v>
      </c>
      <c r="D525" s="11">
        <v>8</v>
      </c>
      <c r="E525" s="11">
        <v>5</v>
      </c>
      <c r="F525" s="6">
        <v>870.38</v>
      </c>
    </row>
    <row r="526" spans="1:6" x14ac:dyDescent="0.25">
      <c r="A526" s="11">
        <v>36</v>
      </c>
      <c r="B526" s="14">
        <v>31458</v>
      </c>
      <c r="C526" s="11">
        <v>40</v>
      </c>
      <c r="D526" s="11">
        <v>4</v>
      </c>
      <c r="E526" s="11">
        <v>6</v>
      </c>
      <c r="F526" s="6">
        <v>371.77</v>
      </c>
    </row>
    <row r="527" spans="1:6" x14ac:dyDescent="0.25">
      <c r="A527" s="11">
        <v>32</v>
      </c>
      <c r="B527" s="14">
        <v>46610</v>
      </c>
      <c r="C527" s="11">
        <v>92</v>
      </c>
      <c r="D527" s="11">
        <v>5</v>
      </c>
      <c r="E527" s="11">
        <v>9</v>
      </c>
      <c r="F527" s="6">
        <v>409.85</v>
      </c>
    </row>
    <row r="528" spans="1:6" x14ac:dyDescent="0.25">
      <c r="A528" s="11">
        <v>33</v>
      </c>
      <c r="B528" s="14">
        <v>38240</v>
      </c>
      <c r="C528" s="11">
        <v>92</v>
      </c>
      <c r="D528" s="11">
        <v>3</v>
      </c>
      <c r="E528" s="11">
        <v>37</v>
      </c>
      <c r="F528" s="6">
        <v>626.82000000000005</v>
      </c>
    </row>
    <row r="529" spans="1:6" x14ac:dyDescent="0.25">
      <c r="A529" s="11">
        <v>39</v>
      </c>
      <c r="B529" s="14">
        <v>48641</v>
      </c>
      <c r="C529" s="11">
        <v>45</v>
      </c>
      <c r="D529" s="11">
        <v>3</v>
      </c>
      <c r="E529" s="11">
        <v>46</v>
      </c>
      <c r="F529" s="6">
        <v>415.19</v>
      </c>
    </row>
    <row r="530" spans="1:6" x14ac:dyDescent="0.25">
      <c r="A530" s="11">
        <v>33</v>
      </c>
      <c r="B530" s="14">
        <v>38271</v>
      </c>
      <c r="C530" s="11">
        <v>39</v>
      </c>
      <c r="D530" s="11">
        <v>10</v>
      </c>
      <c r="E530" s="11">
        <v>43</v>
      </c>
      <c r="F530" s="6">
        <v>99.52</v>
      </c>
    </row>
    <row r="531" spans="1:6" x14ac:dyDescent="0.25">
      <c r="A531" s="11">
        <v>43</v>
      </c>
      <c r="B531" s="14">
        <v>38012</v>
      </c>
      <c r="C531" s="11">
        <v>55</v>
      </c>
      <c r="D531" s="11">
        <v>3</v>
      </c>
      <c r="E531" s="11">
        <v>24</v>
      </c>
      <c r="F531" s="6">
        <v>943.37</v>
      </c>
    </row>
    <row r="532" spans="1:6" x14ac:dyDescent="0.25">
      <c r="A532" s="11">
        <v>41</v>
      </c>
      <c r="B532" s="14">
        <v>36763</v>
      </c>
      <c r="C532" s="11">
        <v>50</v>
      </c>
      <c r="D532" s="11">
        <v>5</v>
      </c>
      <c r="E532" s="11">
        <v>36</v>
      </c>
      <c r="F532" s="6">
        <v>490.62</v>
      </c>
    </row>
    <row r="533" spans="1:6" x14ac:dyDescent="0.25">
      <c r="A533" s="11">
        <v>45</v>
      </c>
      <c r="B533" s="14">
        <v>47989</v>
      </c>
      <c r="C533" s="11">
        <v>70</v>
      </c>
      <c r="D533" s="11">
        <v>6</v>
      </c>
      <c r="E533" s="11">
        <v>9</v>
      </c>
      <c r="F533" s="6">
        <v>218.77</v>
      </c>
    </row>
    <row r="534" spans="1:6" x14ac:dyDescent="0.25">
      <c r="A534" s="11">
        <v>27</v>
      </c>
      <c r="B534" s="14">
        <v>48576</v>
      </c>
      <c r="C534" s="11">
        <v>29</v>
      </c>
      <c r="D534" s="11">
        <v>7</v>
      </c>
      <c r="E534" s="11">
        <v>29</v>
      </c>
      <c r="F534" s="6">
        <v>976.83</v>
      </c>
    </row>
    <row r="535" spans="1:6" x14ac:dyDescent="0.25">
      <c r="A535" s="11">
        <v>47</v>
      </c>
      <c r="B535" s="14">
        <v>40790</v>
      </c>
      <c r="C535" s="11">
        <v>36</v>
      </c>
      <c r="D535" s="11">
        <v>1</v>
      </c>
      <c r="E535" s="11">
        <v>4</v>
      </c>
      <c r="F535" s="6">
        <v>913.84</v>
      </c>
    </row>
    <row r="536" spans="1:6" x14ac:dyDescent="0.25">
      <c r="A536" s="11">
        <v>32</v>
      </c>
      <c r="B536" s="14">
        <v>41072</v>
      </c>
      <c r="C536" s="11">
        <v>14</v>
      </c>
      <c r="D536" s="11">
        <v>5</v>
      </c>
      <c r="E536" s="11">
        <v>39</v>
      </c>
      <c r="F536" s="6">
        <v>981.04</v>
      </c>
    </row>
    <row r="537" spans="1:6" x14ac:dyDescent="0.25">
      <c r="A537" s="11">
        <v>33</v>
      </c>
      <c r="B537" s="14">
        <v>36577</v>
      </c>
      <c r="C537" s="11">
        <v>28</v>
      </c>
      <c r="D537" s="11">
        <v>4</v>
      </c>
      <c r="E537" s="11">
        <v>1</v>
      </c>
      <c r="F537" s="6">
        <v>612.54</v>
      </c>
    </row>
    <row r="538" spans="1:6" x14ac:dyDescent="0.25">
      <c r="A538" s="11">
        <v>31</v>
      </c>
      <c r="B538" s="14">
        <v>33604</v>
      </c>
      <c r="C538" s="11">
        <v>8</v>
      </c>
      <c r="D538" s="11">
        <v>5</v>
      </c>
      <c r="E538" s="11">
        <v>2</v>
      </c>
      <c r="F538" s="6">
        <v>984.15</v>
      </c>
    </row>
    <row r="539" spans="1:6" x14ac:dyDescent="0.25">
      <c r="A539" s="11">
        <v>26</v>
      </c>
      <c r="B539" s="14">
        <v>42499</v>
      </c>
      <c r="C539" s="11">
        <v>92</v>
      </c>
      <c r="D539" s="11">
        <v>9</v>
      </c>
      <c r="E539" s="11">
        <v>50</v>
      </c>
      <c r="F539" s="6">
        <v>37.57</v>
      </c>
    </row>
    <row r="540" spans="1:6" x14ac:dyDescent="0.25">
      <c r="A540" s="11">
        <v>42</v>
      </c>
      <c r="B540" s="14">
        <v>49140</v>
      </c>
      <c r="C540" s="11">
        <v>23</v>
      </c>
      <c r="D540" s="11">
        <v>9</v>
      </c>
      <c r="E540" s="11">
        <v>35</v>
      </c>
      <c r="F540" s="6">
        <v>400.23</v>
      </c>
    </row>
    <row r="541" spans="1:6" x14ac:dyDescent="0.25">
      <c r="A541" s="11">
        <v>43</v>
      </c>
      <c r="B541" s="14">
        <v>43545</v>
      </c>
      <c r="C541" s="11">
        <v>67</v>
      </c>
      <c r="D541" s="11">
        <v>5</v>
      </c>
      <c r="E541" s="11">
        <v>41</v>
      </c>
      <c r="F541" s="6">
        <v>179.71</v>
      </c>
    </row>
    <row r="542" spans="1:6" x14ac:dyDescent="0.25">
      <c r="A542" s="11">
        <v>45</v>
      </c>
      <c r="B542" s="14">
        <v>30738</v>
      </c>
      <c r="C542" s="11">
        <v>38</v>
      </c>
      <c r="D542" s="11">
        <v>7</v>
      </c>
      <c r="E542" s="11">
        <v>5</v>
      </c>
      <c r="F542" s="6">
        <v>144</v>
      </c>
    </row>
    <row r="543" spans="1:6" x14ac:dyDescent="0.25">
      <c r="A543" s="11">
        <v>26</v>
      </c>
      <c r="B543" s="14">
        <v>44725</v>
      </c>
      <c r="C543" s="11">
        <v>40</v>
      </c>
      <c r="D543" s="11">
        <v>10</v>
      </c>
      <c r="E543" s="11">
        <v>17</v>
      </c>
      <c r="F543" s="6">
        <v>307.42</v>
      </c>
    </row>
    <row r="544" spans="1:6" x14ac:dyDescent="0.25">
      <c r="A544" s="11">
        <v>30</v>
      </c>
      <c r="B544" s="14">
        <v>43192</v>
      </c>
      <c r="C544" s="11">
        <v>61</v>
      </c>
      <c r="D544" s="11">
        <v>1</v>
      </c>
      <c r="E544" s="11">
        <v>27</v>
      </c>
      <c r="F544" s="6">
        <v>614.39</v>
      </c>
    </row>
    <row r="545" spans="1:6" x14ac:dyDescent="0.25">
      <c r="A545" s="11">
        <v>33</v>
      </c>
      <c r="B545" s="14">
        <v>38558</v>
      </c>
      <c r="C545" s="11">
        <v>71</v>
      </c>
      <c r="D545" s="11">
        <v>8</v>
      </c>
      <c r="E545" s="11">
        <v>22</v>
      </c>
      <c r="F545" s="6">
        <v>223.73</v>
      </c>
    </row>
    <row r="546" spans="1:6" x14ac:dyDescent="0.25">
      <c r="A546" s="11">
        <v>33</v>
      </c>
      <c r="B546" s="14">
        <v>45432</v>
      </c>
      <c r="C546" s="11">
        <v>11</v>
      </c>
      <c r="D546" s="11">
        <v>4</v>
      </c>
      <c r="E546" s="11">
        <v>42</v>
      </c>
      <c r="F546" s="6">
        <v>990.34</v>
      </c>
    </row>
    <row r="547" spans="1:6" x14ac:dyDescent="0.25">
      <c r="A547" s="11">
        <v>41</v>
      </c>
      <c r="B547" s="14">
        <v>37547</v>
      </c>
      <c r="C547" s="11">
        <v>72</v>
      </c>
      <c r="D547" s="11">
        <v>3</v>
      </c>
      <c r="E547" s="11">
        <v>24</v>
      </c>
      <c r="F547" s="6">
        <v>897.46</v>
      </c>
    </row>
    <row r="548" spans="1:6" x14ac:dyDescent="0.25">
      <c r="A548" s="11">
        <v>26</v>
      </c>
      <c r="B548" s="14">
        <v>34901</v>
      </c>
      <c r="C548" s="11">
        <v>31</v>
      </c>
      <c r="D548" s="11">
        <v>7</v>
      </c>
      <c r="E548" s="11">
        <v>9</v>
      </c>
      <c r="F548" s="6">
        <v>667.8</v>
      </c>
    </row>
    <row r="549" spans="1:6" x14ac:dyDescent="0.25">
      <c r="A549" s="11">
        <v>34</v>
      </c>
      <c r="B549" s="14">
        <v>43316</v>
      </c>
      <c r="C549" s="11">
        <v>72</v>
      </c>
      <c r="D549" s="11">
        <v>7</v>
      </c>
      <c r="E549" s="11">
        <v>13</v>
      </c>
      <c r="F549" s="6">
        <v>274.88</v>
      </c>
    </row>
    <row r="550" spans="1:6" x14ac:dyDescent="0.25">
      <c r="A550" s="11">
        <v>30</v>
      </c>
      <c r="B550" s="14">
        <v>42089</v>
      </c>
      <c r="C550" s="11">
        <v>29</v>
      </c>
      <c r="D550" s="11">
        <v>3</v>
      </c>
      <c r="E550" s="11">
        <v>3</v>
      </c>
      <c r="F550" s="6">
        <v>536.52</v>
      </c>
    </row>
    <row r="551" spans="1:6" x14ac:dyDescent="0.25">
      <c r="A551" s="11">
        <v>27</v>
      </c>
      <c r="B551" s="14">
        <v>40595</v>
      </c>
      <c r="C551" s="11">
        <v>84</v>
      </c>
      <c r="D551" s="11">
        <v>6</v>
      </c>
      <c r="E551" s="11">
        <v>15</v>
      </c>
      <c r="F551" s="6">
        <v>268.76</v>
      </c>
    </row>
    <row r="552" spans="1:6" x14ac:dyDescent="0.25">
      <c r="A552" s="11">
        <v>22</v>
      </c>
      <c r="B552" s="14">
        <v>46866</v>
      </c>
      <c r="C552" s="11">
        <v>3</v>
      </c>
      <c r="D552" s="11">
        <v>7</v>
      </c>
      <c r="E552" s="11">
        <v>46</v>
      </c>
      <c r="F552" s="6">
        <v>737.44</v>
      </c>
    </row>
    <row r="553" spans="1:6" x14ac:dyDescent="0.25">
      <c r="A553" s="11">
        <v>22</v>
      </c>
      <c r="B553" s="14">
        <v>48068</v>
      </c>
      <c r="C553" s="11">
        <v>57</v>
      </c>
      <c r="D553" s="11">
        <v>2</v>
      </c>
      <c r="E553" s="11">
        <v>24</v>
      </c>
      <c r="F553" s="6">
        <v>683.02</v>
      </c>
    </row>
    <row r="554" spans="1:6" x14ac:dyDescent="0.25">
      <c r="A554" s="11">
        <v>38</v>
      </c>
      <c r="B554" s="14">
        <v>45551</v>
      </c>
      <c r="C554" s="11">
        <v>100</v>
      </c>
      <c r="D554" s="11">
        <v>10</v>
      </c>
      <c r="E554" s="11">
        <v>22</v>
      </c>
      <c r="F554" s="6">
        <v>99.63</v>
      </c>
    </row>
    <row r="555" spans="1:6" x14ac:dyDescent="0.25">
      <c r="A555" s="11">
        <v>49</v>
      </c>
      <c r="B555" s="14">
        <v>30523</v>
      </c>
      <c r="C555" s="11">
        <v>83</v>
      </c>
      <c r="D555" s="11">
        <v>4</v>
      </c>
      <c r="E555" s="11">
        <v>38</v>
      </c>
      <c r="F555" s="6">
        <v>564.48</v>
      </c>
    </row>
    <row r="556" spans="1:6" x14ac:dyDescent="0.25">
      <c r="A556" s="11">
        <v>36</v>
      </c>
      <c r="B556" s="14">
        <v>45458</v>
      </c>
      <c r="C556" s="11">
        <v>74</v>
      </c>
      <c r="D556" s="11">
        <v>6</v>
      </c>
      <c r="E556" s="11">
        <v>19</v>
      </c>
      <c r="F556" s="6">
        <v>135.22999999999999</v>
      </c>
    </row>
    <row r="557" spans="1:6" x14ac:dyDescent="0.25">
      <c r="A557" s="11">
        <v>46</v>
      </c>
      <c r="B557" s="14">
        <v>46368</v>
      </c>
      <c r="C557" s="11">
        <v>11</v>
      </c>
      <c r="D557" s="11">
        <v>7</v>
      </c>
      <c r="E557" s="11">
        <v>17</v>
      </c>
      <c r="F557" s="6">
        <v>869.05</v>
      </c>
    </row>
    <row r="558" spans="1:6" x14ac:dyDescent="0.25">
      <c r="A558" s="11">
        <v>35</v>
      </c>
      <c r="B558" s="14">
        <v>48768</v>
      </c>
      <c r="C558" s="11">
        <v>43</v>
      </c>
      <c r="D558" s="11">
        <v>2</v>
      </c>
      <c r="E558" s="11">
        <v>5</v>
      </c>
      <c r="F558" s="6">
        <v>746.74</v>
      </c>
    </row>
    <row r="559" spans="1:6" x14ac:dyDescent="0.25">
      <c r="A559" s="11">
        <v>31</v>
      </c>
      <c r="B559" s="14">
        <v>30969</v>
      </c>
      <c r="C559" s="11">
        <v>32</v>
      </c>
      <c r="D559" s="11">
        <v>9</v>
      </c>
      <c r="E559" s="11">
        <v>11</v>
      </c>
      <c r="F559" s="6">
        <v>562.47</v>
      </c>
    </row>
    <row r="560" spans="1:6" x14ac:dyDescent="0.25">
      <c r="A560" s="11">
        <v>43</v>
      </c>
      <c r="B560" s="14">
        <v>42201</v>
      </c>
      <c r="C560" s="11">
        <v>76</v>
      </c>
      <c r="D560" s="11">
        <v>1</v>
      </c>
      <c r="E560" s="11">
        <v>50</v>
      </c>
      <c r="F560" s="6">
        <v>106.48</v>
      </c>
    </row>
    <row r="561" spans="1:6" x14ac:dyDescent="0.25">
      <c r="A561" s="11">
        <v>36</v>
      </c>
      <c r="B561" s="14">
        <v>33087</v>
      </c>
      <c r="C561" s="11">
        <v>69</v>
      </c>
      <c r="D561" s="11">
        <v>7</v>
      </c>
      <c r="E561" s="11">
        <v>21</v>
      </c>
      <c r="F561" s="6">
        <v>651.79999999999995</v>
      </c>
    </row>
    <row r="562" spans="1:6" x14ac:dyDescent="0.25">
      <c r="A562" s="11">
        <v>47</v>
      </c>
      <c r="B562" s="14">
        <v>37014</v>
      </c>
      <c r="C562" s="11">
        <v>76</v>
      </c>
      <c r="D562" s="11">
        <v>5</v>
      </c>
      <c r="E562" s="11">
        <v>34</v>
      </c>
      <c r="F562" s="6">
        <v>880.18</v>
      </c>
    </row>
    <row r="563" spans="1:6" x14ac:dyDescent="0.25">
      <c r="A563" s="11">
        <v>29</v>
      </c>
      <c r="B563" s="14">
        <v>45164</v>
      </c>
      <c r="C563" s="11">
        <v>54</v>
      </c>
      <c r="D563" s="11">
        <v>8</v>
      </c>
      <c r="E563" s="11">
        <v>45</v>
      </c>
      <c r="F563" s="6">
        <v>915.62</v>
      </c>
    </row>
    <row r="564" spans="1:6" x14ac:dyDescent="0.25">
      <c r="A564" s="11">
        <v>26</v>
      </c>
      <c r="B564" s="14">
        <v>41126</v>
      </c>
      <c r="C564" s="11">
        <v>37</v>
      </c>
      <c r="D564" s="11">
        <v>9</v>
      </c>
      <c r="E564" s="11">
        <v>44</v>
      </c>
      <c r="F564" s="6">
        <v>100.64</v>
      </c>
    </row>
    <row r="565" spans="1:6" x14ac:dyDescent="0.25">
      <c r="A565" s="11">
        <v>26</v>
      </c>
      <c r="B565" s="14">
        <v>45147</v>
      </c>
      <c r="C565" s="11">
        <v>93</v>
      </c>
      <c r="D565" s="11">
        <v>1</v>
      </c>
      <c r="E565" s="11">
        <v>32</v>
      </c>
      <c r="F565" s="6">
        <v>750.58</v>
      </c>
    </row>
    <row r="566" spans="1:6" x14ac:dyDescent="0.25">
      <c r="A566" s="11">
        <v>31</v>
      </c>
      <c r="B566" s="14">
        <v>45695</v>
      </c>
      <c r="C566" s="11">
        <v>36</v>
      </c>
      <c r="D566" s="11">
        <v>2</v>
      </c>
      <c r="E566" s="11">
        <v>31</v>
      </c>
      <c r="F566" s="6">
        <v>864.67</v>
      </c>
    </row>
    <row r="567" spans="1:6" x14ac:dyDescent="0.25">
      <c r="A567" s="11">
        <v>53</v>
      </c>
      <c r="B567" s="14">
        <v>34424</v>
      </c>
      <c r="C567" s="11">
        <v>29</v>
      </c>
      <c r="D567" s="11">
        <v>6</v>
      </c>
      <c r="E567" s="11">
        <v>7</v>
      </c>
      <c r="F567" s="6">
        <v>951.71</v>
      </c>
    </row>
    <row r="568" spans="1:6" x14ac:dyDescent="0.25">
      <c r="A568" s="11">
        <v>55</v>
      </c>
      <c r="B568" s="14">
        <v>45839</v>
      </c>
      <c r="C568" s="11">
        <v>55</v>
      </c>
      <c r="D568" s="11">
        <v>7</v>
      </c>
      <c r="E568" s="11">
        <v>2</v>
      </c>
      <c r="F568" s="6">
        <v>821.18</v>
      </c>
    </row>
    <row r="569" spans="1:6" x14ac:dyDescent="0.25">
      <c r="A569" s="11">
        <v>68</v>
      </c>
      <c r="B569" s="14">
        <v>30058</v>
      </c>
      <c r="C569" s="11">
        <v>91</v>
      </c>
      <c r="D569" s="11">
        <v>1</v>
      </c>
      <c r="E569" s="11">
        <v>49</v>
      </c>
      <c r="F569" s="6">
        <v>889.94</v>
      </c>
    </row>
    <row r="570" spans="1:6" x14ac:dyDescent="0.25">
      <c r="A570" s="11">
        <v>64</v>
      </c>
      <c r="B570" s="14">
        <v>33018</v>
      </c>
      <c r="C570" s="11">
        <v>46</v>
      </c>
      <c r="D570" s="11">
        <v>4</v>
      </c>
      <c r="E570" s="11">
        <v>3</v>
      </c>
      <c r="F570" s="6">
        <v>221.35</v>
      </c>
    </row>
    <row r="571" spans="1:6" x14ac:dyDescent="0.25">
      <c r="A571" s="11">
        <v>69</v>
      </c>
      <c r="B571" s="14">
        <v>36140</v>
      </c>
      <c r="C571" s="11">
        <v>78</v>
      </c>
      <c r="D571" s="11">
        <v>5</v>
      </c>
      <c r="E571" s="11">
        <v>39</v>
      </c>
      <c r="F571" s="6">
        <v>508.86</v>
      </c>
    </row>
    <row r="572" spans="1:6" x14ac:dyDescent="0.25">
      <c r="A572" s="11">
        <v>54</v>
      </c>
      <c r="B572" s="14">
        <v>35394</v>
      </c>
      <c r="C572" s="11">
        <v>10</v>
      </c>
      <c r="D572" s="11">
        <v>9</v>
      </c>
      <c r="E572" s="11">
        <v>4</v>
      </c>
      <c r="F572" s="6">
        <v>124.29</v>
      </c>
    </row>
    <row r="573" spans="1:6" x14ac:dyDescent="0.25">
      <c r="A573" s="11">
        <v>60</v>
      </c>
      <c r="B573" s="14">
        <v>45733</v>
      </c>
      <c r="C573" s="11">
        <v>69</v>
      </c>
      <c r="D573" s="11">
        <v>2</v>
      </c>
      <c r="E573" s="11">
        <v>18</v>
      </c>
      <c r="F573" s="6">
        <v>197.29</v>
      </c>
    </row>
    <row r="574" spans="1:6" x14ac:dyDescent="0.25">
      <c r="A574" s="11">
        <v>63</v>
      </c>
      <c r="B574" s="14">
        <v>49607</v>
      </c>
      <c r="C574" s="11">
        <v>7</v>
      </c>
      <c r="D574" s="11">
        <v>9</v>
      </c>
      <c r="E574" s="11">
        <v>20</v>
      </c>
      <c r="F574" s="6">
        <v>195.34</v>
      </c>
    </row>
    <row r="575" spans="1:6" x14ac:dyDescent="0.25">
      <c r="A575" s="11">
        <v>68</v>
      </c>
      <c r="B575" s="14">
        <v>45092</v>
      </c>
      <c r="C575" s="11">
        <v>54</v>
      </c>
      <c r="D575" s="11">
        <v>4</v>
      </c>
      <c r="E575" s="11">
        <v>40</v>
      </c>
      <c r="F575" s="6">
        <v>738.6</v>
      </c>
    </row>
    <row r="576" spans="1:6" x14ac:dyDescent="0.25">
      <c r="A576" s="11">
        <v>59</v>
      </c>
      <c r="B576" s="14">
        <v>47990</v>
      </c>
      <c r="C576" s="11">
        <v>3</v>
      </c>
      <c r="D576" s="11">
        <v>10</v>
      </c>
      <c r="E576" s="11">
        <v>48</v>
      </c>
      <c r="F576" s="6">
        <v>755.92</v>
      </c>
    </row>
    <row r="577" spans="1:6" x14ac:dyDescent="0.25">
      <c r="A577" s="11">
        <v>56</v>
      </c>
      <c r="B577" s="14">
        <v>40676</v>
      </c>
      <c r="C577" s="11">
        <v>86</v>
      </c>
      <c r="D577" s="11">
        <v>7</v>
      </c>
      <c r="E577" s="11">
        <v>38</v>
      </c>
      <c r="F577" s="6">
        <v>627.65</v>
      </c>
    </row>
    <row r="578" spans="1:6" x14ac:dyDescent="0.25">
      <c r="A578" s="11">
        <v>62</v>
      </c>
      <c r="B578" s="14">
        <v>48693</v>
      </c>
      <c r="C578" s="11">
        <v>36</v>
      </c>
      <c r="D578" s="11">
        <v>9</v>
      </c>
      <c r="E578" s="11">
        <v>44</v>
      </c>
      <c r="F578" s="6">
        <v>755.67</v>
      </c>
    </row>
    <row r="579" spans="1:6" x14ac:dyDescent="0.25">
      <c r="A579" s="11">
        <v>58</v>
      </c>
      <c r="B579" s="14">
        <v>32860</v>
      </c>
      <c r="C579" s="11">
        <v>90</v>
      </c>
      <c r="D579" s="11">
        <v>5</v>
      </c>
      <c r="E579" s="11">
        <v>18</v>
      </c>
      <c r="F579" s="6">
        <v>405.05</v>
      </c>
    </row>
    <row r="580" spans="1:6" x14ac:dyDescent="0.25">
      <c r="A580" s="11">
        <v>67</v>
      </c>
      <c r="B580" s="14">
        <v>40385</v>
      </c>
      <c r="C580" s="11">
        <v>64</v>
      </c>
      <c r="D580" s="11">
        <v>1</v>
      </c>
      <c r="E580" s="11">
        <v>17</v>
      </c>
      <c r="F580" s="6">
        <v>957.06</v>
      </c>
    </row>
    <row r="581" spans="1:6" x14ac:dyDescent="0.25">
      <c r="A581" s="11">
        <v>51</v>
      </c>
      <c r="B581" s="14">
        <v>42337</v>
      </c>
      <c r="C581" s="11">
        <v>70</v>
      </c>
      <c r="D581" s="11">
        <v>9</v>
      </c>
      <c r="E581" s="11">
        <v>28</v>
      </c>
      <c r="F581" s="6">
        <v>914.97</v>
      </c>
    </row>
    <row r="582" spans="1:6" x14ac:dyDescent="0.25">
      <c r="A582" s="11">
        <v>61</v>
      </c>
      <c r="B582" s="14">
        <v>46738</v>
      </c>
      <c r="C582" s="11">
        <v>36</v>
      </c>
      <c r="D582" s="11">
        <v>3</v>
      </c>
      <c r="E582" s="11">
        <v>26</v>
      </c>
      <c r="F582" s="6">
        <v>393.6</v>
      </c>
    </row>
    <row r="583" spans="1:6" x14ac:dyDescent="0.25">
      <c r="A583" s="11">
        <v>69</v>
      </c>
      <c r="B583" s="14">
        <v>39509</v>
      </c>
      <c r="C583" s="11">
        <v>10</v>
      </c>
      <c r="D583" s="11">
        <v>6</v>
      </c>
      <c r="E583" s="11">
        <v>27</v>
      </c>
      <c r="F583" s="6">
        <v>377.66</v>
      </c>
    </row>
    <row r="584" spans="1:6" x14ac:dyDescent="0.25">
      <c r="A584" s="11">
        <v>67</v>
      </c>
      <c r="B584" s="14">
        <v>31806</v>
      </c>
      <c r="C584" s="11">
        <v>79</v>
      </c>
      <c r="D584" s="11">
        <v>8</v>
      </c>
      <c r="E584" s="11">
        <v>13</v>
      </c>
      <c r="F584" s="6">
        <v>261.07</v>
      </c>
    </row>
    <row r="585" spans="1:6" x14ac:dyDescent="0.25">
      <c r="A585" s="11">
        <v>58</v>
      </c>
      <c r="B585" s="14">
        <v>48714</v>
      </c>
      <c r="C585" s="11">
        <v>75</v>
      </c>
      <c r="D585" s="11">
        <v>10</v>
      </c>
      <c r="E585" s="11">
        <v>40</v>
      </c>
      <c r="F585" s="6">
        <v>324.91000000000003</v>
      </c>
    </row>
    <row r="586" spans="1:6" x14ac:dyDescent="0.25">
      <c r="A586" s="11">
        <v>57</v>
      </c>
      <c r="B586" s="14">
        <v>33009</v>
      </c>
      <c r="C586" s="11">
        <v>82</v>
      </c>
      <c r="D586" s="11">
        <v>9</v>
      </c>
      <c r="E586" s="11">
        <v>24</v>
      </c>
      <c r="F586" s="6">
        <v>563.64</v>
      </c>
    </row>
    <row r="587" spans="1:6" x14ac:dyDescent="0.25">
      <c r="A587" s="11">
        <v>51</v>
      </c>
      <c r="B587" s="14">
        <v>33665</v>
      </c>
      <c r="C587" s="11">
        <v>12</v>
      </c>
      <c r="D587" s="11">
        <v>2</v>
      </c>
      <c r="E587" s="11">
        <v>2</v>
      </c>
      <c r="F587" s="6">
        <v>139.07</v>
      </c>
    </row>
    <row r="588" spans="1:6" x14ac:dyDescent="0.25">
      <c r="A588" s="11">
        <v>56</v>
      </c>
      <c r="B588" s="14">
        <v>31154</v>
      </c>
      <c r="C588" s="11">
        <v>40</v>
      </c>
      <c r="D588" s="11">
        <v>4</v>
      </c>
      <c r="E588" s="11">
        <v>25</v>
      </c>
      <c r="F588" s="6">
        <v>197.54</v>
      </c>
    </row>
    <row r="589" spans="1:6" x14ac:dyDescent="0.25">
      <c r="A589" s="11">
        <v>54</v>
      </c>
      <c r="B589" s="14">
        <v>48896</v>
      </c>
      <c r="C589" s="11">
        <v>28</v>
      </c>
      <c r="D589" s="11">
        <v>9</v>
      </c>
      <c r="E589" s="11">
        <v>25</v>
      </c>
      <c r="F589" s="6">
        <v>244.79</v>
      </c>
    </row>
    <row r="590" spans="1:6" x14ac:dyDescent="0.25">
      <c r="A590" s="11">
        <v>68</v>
      </c>
      <c r="B590" s="14">
        <v>49725</v>
      </c>
      <c r="C590" s="11">
        <v>59</v>
      </c>
      <c r="D590" s="11">
        <v>2</v>
      </c>
      <c r="E590" s="11">
        <v>35</v>
      </c>
      <c r="F590" s="6">
        <v>12.36</v>
      </c>
    </row>
    <row r="591" spans="1:6" x14ac:dyDescent="0.25">
      <c r="A591" s="11">
        <v>60</v>
      </c>
      <c r="B591" s="14">
        <v>45827</v>
      </c>
      <c r="C591" s="11">
        <v>18</v>
      </c>
      <c r="D591" s="11">
        <v>2</v>
      </c>
      <c r="E591" s="11">
        <v>47</v>
      </c>
      <c r="F591" s="6">
        <v>599.66</v>
      </c>
    </row>
    <row r="592" spans="1:6" x14ac:dyDescent="0.25">
      <c r="A592" s="11">
        <v>57</v>
      </c>
      <c r="B592" s="14">
        <v>31451</v>
      </c>
      <c r="C592" s="11">
        <v>75</v>
      </c>
      <c r="D592" s="11">
        <v>3</v>
      </c>
      <c r="E592" s="11">
        <v>8</v>
      </c>
      <c r="F592" s="6">
        <v>611.79</v>
      </c>
    </row>
    <row r="593" spans="1:6" x14ac:dyDescent="0.25">
      <c r="A593" s="11">
        <v>69</v>
      </c>
      <c r="B593" s="14">
        <v>47458</v>
      </c>
      <c r="C593" s="11">
        <v>14</v>
      </c>
      <c r="D593" s="11">
        <v>2</v>
      </c>
      <c r="E593" s="11">
        <v>10</v>
      </c>
      <c r="F593" s="6">
        <v>874.32</v>
      </c>
    </row>
    <row r="594" spans="1:6" x14ac:dyDescent="0.25">
      <c r="A594" s="11">
        <v>63</v>
      </c>
      <c r="B594" s="14">
        <v>48225</v>
      </c>
      <c r="C594" s="11">
        <v>24</v>
      </c>
      <c r="D594" s="11">
        <v>6</v>
      </c>
      <c r="E594" s="11">
        <v>14</v>
      </c>
      <c r="F594" s="6">
        <v>764.05</v>
      </c>
    </row>
    <row r="595" spans="1:6" x14ac:dyDescent="0.25">
      <c r="A595" s="11">
        <v>61</v>
      </c>
      <c r="B595" s="14">
        <v>47689</v>
      </c>
      <c r="C595" s="11">
        <v>46</v>
      </c>
      <c r="D595" s="11">
        <v>4</v>
      </c>
      <c r="E595" s="11">
        <v>42</v>
      </c>
      <c r="F595" s="6">
        <v>802.44</v>
      </c>
    </row>
    <row r="596" spans="1:6" x14ac:dyDescent="0.25">
      <c r="A596" s="11">
        <v>62</v>
      </c>
      <c r="B596" s="14">
        <v>38250</v>
      </c>
      <c r="C596" s="11">
        <v>63</v>
      </c>
      <c r="D596" s="11">
        <v>5</v>
      </c>
      <c r="E596" s="11">
        <v>22</v>
      </c>
      <c r="F596" s="6">
        <v>723.93</v>
      </c>
    </row>
    <row r="597" spans="1:6" x14ac:dyDescent="0.25">
      <c r="A597" s="11">
        <v>59</v>
      </c>
      <c r="B597" s="14">
        <v>36383</v>
      </c>
      <c r="C597" s="11">
        <v>5</v>
      </c>
      <c r="D597" s="11">
        <v>6</v>
      </c>
      <c r="E597" s="11">
        <v>31</v>
      </c>
      <c r="F597" s="6">
        <v>82.77</v>
      </c>
    </row>
    <row r="598" spans="1:6" x14ac:dyDescent="0.25">
      <c r="A598" s="11">
        <v>69</v>
      </c>
      <c r="B598" s="14">
        <v>35218</v>
      </c>
      <c r="C598" s="11">
        <v>47</v>
      </c>
      <c r="D598" s="11">
        <v>4</v>
      </c>
      <c r="E598" s="11">
        <v>33</v>
      </c>
      <c r="F598" s="6">
        <v>315.49</v>
      </c>
    </row>
    <row r="599" spans="1:6" x14ac:dyDescent="0.25">
      <c r="A599" s="11">
        <v>61</v>
      </c>
      <c r="B599" s="14">
        <v>47790</v>
      </c>
      <c r="C599" s="11">
        <v>67</v>
      </c>
      <c r="D599" s="11">
        <v>9</v>
      </c>
      <c r="E599" s="11">
        <v>5</v>
      </c>
      <c r="F599" s="6">
        <v>714.29</v>
      </c>
    </row>
    <row r="600" spans="1:6" x14ac:dyDescent="0.25">
      <c r="A600" s="11">
        <v>59</v>
      </c>
      <c r="B600" s="14">
        <v>49020</v>
      </c>
      <c r="C600" s="11">
        <v>100</v>
      </c>
      <c r="D600" s="11">
        <v>2</v>
      </c>
      <c r="E600" s="11">
        <v>42</v>
      </c>
      <c r="F600" s="6">
        <v>588.17999999999995</v>
      </c>
    </row>
    <row r="601" spans="1:6" x14ac:dyDescent="0.25">
      <c r="A601" s="11">
        <v>63</v>
      </c>
      <c r="B601" s="14">
        <v>37003</v>
      </c>
      <c r="C601" s="11">
        <v>57</v>
      </c>
      <c r="D601" s="11">
        <v>4</v>
      </c>
      <c r="E601" s="11">
        <v>25</v>
      </c>
      <c r="F601" s="6">
        <v>857.68</v>
      </c>
    </row>
    <row r="602" spans="1:6" x14ac:dyDescent="0.25">
      <c r="A602" s="11">
        <v>56</v>
      </c>
      <c r="B602" s="14">
        <v>36843</v>
      </c>
      <c r="C602" s="11">
        <v>46</v>
      </c>
      <c r="D602" s="11">
        <v>7</v>
      </c>
      <c r="E602" s="11">
        <v>12</v>
      </c>
      <c r="F602" s="6">
        <v>22.15</v>
      </c>
    </row>
    <row r="603" spans="1:6" x14ac:dyDescent="0.25">
      <c r="A603" s="11">
        <v>62</v>
      </c>
      <c r="B603" s="14">
        <v>32827</v>
      </c>
      <c r="C603" s="11">
        <v>69</v>
      </c>
      <c r="D603" s="11">
        <v>8</v>
      </c>
      <c r="E603" s="11">
        <v>2</v>
      </c>
      <c r="F603" s="6">
        <v>468.37</v>
      </c>
    </row>
    <row r="604" spans="1:6" x14ac:dyDescent="0.25">
      <c r="A604" s="11">
        <v>57</v>
      </c>
      <c r="B604" s="14">
        <v>46563</v>
      </c>
      <c r="C604" s="11">
        <v>86</v>
      </c>
      <c r="D604" s="11">
        <v>4</v>
      </c>
      <c r="E604" s="11">
        <v>24</v>
      </c>
      <c r="F604" s="6">
        <v>800.46</v>
      </c>
    </row>
    <row r="605" spans="1:6" x14ac:dyDescent="0.25">
      <c r="A605" s="11">
        <v>53</v>
      </c>
      <c r="B605" s="14">
        <v>37569</v>
      </c>
      <c r="C605" s="11">
        <v>18</v>
      </c>
      <c r="D605" s="11">
        <v>8</v>
      </c>
      <c r="E605" s="11">
        <v>50</v>
      </c>
      <c r="F605" s="6">
        <v>634.91999999999996</v>
      </c>
    </row>
    <row r="606" spans="1:6" x14ac:dyDescent="0.25">
      <c r="A606" s="11">
        <v>54</v>
      </c>
      <c r="B606" s="14">
        <v>40858</v>
      </c>
      <c r="C606" s="11">
        <v>48</v>
      </c>
      <c r="D606" s="11">
        <v>6</v>
      </c>
      <c r="E606" s="11">
        <v>20</v>
      </c>
      <c r="F606" s="6">
        <v>34.880000000000003</v>
      </c>
    </row>
    <row r="607" spans="1:6" x14ac:dyDescent="0.25">
      <c r="A607" s="11">
        <v>54</v>
      </c>
      <c r="B607" s="14">
        <v>32276</v>
      </c>
      <c r="C607" s="11">
        <v>73</v>
      </c>
      <c r="D607" s="11">
        <v>2</v>
      </c>
      <c r="E607" s="11">
        <v>44</v>
      </c>
      <c r="F607" s="6">
        <v>554.58000000000004</v>
      </c>
    </row>
    <row r="608" spans="1:6" x14ac:dyDescent="0.25">
      <c r="A608" s="11">
        <v>65</v>
      </c>
      <c r="B608" s="14">
        <v>39113</v>
      </c>
      <c r="C608" s="11">
        <v>85</v>
      </c>
      <c r="D608" s="11">
        <v>9</v>
      </c>
      <c r="E608" s="11">
        <v>42</v>
      </c>
      <c r="F608" s="6">
        <v>964.87</v>
      </c>
    </row>
    <row r="609" spans="1:6" x14ac:dyDescent="0.25">
      <c r="A609" s="11">
        <v>54</v>
      </c>
      <c r="B609" s="14">
        <v>43308</v>
      </c>
      <c r="C609" s="11">
        <v>56</v>
      </c>
      <c r="D609" s="11">
        <v>5</v>
      </c>
      <c r="E609" s="11">
        <v>50</v>
      </c>
      <c r="F609" s="6">
        <v>667.92</v>
      </c>
    </row>
    <row r="610" spans="1:6" x14ac:dyDescent="0.25">
      <c r="A610" s="11">
        <v>61</v>
      </c>
      <c r="B610" s="14">
        <v>41730</v>
      </c>
      <c r="C610" s="11">
        <v>2</v>
      </c>
      <c r="D610" s="11">
        <v>9</v>
      </c>
      <c r="E610" s="11">
        <v>20</v>
      </c>
      <c r="F610" s="6">
        <v>177.64</v>
      </c>
    </row>
    <row r="611" spans="1:6" x14ac:dyDescent="0.25">
      <c r="A611" s="11">
        <v>68</v>
      </c>
      <c r="B611" s="14">
        <v>40478</v>
      </c>
      <c r="C611" s="11">
        <v>22</v>
      </c>
      <c r="D611" s="11">
        <v>4</v>
      </c>
      <c r="E611" s="11">
        <v>46</v>
      </c>
      <c r="F611" s="6">
        <v>954.91</v>
      </c>
    </row>
    <row r="612" spans="1:6" x14ac:dyDescent="0.25">
      <c r="A612" s="11">
        <v>53</v>
      </c>
      <c r="B612" s="14">
        <v>47499</v>
      </c>
      <c r="C612" s="11">
        <v>85</v>
      </c>
      <c r="D612" s="11">
        <v>2</v>
      </c>
      <c r="E612" s="11">
        <v>45</v>
      </c>
      <c r="F612" s="6">
        <v>338.69</v>
      </c>
    </row>
    <row r="613" spans="1:6" x14ac:dyDescent="0.25">
      <c r="A613" s="11">
        <v>64</v>
      </c>
      <c r="B613" s="14">
        <v>43175</v>
      </c>
      <c r="C613" s="11">
        <v>59</v>
      </c>
      <c r="D613" s="11">
        <v>10</v>
      </c>
      <c r="E613" s="11">
        <v>35</v>
      </c>
      <c r="F613" s="6">
        <v>363.86</v>
      </c>
    </row>
    <row r="614" spans="1:6" x14ac:dyDescent="0.25">
      <c r="A614" s="11">
        <v>51</v>
      </c>
      <c r="B614" s="14">
        <v>37310</v>
      </c>
      <c r="C614" s="11">
        <v>6</v>
      </c>
      <c r="D614" s="11">
        <v>5</v>
      </c>
      <c r="E614" s="11">
        <v>14</v>
      </c>
      <c r="F614" s="6">
        <v>706.18</v>
      </c>
    </row>
    <row r="615" spans="1:6" x14ac:dyDescent="0.25">
      <c r="A615" s="11">
        <v>69</v>
      </c>
      <c r="B615" s="14">
        <v>34122</v>
      </c>
      <c r="C615" s="11">
        <v>50</v>
      </c>
      <c r="D615" s="11">
        <v>4</v>
      </c>
      <c r="E615" s="11">
        <v>27</v>
      </c>
      <c r="F615" s="6">
        <v>758.44</v>
      </c>
    </row>
    <row r="616" spans="1:6" x14ac:dyDescent="0.25">
      <c r="A616" s="11">
        <v>66</v>
      </c>
      <c r="B616" s="14">
        <v>38652</v>
      </c>
      <c r="C616" s="11">
        <v>40</v>
      </c>
      <c r="D616" s="11">
        <v>10</v>
      </c>
      <c r="E616" s="11">
        <v>7</v>
      </c>
      <c r="F616" s="6">
        <v>566.59</v>
      </c>
    </row>
    <row r="617" spans="1:6" x14ac:dyDescent="0.25">
      <c r="A617" s="11">
        <v>56</v>
      </c>
      <c r="B617" s="14">
        <v>30492</v>
      </c>
      <c r="C617" s="11">
        <v>47</v>
      </c>
      <c r="D617" s="11">
        <v>5</v>
      </c>
      <c r="E617" s="11">
        <v>6</v>
      </c>
      <c r="F617" s="6">
        <v>725.26</v>
      </c>
    </row>
    <row r="618" spans="1:6" x14ac:dyDescent="0.25">
      <c r="A618" s="11">
        <v>64</v>
      </c>
      <c r="B618" s="14">
        <v>48169</v>
      </c>
      <c r="C618" s="11">
        <v>39</v>
      </c>
      <c r="D618" s="11">
        <v>5</v>
      </c>
      <c r="E618" s="11">
        <v>33</v>
      </c>
      <c r="F618" s="6">
        <v>451.86</v>
      </c>
    </row>
    <row r="619" spans="1:6" x14ac:dyDescent="0.25">
      <c r="A619" s="11">
        <v>69</v>
      </c>
      <c r="B619" s="14">
        <v>45024</v>
      </c>
      <c r="C619" s="11">
        <v>38</v>
      </c>
      <c r="D619" s="11">
        <v>5</v>
      </c>
      <c r="E619" s="11">
        <v>11</v>
      </c>
      <c r="F619" s="6">
        <v>830.03</v>
      </c>
    </row>
    <row r="620" spans="1:6" x14ac:dyDescent="0.25">
      <c r="A620" s="11">
        <v>64</v>
      </c>
      <c r="B620" s="14">
        <v>32144</v>
      </c>
      <c r="C620" s="11">
        <v>76</v>
      </c>
      <c r="D620" s="11">
        <v>2</v>
      </c>
      <c r="E620" s="11">
        <v>28</v>
      </c>
      <c r="F620" s="6">
        <v>902.66</v>
      </c>
    </row>
    <row r="621" spans="1:6" x14ac:dyDescent="0.25">
      <c r="A621" s="11">
        <v>68</v>
      </c>
      <c r="B621" s="14">
        <v>47482</v>
      </c>
      <c r="C621" s="11">
        <v>100</v>
      </c>
      <c r="D621" s="11">
        <v>9</v>
      </c>
      <c r="E621" s="11">
        <v>49</v>
      </c>
      <c r="F621" s="6">
        <v>170.56</v>
      </c>
    </row>
    <row r="622" spans="1:6" x14ac:dyDescent="0.25">
      <c r="A622" s="11">
        <v>60</v>
      </c>
      <c r="B622" s="14">
        <v>34657</v>
      </c>
      <c r="C622" s="11">
        <v>99</v>
      </c>
      <c r="D622" s="11">
        <v>10</v>
      </c>
      <c r="E622" s="11">
        <v>3</v>
      </c>
      <c r="F622" s="6">
        <v>983.3</v>
      </c>
    </row>
    <row r="623" spans="1:6" x14ac:dyDescent="0.25">
      <c r="A623" s="11">
        <v>63</v>
      </c>
      <c r="B623" s="14">
        <v>37201</v>
      </c>
      <c r="C623" s="11">
        <v>60</v>
      </c>
      <c r="D623" s="11">
        <v>6</v>
      </c>
      <c r="E623" s="11">
        <v>46</v>
      </c>
      <c r="F623" s="6">
        <v>90.96</v>
      </c>
    </row>
    <row r="624" spans="1:6" x14ac:dyDescent="0.25">
      <c r="A624" s="11">
        <v>52</v>
      </c>
      <c r="B624" s="14">
        <v>49342</v>
      </c>
      <c r="C624" s="11">
        <v>77</v>
      </c>
      <c r="D624" s="11">
        <v>7</v>
      </c>
      <c r="E624" s="11">
        <v>29</v>
      </c>
      <c r="F624" s="6">
        <v>622.86</v>
      </c>
    </row>
    <row r="625" spans="1:6" x14ac:dyDescent="0.25">
      <c r="A625" s="11">
        <v>61</v>
      </c>
      <c r="B625" s="14">
        <v>32692</v>
      </c>
      <c r="C625" s="11">
        <v>18</v>
      </c>
      <c r="D625" s="11">
        <v>8</v>
      </c>
      <c r="E625" s="11">
        <v>28</v>
      </c>
      <c r="F625" s="6">
        <v>709.33</v>
      </c>
    </row>
    <row r="626" spans="1:6" x14ac:dyDescent="0.25">
      <c r="A626" s="11">
        <v>56</v>
      </c>
      <c r="B626" s="14">
        <v>43031</v>
      </c>
      <c r="C626" s="11">
        <v>56</v>
      </c>
      <c r="D626" s="11">
        <v>2</v>
      </c>
      <c r="E626" s="11">
        <v>15</v>
      </c>
      <c r="F626" s="6">
        <v>830.79</v>
      </c>
    </row>
    <row r="627" spans="1:6" x14ac:dyDescent="0.25">
      <c r="A627" s="11">
        <v>68</v>
      </c>
      <c r="B627" s="14">
        <v>44597</v>
      </c>
      <c r="C627" s="11">
        <v>3</v>
      </c>
      <c r="D627" s="11">
        <v>1</v>
      </c>
      <c r="E627" s="11">
        <v>36</v>
      </c>
      <c r="F627" s="6">
        <v>743.73</v>
      </c>
    </row>
    <row r="628" spans="1:6" x14ac:dyDescent="0.25">
      <c r="A628" s="11">
        <v>68</v>
      </c>
      <c r="B628" s="14">
        <v>35122</v>
      </c>
      <c r="C628" s="11">
        <v>72</v>
      </c>
      <c r="D628" s="11">
        <v>6</v>
      </c>
      <c r="E628" s="11">
        <v>33</v>
      </c>
      <c r="F628" s="6">
        <v>983.84</v>
      </c>
    </row>
    <row r="629" spans="1:6" x14ac:dyDescent="0.25">
      <c r="A629" s="11">
        <v>63</v>
      </c>
      <c r="B629" s="14">
        <v>33546</v>
      </c>
      <c r="C629" s="11">
        <v>18</v>
      </c>
      <c r="D629" s="11">
        <v>9</v>
      </c>
      <c r="E629" s="11">
        <v>31</v>
      </c>
      <c r="F629" s="6">
        <v>191.8</v>
      </c>
    </row>
    <row r="630" spans="1:6" x14ac:dyDescent="0.25">
      <c r="A630" s="11">
        <v>61</v>
      </c>
      <c r="B630" s="14">
        <v>49557</v>
      </c>
      <c r="C630" s="11">
        <v>22</v>
      </c>
      <c r="D630" s="11">
        <v>6</v>
      </c>
      <c r="E630" s="11">
        <v>12</v>
      </c>
      <c r="F630" s="6">
        <v>678.13</v>
      </c>
    </row>
    <row r="631" spans="1:6" x14ac:dyDescent="0.25">
      <c r="A631" s="11">
        <v>66</v>
      </c>
      <c r="B631" s="14">
        <v>40932</v>
      </c>
      <c r="C631" s="11">
        <v>5</v>
      </c>
      <c r="D631" s="11">
        <v>1</v>
      </c>
      <c r="E631" s="11">
        <v>48</v>
      </c>
      <c r="F631" s="6">
        <v>546.05999999999995</v>
      </c>
    </row>
    <row r="632" spans="1:6" x14ac:dyDescent="0.25">
      <c r="A632" s="11">
        <v>52</v>
      </c>
      <c r="B632" s="14">
        <v>41544</v>
      </c>
      <c r="C632" s="11">
        <v>1</v>
      </c>
      <c r="D632" s="11">
        <v>10</v>
      </c>
      <c r="E632" s="11">
        <v>46</v>
      </c>
      <c r="F632" s="6">
        <v>720.52</v>
      </c>
    </row>
    <row r="633" spans="1:6" x14ac:dyDescent="0.25">
      <c r="A633" s="11">
        <v>55</v>
      </c>
      <c r="B633" s="14">
        <v>45562</v>
      </c>
      <c r="C633" s="11">
        <v>68</v>
      </c>
      <c r="D633" s="11">
        <v>3</v>
      </c>
      <c r="E633" s="11">
        <v>30</v>
      </c>
      <c r="F633" s="6">
        <v>628.34</v>
      </c>
    </row>
    <row r="634" spans="1:6" x14ac:dyDescent="0.25">
      <c r="A634" s="11">
        <v>60</v>
      </c>
      <c r="B634" s="14">
        <v>44555</v>
      </c>
      <c r="C634" s="11">
        <v>84</v>
      </c>
      <c r="D634" s="11">
        <v>7</v>
      </c>
      <c r="E634" s="11">
        <v>28</v>
      </c>
      <c r="F634" s="6">
        <v>678.42</v>
      </c>
    </row>
    <row r="635" spans="1:6" x14ac:dyDescent="0.25">
      <c r="A635" s="11">
        <v>53</v>
      </c>
      <c r="B635" s="14">
        <v>32539</v>
      </c>
      <c r="C635" s="11">
        <v>22</v>
      </c>
      <c r="D635" s="11">
        <v>6</v>
      </c>
      <c r="E635" s="11">
        <v>42</v>
      </c>
      <c r="F635" s="6">
        <v>536.05999999999995</v>
      </c>
    </row>
    <row r="636" spans="1:6" x14ac:dyDescent="0.25">
      <c r="A636" s="11">
        <v>59</v>
      </c>
      <c r="B636" s="14">
        <v>48329</v>
      </c>
      <c r="C636" s="11">
        <v>6</v>
      </c>
      <c r="D636" s="11">
        <v>8</v>
      </c>
      <c r="E636" s="11">
        <v>26</v>
      </c>
      <c r="F636" s="6">
        <v>36.76</v>
      </c>
    </row>
    <row r="637" spans="1:6" x14ac:dyDescent="0.25">
      <c r="A637" s="11">
        <v>54</v>
      </c>
      <c r="B637" s="14">
        <v>33706</v>
      </c>
      <c r="C637" s="11">
        <v>64</v>
      </c>
      <c r="D637" s="11">
        <v>9</v>
      </c>
      <c r="E637" s="11">
        <v>1</v>
      </c>
      <c r="F637" s="6">
        <v>371.93</v>
      </c>
    </row>
    <row r="638" spans="1:6" x14ac:dyDescent="0.25">
      <c r="A638" s="11">
        <v>65</v>
      </c>
      <c r="B638" s="14">
        <v>42779</v>
      </c>
      <c r="C638" s="11">
        <v>81</v>
      </c>
      <c r="D638" s="11">
        <v>5</v>
      </c>
      <c r="E638" s="11">
        <v>38</v>
      </c>
      <c r="F638" s="6">
        <v>594.91999999999996</v>
      </c>
    </row>
    <row r="639" spans="1:6" x14ac:dyDescent="0.25">
      <c r="A639" s="11">
        <v>60</v>
      </c>
      <c r="B639" s="14">
        <v>48802</v>
      </c>
      <c r="C639" s="11">
        <v>68</v>
      </c>
      <c r="D639" s="11">
        <v>1</v>
      </c>
      <c r="E639" s="11">
        <v>40</v>
      </c>
      <c r="F639" s="6">
        <v>296.76</v>
      </c>
    </row>
    <row r="640" spans="1:6" x14ac:dyDescent="0.25">
      <c r="A640" s="11">
        <v>61</v>
      </c>
      <c r="B640" s="14">
        <v>38209</v>
      </c>
      <c r="C640" s="11">
        <v>79</v>
      </c>
      <c r="D640" s="11">
        <v>8</v>
      </c>
      <c r="E640" s="11">
        <v>40</v>
      </c>
      <c r="F640" s="6">
        <v>724.23</v>
      </c>
    </row>
    <row r="641" spans="1:6" x14ac:dyDescent="0.25">
      <c r="A641" s="11">
        <v>68</v>
      </c>
      <c r="B641" s="14">
        <v>40471</v>
      </c>
      <c r="C641" s="11">
        <v>28</v>
      </c>
      <c r="D641" s="11">
        <v>3</v>
      </c>
      <c r="E641" s="11">
        <v>33</v>
      </c>
      <c r="F641" s="6">
        <v>40.89</v>
      </c>
    </row>
    <row r="642" spans="1:6" x14ac:dyDescent="0.25">
      <c r="A642" s="11">
        <v>61</v>
      </c>
      <c r="B642" s="14">
        <v>61290</v>
      </c>
      <c r="C642" s="11">
        <v>83</v>
      </c>
      <c r="D642" s="11">
        <v>9</v>
      </c>
      <c r="E642" s="11">
        <v>35</v>
      </c>
      <c r="F642" s="6">
        <v>110.32</v>
      </c>
    </row>
    <row r="643" spans="1:6" x14ac:dyDescent="0.25">
      <c r="A643" s="11">
        <v>56</v>
      </c>
      <c r="B643" s="14">
        <v>85476</v>
      </c>
      <c r="C643" s="11">
        <v>55</v>
      </c>
      <c r="D643" s="11">
        <v>2</v>
      </c>
      <c r="E643" s="11">
        <v>41</v>
      </c>
      <c r="F643" s="6">
        <v>774.5</v>
      </c>
    </row>
    <row r="644" spans="1:6" x14ac:dyDescent="0.25">
      <c r="A644" s="11">
        <v>58</v>
      </c>
      <c r="B644" s="14">
        <v>56120</v>
      </c>
      <c r="C644" s="11">
        <v>30</v>
      </c>
      <c r="D644" s="11">
        <v>3</v>
      </c>
      <c r="E644" s="11">
        <v>50</v>
      </c>
      <c r="F644" s="6">
        <v>880.23</v>
      </c>
    </row>
    <row r="645" spans="1:6" x14ac:dyDescent="0.25">
      <c r="A645" s="11">
        <v>56</v>
      </c>
      <c r="B645" s="14">
        <v>58971</v>
      </c>
      <c r="C645" s="11">
        <v>77</v>
      </c>
      <c r="D645" s="11">
        <v>9</v>
      </c>
      <c r="E645" s="11">
        <v>35</v>
      </c>
      <c r="F645" s="6">
        <v>13.16</v>
      </c>
    </row>
    <row r="646" spans="1:6" x14ac:dyDescent="0.25">
      <c r="A646" s="11">
        <v>65</v>
      </c>
      <c r="B646" s="14">
        <v>62792</v>
      </c>
      <c r="C646" s="11">
        <v>83</v>
      </c>
      <c r="D646" s="11">
        <v>8</v>
      </c>
      <c r="E646" s="11">
        <v>11</v>
      </c>
      <c r="F646" s="6">
        <v>230.58</v>
      </c>
    </row>
    <row r="647" spans="1:6" x14ac:dyDescent="0.25">
      <c r="A647" s="11">
        <v>65</v>
      </c>
      <c r="B647" s="14">
        <v>81753</v>
      </c>
      <c r="C647" s="11">
        <v>72</v>
      </c>
      <c r="D647" s="11">
        <v>9</v>
      </c>
      <c r="E647" s="11">
        <v>21</v>
      </c>
      <c r="F647" s="6">
        <v>633.63</v>
      </c>
    </row>
    <row r="648" spans="1:6" x14ac:dyDescent="0.25">
      <c r="A648" s="11">
        <v>57</v>
      </c>
      <c r="B648" s="14">
        <v>81695</v>
      </c>
      <c r="C648" s="11">
        <v>90</v>
      </c>
      <c r="D648" s="11">
        <v>8</v>
      </c>
      <c r="E648" s="11">
        <v>44</v>
      </c>
      <c r="F648" s="6">
        <v>179.8</v>
      </c>
    </row>
    <row r="649" spans="1:6" x14ac:dyDescent="0.25">
      <c r="A649" s="11">
        <v>64</v>
      </c>
      <c r="B649" s="14">
        <v>87006</v>
      </c>
      <c r="C649" s="11">
        <v>85</v>
      </c>
      <c r="D649" s="11">
        <v>7</v>
      </c>
      <c r="E649" s="11">
        <v>20</v>
      </c>
      <c r="F649" s="6">
        <v>930.73</v>
      </c>
    </row>
    <row r="650" spans="1:6" x14ac:dyDescent="0.25">
      <c r="A650" s="11">
        <v>58</v>
      </c>
      <c r="B650" s="14">
        <v>82856</v>
      </c>
      <c r="C650" s="11">
        <v>33</v>
      </c>
      <c r="D650" s="11">
        <v>7</v>
      </c>
      <c r="E650" s="11">
        <v>20</v>
      </c>
      <c r="F650" s="6">
        <v>450.72</v>
      </c>
    </row>
    <row r="651" spans="1:6" x14ac:dyDescent="0.25">
      <c r="A651" s="11">
        <v>64</v>
      </c>
      <c r="B651" s="14">
        <v>87595</v>
      </c>
      <c r="C651" s="11">
        <v>11</v>
      </c>
      <c r="D651" s="11">
        <v>5</v>
      </c>
      <c r="E651" s="11">
        <v>21</v>
      </c>
      <c r="F651" s="6">
        <v>69.78</v>
      </c>
    </row>
    <row r="652" spans="1:6" x14ac:dyDescent="0.25">
      <c r="A652" s="11">
        <v>68</v>
      </c>
      <c r="B652" s="14">
        <v>78309</v>
      </c>
      <c r="C652" s="11">
        <v>12</v>
      </c>
      <c r="D652" s="11">
        <v>2</v>
      </c>
      <c r="E652" s="11">
        <v>49</v>
      </c>
      <c r="F652" s="6">
        <v>848.14</v>
      </c>
    </row>
    <row r="653" spans="1:6" x14ac:dyDescent="0.25">
      <c r="A653" s="11">
        <v>66</v>
      </c>
      <c r="B653" s="14">
        <v>69362</v>
      </c>
      <c r="C653" s="11">
        <v>58</v>
      </c>
      <c r="D653" s="11">
        <v>1</v>
      </c>
      <c r="E653" s="11">
        <v>23</v>
      </c>
      <c r="F653" s="6">
        <v>960.08</v>
      </c>
    </row>
    <row r="654" spans="1:6" x14ac:dyDescent="0.25">
      <c r="A654" s="11">
        <v>58</v>
      </c>
      <c r="B654" s="14">
        <v>90389</v>
      </c>
      <c r="C654" s="11">
        <v>17</v>
      </c>
      <c r="D654" s="11">
        <v>5</v>
      </c>
      <c r="E654" s="11">
        <v>12</v>
      </c>
      <c r="F654" s="6">
        <v>855.21</v>
      </c>
    </row>
    <row r="655" spans="1:6" x14ac:dyDescent="0.25">
      <c r="A655" s="11">
        <v>69</v>
      </c>
      <c r="B655" s="14">
        <v>90929</v>
      </c>
      <c r="C655" s="11">
        <v>2</v>
      </c>
      <c r="D655" s="11">
        <v>10</v>
      </c>
      <c r="E655" s="11">
        <v>29</v>
      </c>
      <c r="F655" s="6">
        <v>518.70000000000005</v>
      </c>
    </row>
    <row r="656" spans="1:6" x14ac:dyDescent="0.25">
      <c r="A656" s="11">
        <v>69</v>
      </c>
      <c r="B656" s="14">
        <v>51990</v>
      </c>
      <c r="C656" s="11">
        <v>59</v>
      </c>
      <c r="D656" s="11">
        <v>2</v>
      </c>
      <c r="E656" s="11">
        <v>37</v>
      </c>
      <c r="F656" s="6">
        <v>762.41</v>
      </c>
    </row>
    <row r="657" spans="1:6" x14ac:dyDescent="0.25">
      <c r="A657" s="11">
        <v>60</v>
      </c>
      <c r="B657" s="14">
        <v>98771</v>
      </c>
      <c r="C657" s="11">
        <v>37</v>
      </c>
      <c r="D657" s="11">
        <v>8</v>
      </c>
      <c r="E657" s="11">
        <v>42</v>
      </c>
      <c r="F657" s="6">
        <v>520.37</v>
      </c>
    </row>
    <row r="658" spans="1:6" x14ac:dyDescent="0.25">
      <c r="A658" s="11">
        <v>64</v>
      </c>
      <c r="B658" s="14">
        <v>96494</v>
      </c>
      <c r="C658" s="11">
        <v>10</v>
      </c>
      <c r="D658" s="11">
        <v>4</v>
      </c>
      <c r="E658" s="11">
        <v>47</v>
      </c>
      <c r="F658" s="6">
        <v>184.45</v>
      </c>
    </row>
    <row r="659" spans="1:6" x14ac:dyDescent="0.25">
      <c r="A659" s="11">
        <v>51</v>
      </c>
      <c r="B659" s="14">
        <v>58930</v>
      </c>
      <c r="C659" s="11">
        <v>95</v>
      </c>
      <c r="D659" s="11">
        <v>5</v>
      </c>
      <c r="E659" s="11">
        <v>33</v>
      </c>
      <c r="F659" s="6">
        <v>115.09</v>
      </c>
    </row>
    <row r="660" spans="1:6" x14ac:dyDescent="0.25">
      <c r="A660" s="11">
        <v>55</v>
      </c>
      <c r="B660" s="14">
        <v>77060</v>
      </c>
      <c r="C660" s="11">
        <v>14</v>
      </c>
      <c r="D660" s="11">
        <v>2</v>
      </c>
      <c r="E660" s="11">
        <v>16</v>
      </c>
      <c r="F660" s="6">
        <v>286.79000000000002</v>
      </c>
    </row>
    <row r="661" spans="1:6" x14ac:dyDescent="0.25">
      <c r="A661" s="11">
        <v>69</v>
      </c>
      <c r="B661" s="14">
        <v>74519</v>
      </c>
      <c r="C661" s="11">
        <v>95</v>
      </c>
      <c r="D661" s="11">
        <v>10</v>
      </c>
      <c r="E661" s="11">
        <v>42</v>
      </c>
      <c r="F661" s="6">
        <v>931.51</v>
      </c>
    </row>
    <row r="662" spans="1:6" x14ac:dyDescent="0.25">
      <c r="A662" s="11">
        <v>59</v>
      </c>
      <c r="B662" s="14">
        <v>70050</v>
      </c>
      <c r="C662" s="11">
        <v>62</v>
      </c>
      <c r="D662" s="11">
        <v>3</v>
      </c>
      <c r="E662" s="11">
        <v>10</v>
      </c>
      <c r="F662" s="6">
        <v>49.53</v>
      </c>
    </row>
    <row r="663" spans="1:6" x14ac:dyDescent="0.25">
      <c r="A663" s="11">
        <v>62</v>
      </c>
      <c r="B663" s="14">
        <v>82623</v>
      </c>
      <c r="C663" s="11">
        <v>51</v>
      </c>
      <c r="D663" s="11">
        <v>8</v>
      </c>
      <c r="E663" s="11">
        <v>37</v>
      </c>
      <c r="F663" s="6">
        <v>155.13999999999999</v>
      </c>
    </row>
    <row r="664" spans="1:6" x14ac:dyDescent="0.25">
      <c r="A664" s="11">
        <v>67</v>
      </c>
      <c r="B664" s="14">
        <v>64134</v>
      </c>
      <c r="C664" s="11">
        <v>3</v>
      </c>
      <c r="D664" s="11">
        <v>2</v>
      </c>
      <c r="E664" s="11">
        <v>26</v>
      </c>
      <c r="F664" s="6">
        <v>868.18</v>
      </c>
    </row>
    <row r="665" spans="1:6" x14ac:dyDescent="0.25">
      <c r="A665" s="11">
        <v>54</v>
      </c>
      <c r="B665" s="14">
        <v>92156</v>
      </c>
      <c r="C665" s="11">
        <v>18</v>
      </c>
      <c r="D665" s="11">
        <v>7</v>
      </c>
      <c r="E665" s="11">
        <v>14</v>
      </c>
      <c r="F665" s="6">
        <v>238.87</v>
      </c>
    </row>
    <row r="666" spans="1:6" x14ac:dyDescent="0.25">
      <c r="A666" s="11">
        <v>65</v>
      </c>
      <c r="B666" s="14">
        <v>89274</v>
      </c>
      <c r="C666" s="11">
        <v>71</v>
      </c>
      <c r="D666" s="11">
        <v>10</v>
      </c>
      <c r="E666" s="11">
        <v>34</v>
      </c>
      <c r="F666" s="6">
        <v>840.45</v>
      </c>
    </row>
    <row r="667" spans="1:6" x14ac:dyDescent="0.25">
      <c r="A667" s="11">
        <v>53</v>
      </c>
      <c r="B667" s="14">
        <v>57651</v>
      </c>
      <c r="C667" s="11">
        <v>27</v>
      </c>
      <c r="D667" s="11">
        <v>7</v>
      </c>
      <c r="E667" s="11">
        <v>16</v>
      </c>
      <c r="F667" s="6">
        <v>345.62</v>
      </c>
    </row>
    <row r="668" spans="1:6" x14ac:dyDescent="0.25">
      <c r="A668" s="11">
        <v>62</v>
      </c>
      <c r="B668" s="14">
        <v>52480</v>
      </c>
      <c r="C668" s="11">
        <v>22</v>
      </c>
      <c r="D668" s="11">
        <v>3</v>
      </c>
      <c r="E668" s="11">
        <v>14</v>
      </c>
      <c r="F668" s="6">
        <v>821.42</v>
      </c>
    </row>
    <row r="669" spans="1:6" x14ac:dyDescent="0.25">
      <c r="A669" s="11">
        <v>53</v>
      </c>
      <c r="B669" s="14">
        <v>84616</v>
      </c>
      <c r="C669" s="11">
        <v>68</v>
      </c>
      <c r="D669" s="11">
        <v>10</v>
      </c>
      <c r="E669" s="11">
        <v>8</v>
      </c>
      <c r="F669" s="6">
        <v>543.30999999999995</v>
      </c>
    </row>
    <row r="670" spans="1:6" x14ac:dyDescent="0.25">
      <c r="A670" s="11">
        <v>53</v>
      </c>
      <c r="B670" s="14">
        <v>94392</v>
      </c>
      <c r="C670" s="11">
        <v>38</v>
      </c>
      <c r="D670" s="11">
        <v>5</v>
      </c>
      <c r="E670" s="11">
        <v>11</v>
      </c>
      <c r="F670" s="6">
        <v>997.24</v>
      </c>
    </row>
    <row r="671" spans="1:6" x14ac:dyDescent="0.25">
      <c r="A671" s="11">
        <v>53</v>
      </c>
      <c r="B671" s="14">
        <v>61826</v>
      </c>
      <c r="C671" s="11">
        <v>96</v>
      </c>
      <c r="D671" s="11">
        <v>1</v>
      </c>
      <c r="E671" s="11">
        <v>14</v>
      </c>
      <c r="F671" s="6">
        <v>577</v>
      </c>
    </row>
    <row r="672" spans="1:6" x14ac:dyDescent="0.25">
      <c r="A672" s="11">
        <v>59</v>
      </c>
      <c r="B672" s="14">
        <v>57745</v>
      </c>
      <c r="C672" s="11">
        <v>33</v>
      </c>
      <c r="D672" s="11">
        <v>7</v>
      </c>
      <c r="E672" s="11">
        <v>42</v>
      </c>
      <c r="F672" s="6">
        <v>492.87</v>
      </c>
    </row>
    <row r="673" spans="1:6" x14ac:dyDescent="0.25">
      <c r="A673" s="11">
        <v>54</v>
      </c>
      <c r="B673" s="14">
        <v>76995</v>
      </c>
      <c r="C673" s="11">
        <v>14</v>
      </c>
      <c r="D673" s="11">
        <v>3</v>
      </c>
      <c r="E673" s="11">
        <v>46</v>
      </c>
      <c r="F673" s="6">
        <v>685.09</v>
      </c>
    </row>
    <row r="674" spans="1:6" x14ac:dyDescent="0.25">
      <c r="A674" s="11">
        <v>64</v>
      </c>
      <c r="B674" s="14">
        <v>96182</v>
      </c>
      <c r="C674" s="11">
        <v>44</v>
      </c>
      <c r="D674" s="11">
        <v>4</v>
      </c>
      <c r="E674" s="11">
        <v>8</v>
      </c>
      <c r="F674" s="6">
        <v>509.31</v>
      </c>
    </row>
    <row r="675" spans="1:6" x14ac:dyDescent="0.25">
      <c r="A675" s="11">
        <v>68</v>
      </c>
      <c r="B675" s="14">
        <v>62971</v>
      </c>
      <c r="C675" s="11">
        <v>27</v>
      </c>
      <c r="D675" s="11">
        <v>8</v>
      </c>
      <c r="E675" s="11">
        <v>17</v>
      </c>
      <c r="F675" s="6">
        <v>85.45</v>
      </c>
    </row>
    <row r="676" spans="1:6" x14ac:dyDescent="0.25">
      <c r="A676" s="11">
        <v>55</v>
      </c>
      <c r="B676" s="14">
        <v>80006</v>
      </c>
      <c r="C676" s="11">
        <v>44</v>
      </c>
      <c r="D676" s="11">
        <v>2</v>
      </c>
      <c r="E676" s="11">
        <v>49</v>
      </c>
      <c r="F676" s="6">
        <v>727.51</v>
      </c>
    </row>
    <row r="677" spans="1:6" x14ac:dyDescent="0.25">
      <c r="A677" s="11">
        <v>68</v>
      </c>
      <c r="B677" s="14">
        <v>76921</v>
      </c>
      <c r="C677" s="11">
        <v>79</v>
      </c>
      <c r="D677" s="11">
        <v>1</v>
      </c>
      <c r="E677" s="11">
        <v>23</v>
      </c>
      <c r="F677" s="6">
        <v>122.02</v>
      </c>
    </row>
    <row r="678" spans="1:6" x14ac:dyDescent="0.25">
      <c r="A678" s="11">
        <v>58</v>
      </c>
      <c r="B678" s="14">
        <v>99475</v>
      </c>
      <c r="C678" s="11">
        <v>27</v>
      </c>
      <c r="D678" s="11">
        <v>9</v>
      </c>
      <c r="E678" s="11">
        <v>9</v>
      </c>
      <c r="F678" s="6">
        <v>249.39</v>
      </c>
    </row>
    <row r="679" spans="1:6" x14ac:dyDescent="0.25">
      <c r="A679" s="11">
        <v>58</v>
      </c>
      <c r="B679" s="14">
        <v>60768</v>
      </c>
      <c r="C679" s="11">
        <v>88</v>
      </c>
      <c r="D679" s="11">
        <v>2</v>
      </c>
      <c r="E679" s="11">
        <v>38</v>
      </c>
      <c r="F679" s="6">
        <v>67.52</v>
      </c>
    </row>
    <row r="680" spans="1:6" x14ac:dyDescent="0.25">
      <c r="A680" s="11">
        <v>69</v>
      </c>
      <c r="B680" s="14">
        <v>71688</v>
      </c>
      <c r="C680" s="11">
        <v>69</v>
      </c>
      <c r="D680" s="11">
        <v>4</v>
      </c>
      <c r="E680" s="11">
        <v>25</v>
      </c>
      <c r="F680" s="6">
        <v>532.23</v>
      </c>
    </row>
    <row r="681" spans="1:6" x14ac:dyDescent="0.25">
      <c r="A681" s="11">
        <v>65</v>
      </c>
      <c r="B681" s="14">
        <v>65576</v>
      </c>
      <c r="C681" s="11">
        <v>91</v>
      </c>
      <c r="D681" s="11">
        <v>5</v>
      </c>
      <c r="E681" s="11">
        <v>12</v>
      </c>
      <c r="F681" s="6">
        <v>782.55</v>
      </c>
    </row>
    <row r="682" spans="1:6" x14ac:dyDescent="0.25">
      <c r="A682" s="11">
        <v>63</v>
      </c>
      <c r="B682" s="14">
        <v>77411</v>
      </c>
      <c r="C682" s="11">
        <v>20</v>
      </c>
      <c r="D682" s="11">
        <v>2</v>
      </c>
      <c r="E682" s="11">
        <v>37</v>
      </c>
      <c r="F682" s="6">
        <v>648.38</v>
      </c>
    </row>
    <row r="683" spans="1:6" x14ac:dyDescent="0.25">
      <c r="A683" s="11">
        <v>64</v>
      </c>
      <c r="B683" s="14">
        <v>84380</v>
      </c>
      <c r="C683" s="11">
        <v>69</v>
      </c>
      <c r="D683" s="11">
        <v>10</v>
      </c>
      <c r="E683" s="11">
        <v>28</v>
      </c>
      <c r="F683" s="6">
        <v>212.08</v>
      </c>
    </row>
    <row r="684" spans="1:6" x14ac:dyDescent="0.25">
      <c r="A684" s="11">
        <v>68</v>
      </c>
      <c r="B684" s="14">
        <v>93926</v>
      </c>
      <c r="C684" s="11">
        <v>45</v>
      </c>
      <c r="D684" s="11">
        <v>5</v>
      </c>
      <c r="E684" s="11">
        <v>22</v>
      </c>
      <c r="F684" s="6">
        <v>19.14</v>
      </c>
    </row>
    <row r="685" spans="1:6" x14ac:dyDescent="0.25">
      <c r="A685" s="11">
        <v>69</v>
      </c>
      <c r="B685" s="14">
        <v>74331</v>
      </c>
      <c r="C685" s="11">
        <v>83</v>
      </c>
      <c r="D685" s="11">
        <v>9</v>
      </c>
      <c r="E685" s="11">
        <v>11</v>
      </c>
      <c r="F685" s="6">
        <v>341.63</v>
      </c>
    </row>
    <row r="686" spans="1:6" x14ac:dyDescent="0.25">
      <c r="A686" s="11">
        <v>54</v>
      </c>
      <c r="B686" s="14">
        <v>87418</v>
      </c>
      <c r="C686" s="11">
        <v>21</v>
      </c>
      <c r="D686" s="11">
        <v>2</v>
      </c>
      <c r="E686" s="11">
        <v>27</v>
      </c>
      <c r="F686" s="6">
        <v>846.76</v>
      </c>
    </row>
    <row r="687" spans="1:6" x14ac:dyDescent="0.25">
      <c r="A687" s="11">
        <v>63</v>
      </c>
      <c r="B687" s="14">
        <v>70967</v>
      </c>
      <c r="C687" s="11">
        <v>59</v>
      </c>
      <c r="D687" s="11">
        <v>6</v>
      </c>
      <c r="E687" s="11">
        <v>10</v>
      </c>
      <c r="F687" s="6">
        <v>954.05</v>
      </c>
    </row>
    <row r="688" spans="1:6" x14ac:dyDescent="0.25">
      <c r="A688" s="11">
        <v>61</v>
      </c>
      <c r="B688" s="14">
        <v>80988</v>
      </c>
      <c r="C688" s="11">
        <v>34</v>
      </c>
      <c r="D688" s="11">
        <v>8</v>
      </c>
      <c r="E688" s="11">
        <v>14</v>
      </c>
      <c r="F688" s="6">
        <v>937.86</v>
      </c>
    </row>
    <row r="689" spans="1:6" x14ac:dyDescent="0.25">
      <c r="A689" s="11">
        <v>57</v>
      </c>
      <c r="B689" s="14">
        <v>52164</v>
      </c>
      <c r="C689" s="11">
        <v>53</v>
      </c>
      <c r="D689" s="11">
        <v>3</v>
      </c>
      <c r="E689" s="11">
        <v>36</v>
      </c>
      <c r="F689" s="6">
        <v>710.84</v>
      </c>
    </row>
    <row r="690" spans="1:6" x14ac:dyDescent="0.25">
      <c r="A690" s="11">
        <v>51</v>
      </c>
      <c r="B690" s="14">
        <v>97565</v>
      </c>
      <c r="C690" s="11">
        <v>48</v>
      </c>
      <c r="D690" s="11">
        <v>10</v>
      </c>
      <c r="E690" s="11">
        <v>31</v>
      </c>
      <c r="F690" s="6">
        <v>656.9</v>
      </c>
    </row>
    <row r="691" spans="1:6" x14ac:dyDescent="0.25">
      <c r="A691" s="11">
        <v>64</v>
      </c>
      <c r="B691" s="14">
        <v>71594</v>
      </c>
      <c r="C691" s="11">
        <v>40</v>
      </c>
      <c r="D691" s="11">
        <v>4</v>
      </c>
      <c r="E691" s="11">
        <v>42</v>
      </c>
      <c r="F691" s="6">
        <v>487.73</v>
      </c>
    </row>
    <row r="692" spans="1:6" x14ac:dyDescent="0.25">
      <c r="A692" s="11">
        <v>62</v>
      </c>
      <c r="B692" s="14">
        <v>96260</v>
      </c>
      <c r="C692" s="11">
        <v>30</v>
      </c>
      <c r="D692" s="11">
        <v>6</v>
      </c>
      <c r="E692" s="11">
        <v>45</v>
      </c>
      <c r="F692" s="6">
        <v>159.13</v>
      </c>
    </row>
    <row r="693" spans="1:6" x14ac:dyDescent="0.25">
      <c r="A693" s="11">
        <v>54</v>
      </c>
      <c r="B693" s="14">
        <v>90780</v>
      </c>
      <c r="C693" s="11">
        <v>24</v>
      </c>
      <c r="D693" s="11">
        <v>3</v>
      </c>
      <c r="E693" s="11">
        <v>46</v>
      </c>
      <c r="F693" s="6">
        <v>824.65</v>
      </c>
    </row>
    <row r="694" spans="1:6" x14ac:dyDescent="0.25">
      <c r="A694" s="11">
        <v>57</v>
      </c>
      <c r="B694" s="14">
        <v>60668</v>
      </c>
      <c r="C694" s="11">
        <v>66</v>
      </c>
      <c r="D694" s="11">
        <v>6</v>
      </c>
      <c r="E694" s="11">
        <v>28</v>
      </c>
      <c r="F694" s="6">
        <v>984.6</v>
      </c>
    </row>
    <row r="695" spans="1:6" x14ac:dyDescent="0.25">
      <c r="A695" s="11">
        <v>62</v>
      </c>
      <c r="B695" s="14">
        <v>59481</v>
      </c>
      <c r="C695" s="11">
        <v>30</v>
      </c>
      <c r="D695" s="11">
        <v>4</v>
      </c>
      <c r="E695" s="11">
        <v>35</v>
      </c>
      <c r="F695" s="6">
        <v>121</v>
      </c>
    </row>
    <row r="696" spans="1:6" x14ac:dyDescent="0.25">
      <c r="A696" s="11">
        <v>62</v>
      </c>
      <c r="B696" s="14">
        <v>75974</v>
      </c>
      <c r="C696" s="11">
        <v>68</v>
      </c>
      <c r="D696" s="11">
        <v>4</v>
      </c>
      <c r="E696" s="11">
        <v>46</v>
      </c>
      <c r="F696" s="6">
        <v>180.09</v>
      </c>
    </row>
    <row r="697" spans="1:6" x14ac:dyDescent="0.25">
      <c r="A697" s="11">
        <v>53</v>
      </c>
      <c r="B697" s="14">
        <v>56570</v>
      </c>
      <c r="C697" s="11">
        <v>29</v>
      </c>
      <c r="D697" s="11">
        <v>7</v>
      </c>
      <c r="E697" s="11">
        <v>37</v>
      </c>
      <c r="F697" s="6">
        <v>432.65</v>
      </c>
    </row>
    <row r="698" spans="1:6" x14ac:dyDescent="0.25">
      <c r="A698" s="11">
        <v>61</v>
      </c>
      <c r="B698" s="14">
        <v>57851</v>
      </c>
      <c r="C698" s="11">
        <v>46</v>
      </c>
      <c r="D698" s="11">
        <v>3</v>
      </c>
      <c r="E698" s="11">
        <v>5</v>
      </c>
      <c r="F698" s="6">
        <v>604.29</v>
      </c>
    </row>
    <row r="699" spans="1:6" x14ac:dyDescent="0.25">
      <c r="A699" s="11">
        <v>66</v>
      </c>
      <c r="B699" s="14">
        <v>91672</v>
      </c>
      <c r="C699" s="11">
        <v>71</v>
      </c>
      <c r="D699" s="11">
        <v>5</v>
      </c>
      <c r="E699" s="11">
        <v>9</v>
      </c>
      <c r="F699" s="6">
        <v>10.4</v>
      </c>
    </row>
    <row r="700" spans="1:6" x14ac:dyDescent="0.25">
      <c r="A700" s="11">
        <v>69</v>
      </c>
      <c r="B700" s="14">
        <v>58668</v>
      </c>
      <c r="C700" s="11">
        <v>40</v>
      </c>
      <c r="D700" s="11">
        <v>2</v>
      </c>
      <c r="E700" s="11">
        <v>15</v>
      </c>
      <c r="F700" s="6">
        <v>626.35</v>
      </c>
    </row>
    <row r="701" spans="1:6" x14ac:dyDescent="0.25">
      <c r="A701" s="11">
        <v>69</v>
      </c>
      <c r="B701" s="14">
        <v>78534</v>
      </c>
      <c r="C701" s="11">
        <v>100</v>
      </c>
      <c r="D701" s="11">
        <v>2</v>
      </c>
      <c r="E701" s="11">
        <v>9</v>
      </c>
      <c r="F701" s="6">
        <v>75.03</v>
      </c>
    </row>
    <row r="702" spans="1:6" x14ac:dyDescent="0.25">
      <c r="A702" s="11">
        <v>61</v>
      </c>
      <c r="B702" s="14">
        <v>92031</v>
      </c>
      <c r="C702" s="11">
        <v>44</v>
      </c>
      <c r="D702" s="11">
        <v>7</v>
      </c>
      <c r="E702" s="11">
        <v>11</v>
      </c>
      <c r="F702" s="6">
        <v>573.30999999999995</v>
      </c>
    </row>
    <row r="703" spans="1:6" x14ac:dyDescent="0.25">
      <c r="A703" s="11">
        <v>62</v>
      </c>
      <c r="B703" s="14">
        <v>74474</v>
      </c>
      <c r="C703" s="11">
        <v>49</v>
      </c>
      <c r="D703" s="11">
        <v>2</v>
      </c>
      <c r="E703" s="11">
        <v>18</v>
      </c>
      <c r="F703" s="6">
        <v>933.65</v>
      </c>
    </row>
    <row r="704" spans="1:6" x14ac:dyDescent="0.25">
      <c r="A704" s="11">
        <v>69</v>
      </c>
      <c r="B704" s="14">
        <v>86860</v>
      </c>
      <c r="C704" s="11">
        <v>70</v>
      </c>
      <c r="D704" s="11">
        <v>1</v>
      </c>
      <c r="E704" s="11">
        <v>1</v>
      </c>
      <c r="F704" s="6">
        <v>812.25</v>
      </c>
    </row>
    <row r="705" spans="1:6" x14ac:dyDescent="0.25">
      <c r="A705" s="11">
        <v>69</v>
      </c>
      <c r="B705" s="14">
        <v>51759</v>
      </c>
      <c r="C705" s="11">
        <v>18</v>
      </c>
      <c r="D705" s="11">
        <v>9</v>
      </c>
      <c r="E705" s="11">
        <v>14</v>
      </c>
      <c r="F705" s="6">
        <v>563.48</v>
      </c>
    </row>
    <row r="706" spans="1:6" x14ac:dyDescent="0.25">
      <c r="A706" s="11">
        <v>61</v>
      </c>
      <c r="B706" s="14">
        <v>54256</v>
      </c>
      <c r="C706" s="11">
        <v>78</v>
      </c>
      <c r="D706" s="11">
        <v>3</v>
      </c>
      <c r="E706" s="11">
        <v>3</v>
      </c>
      <c r="F706" s="6">
        <v>886.44</v>
      </c>
    </row>
    <row r="707" spans="1:6" x14ac:dyDescent="0.25">
      <c r="A707" s="11">
        <v>66</v>
      </c>
      <c r="B707" s="14">
        <v>53345</v>
      </c>
      <c r="C707" s="11">
        <v>100</v>
      </c>
      <c r="D707" s="11">
        <v>4</v>
      </c>
      <c r="E707" s="11">
        <v>22</v>
      </c>
      <c r="F707" s="6">
        <v>221.75</v>
      </c>
    </row>
    <row r="708" spans="1:6" x14ac:dyDescent="0.25">
      <c r="A708" s="11">
        <v>63</v>
      </c>
      <c r="B708" s="14">
        <v>82296</v>
      </c>
      <c r="C708" s="11">
        <v>61</v>
      </c>
      <c r="D708" s="11">
        <v>4</v>
      </c>
      <c r="E708" s="11">
        <v>43</v>
      </c>
      <c r="F708" s="6">
        <v>390.89</v>
      </c>
    </row>
    <row r="709" spans="1:6" x14ac:dyDescent="0.25">
      <c r="A709" s="11">
        <v>56</v>
      </c>
      <c r="B709" s="14">
        <v>55695</v>
      </c>
      <c r="C709" s="11">
        <v>58</v>
      </c>
      <c r="D709" s="11">
        <v>7</v>
      </c>
      <c r="E709" s="11">
        <v>30</v>
      </c>
      <c r="F709" s="6">
        <v>435.76</v>
      </c>
    </row>
    <row r="710" spans="1:6" x14ac:dyDescent="0.25">
      <c r="A710" s="11">
        <v>53</v>
      </c>
      <c r="B710" s="14">
        <v>96499</v>
      </c>
      <c r="C710" s="11">
        <v>29</v>
      </c>
      <c r="D710" s="11">
        <v>4</v>
      </c>
      <c r="E710" s="11">
        <v>5</v>
      </c>
      <c r="F710" s="6">
        <v>744.11</v>
      </c>
    </row>
    <row r="711" spans="1:6" x14ac:dyDescent="0.25">
      <c r="A711" s="11">
        <v>60</v>
      </c>
      <c r="B711" s="14">
        <v>53295</v>
      </c>
      <c r="C711" s="11">
        <v>73</v>
      </c>
      <c r="D711" s="11">
        <v>3</v>
      </c>
      <c r="E711" s="11">
        <v>5</v>
      </c>
      <c r="F711" s="6">
        <v>642.29999999999995</v>
      </c>
    </row>
    <row r="712" spans="1:6" x14ac:dyDescent="0.25">
      <c r="A712" s="11">
        <v>53</v>
      </c>
      <c r="B712" s="14">
        <v>62024</v>
      </c>
      <c r="C712" s="11">
        <v>13</v>
      </c>
      <c r="D712" s="11">
        <v>2</v>
      </c>
      <c r="E712" s="11">
        <v>39</v>
      </c>
      <c r="F712" s="6">
        <v>66.599999999999994</v>
      </c>
    </row>
    <row r="713" spans="1:6" x14ac:dyDescent="0.25">
      <c r="A713" s="11">
        <v>53</v>
      </c>
      <c r="B713" s="14">
        <v>50215</v>
      </c>
      <c r="C713" s="11">
        <v>92</v>
      </c>
      <c r="D713" s="11">
        <v>6</v>
      </c>
      <c r="E713" s="11">
        <v>48</v>
      </c>
      <c r="F713" s="6">
        <v>814.52</v>
      </c>
    </row>
    <row r="714" spans="1:6" x14ac:dyDescent="0.25">
      <c r="A714" s="11">
        <v>59</v>
      </c>
      <c r="B714" s="14">
        <v>66196</v>
      </c>
      <c r="C714" s="11">
        <v>37</v>
      </c>
      <c r="D714" s="11">
        <v>9</v>
      </c>
      <c r="E714" s="11">
        <v>44</v>
      </c>
      <c r="F714" s="6">
        <v>483.66</v>
      </c>
    </row>
    <row r="715" spans="1:6" x14ac:dyDescent="0.25">
      <c r="A715" s="11">
        <v>65</v>
      </c>
      <c r="B715" s="14">
        <v>84223</v>
      </c>
      <c r="C715" s="11">
        <v>83</v>
      </c>
      <c r="D715" s="11">
        <v>7</v>
      </c>
      <c r="E715" s="11">
        <v>46</v>
      </c>
      <c r="F715" s="6">
        <v>971.93</v>
      </c>
    </row>
    <row r="716" spans="1:6" x14ac:dyDescent="0.25">
      <c r="A716" s="11">
        <v>52</v>
      </c>
      <c r="B716" s="14">
        <v>85267</v>
      </c>
      <c r="C716" s="11">
        <v>6</v>
      </c>
      <c r="D716" s="11">
        <v>5</v>
      </c>
      <c r="E716" s="11">
        <v>2</v>
      </c>
      <c r="F716" s="6">
        <v>704.32</v>
      </c>
    </row>
    <row r="717" spans="1:6" x14ac:dyDescent="0.25">
      <c r="A717" s="11">
        <v>68</v>
      </c>
      <c r="B717" s="14">
        <v>57700</v>
      </c>
      <c r="C717" s="11">
        <v>70</v>
      </c>
      <c r="D717" s="11">
        <v>8</v>
      </c>
      <c r="E717" s="11">
        <v>46</v>
      </c>
      <c r="F717" s="6">
        <v>178.21</v>
      </c>
    </row>
    <row r="718" spans="1:6" x14ac:dyDescent="0.25">
      <c r="A718" s="11">
        <v>57</v>
      </c>
      <c r="B718" s="14">
        <v>97035</v>
      </c>
      <c r="C718" s="11">
        <v>28</v>
      </c>
      <c r="D718" s="11">
        <v>6</v>
      </c>
      <c r="E718" s="11">
        <v>42</v>
      </c>
      <c r="F718" s="6">
        <v>741.41</v>
      </c>
    </row>
    <row r="719" spans="1:6" x14ac:dyDescent="0.25">
      <c r="A719" s="11">
        <v>64</v>
      </c>
      <c r="B719" s="14">
        <v>92888</v>
      </c>
      <c r="C719" s="11">
        <v>2</v>
      </c>
      <c r="D719" s="11">
        <v>7</v>
      </c>
      <c r="E719" s="11">
        <v>50</v>
      </c>
      <c r="F719" s="6">
        <v>84.98</v>
      </c>
    </row>
    <row r="720" spans="1:6" x14ac:dyDescent="0.25">
      <c r="A720" s="11">
        <v>54</v>
      </c>
      <c r="B720" s="14">
        <v>89035</v>
      </c>
      <c r="C720" s="11">
        <v>14</v>
      </c>
      <c r="D720" s="11">
        <v>4</v>
      </c>
      <c r="E720" s="11">
        <v>11</v>
      </c>
      <c r="F720" s="6">
        <v>138.81</v>
      </c>
    </row>
    <row r="721" spans="1:6" x14ac:dyDescent="0.25">
      <c r="A721" s="11">
        <v>52</v>
      </c>
      <c r="B721" s="14">
        <v>87717</v>
      </c>
      <c r="C721" s="11">
        <v>79</v>
      </c>
      <c r="D721" s="11">
        <v>6</v>
      </c>
      <c r="E721" s="11">
        <v>44</v>
      </c>
      <c r="F721" s="6">
        <v>95.17</v>
      </c>
    </row>
    <row r="722" spans="1:6" x14ac:dyDescent="0.25">
      <c r="A722" s="11">
        <v>55</v>
      </c>
      <c r="B722" s="14">
        <v>59108</v>
      </c>
      <c r="C722" s="11">
        <v>36</v>
      </c>
      <c r="D722" s="11">
        <v>6</v>
      </c>
      <c r="E722" s="11">
        <v>31</v>
      </c>
      <c r="F722" s="6">
        <v>900.16</v>
      </c>
    </row>
    <row r="723" spans="1:6" x14ac:dyDescent="0.25">
      <c r="A723" s="11">
        <v>64</v>
      </c>
      <c r="B723" s="14">
        <v>67704</v>
      </c>
      <c r="C723" s="11">
        <v>12</v>
      </c>
      <c r="D723" s="11">
        <v>6</v>
      </c>
      <c r="E723" s="11">
        <v>17</v>
      </c>
      <c r="F723" s="6">
        <v>126.15</v>
      </c>
    </row>
    <row r="724" spans="1:6" x14ac:dyDescent="0.25">
      <c r="A724" s="11">
        <v>63</v>
      </c>
      <c r="B724" s="14">
        <v>56374</v>
      </c>
      <c r="C724" s="11">
        <v>60</v>
      </c>
      <c r="D724" s="11">
        <v>4</v>
      </c>
      <c r="E724" s="11">
        <v>45</v>
      </c>
      <c r="F724" s="6">
        <v>943.5</v>
      </c>
    </row>
    <row r="725" spans="1:6" x14ac:dyDescent="0.25">
      <c r="A725" s="11">
        <v>59</v>
      </c>
      <c r="B725" s="14">
        <v>65196</v>
      </c>
      <c r="C725" s="11">
        <v>22</v>
      </c>
      <c r="D725" s="11">
        <v>2</v>
      </c>
      <c r="E725" s="11">
        <v>36</v>
      </c>
      <c r="F725" s="6">
        <v>625.33000000000004</v>
      </c>
    </row>
    <row r="726" spans="1:6" x14ac:dyDescent="0.25">
      <c r="A726" s="11">
        <v>53</v>
      </c>
      <c r="B726" s="14">
        <v>84686</v>
      </c>
      <c r="C726" s="11">
        <v>93</v>
      </c>
      <c r="D726" s="11">
        <v>8</v>
      </c>
      <c r="E726" s="11">
        <v>1</v>
      </c>
      <c r="F726" s="6">
        <v>109.54</v>
      </c>
    </row>
    <row r="727" spans="1:6" x14ac:dyDescent="0.25">
      <c r="A727" s="11">
        <v>61</v>
      </c>
      <c r="B727" s="14">
        <v>89720</v>
      </c>
      <c r="C727" s="11">
        <v>4</v>
      </c>
      <c r="D727" s="11">
        <v>9</v>
      </c>
      <c r="E727" s="11">
        <v>8</v>
      </c>
      <c r="F727" s="6">
        <v>795.49</v>
      </c>
    </row>
    <row r="728" spans="1:6" x14ac:dyDescent="0.25">
      <c r="A728" s="11">
        <v>55</v>
      </c>
      <c r="B728" s="14">
        <v>53164</v>
      </c>
      <c r="C728" s="11">
        <v>64</v>
      </c>
      <c r="D728" s="11">
        <v>2</v>
      </c>
      <c r="E728" s="11">
        <v>19</v>
      </c>
      <c r="F728" s="6">
        <v>932.41</v>
      </c>
    </row>
    <row r="729" spans="1:6" x14ac:dyDescent="0.25">
      <c r="A729" s="11">
        <v>52</v>
      </c>
      <c r="B729" s="14">
        <v>58805</v>
      </c>
      <c r="C729" s="11">
        <v>14</v>
      </c>
      <c r="D729" s="11">
        <v>2</v>
      </c>
      <c r="E729" s="11">
        <v>47</v>
      </c>
      <c r="F729" s="6">
        <v>104.35</v>
      </c>
    </row>
    <row r="730" spans="1:6" x14ac:dyDescent="0.25">
      <c r="A730" s="11">
        <v>69</v>
      </c>
      <c r="B730" s="14">
        <v>72651</v>
      </c>
      <c r="C730" s="11">
        <v>58</v>
      </c>
      <c r="D730" s="11">
        <v>5</v>
      </c>
      <c r="E730" s="11">
        <v>30</v>
      </c>
      <c r="F730" s="6">
        <v>103.11</v>
      </c>
    </row>
    <row r="731" spans="1:6" x14ac:dyDescent="0.25">
      <c r="A731" s="11">
        <v>53</v>
      </c>
      <c r="B731" s="14">
        <v>52855</v>
      </c>
      <c r="C731" s="11">
        <v>12</v>
      </c>
      <c r="D731" s="11">
        <v>5</v>
      </c>
      <c r="E731" s="11">
        <v>33</v>
      </c>
      <c r="F731" s="6">
        <v>444.09</v>
      </c>
    </row>
    <row r="732" spans="1:6" x14ac:dyDescent="0.25">
      <c r="A732" s="11">
        <v>56</v>
      </c>
      <c r="B732" s="14">
        <v>90816</v>
      </c>
      <c r="C732" s="11">
        <v>20</v>
      </c>
      <c r="D732" s="11">
        <v>10</v>
      </c>
      <c r="E732" s="11">
        <v>35</v>
      </c>
      <c r="F732" s="6">
        <v>808.16</v>
      </c>
    </row>
    <row r="733" spans="1:6" x14ac:dyDescent="0.25">
      <c r="A733" s="11">
        <v>57</v>
      </c>
      <c r="B733" s="14">
        <v>58696</v>
      </c>
      <c r="C733" s="11">
        <v>69</v>
      </c>
      <c r="D733" s="11">
        <v>4</v>
      </c>
      <c r="E733" s="11">
        <v>29</v>
      </c>
      <c r="F733" s="6">
        <v>570.87</v>
      </c>
    </row>
    <row r="734" spans="1:6" x14ac:dyDescent="0.25">
      <c r="A734" s="11">
        <v>61</v>
      </c>
      <c r="B734" s="14">
        <v>59583</v>
      </c>
      <c r="C734" s="11">
        <v>11</v>
      </c>
      <c r="D734" s="11">
        <v>8</v>
      </c>
      <c r="E734" s="11">
        <v>27</v>
      </c>
      <c r="F734" s="6">
        <v>744.56</v>
      </c>
    </row>
    <row r="735" spans="1:6" x14ac:dyDescent="0.25">
      <c r="A735" s="11">
        <v>55</v>
      </c>
      <c r="B735" s="14">
        <v>53069</v>
      </c>
      <c r="C735" s="11">
        <v>3</v>
      </c>
      <c r="D735" s="11">
        <v>10</v>
      </c>
      <c r="E735" s="11">
        <v>43</v>
      </c>
      <c r="F735" s="6">
        <v>777.97</v>
      </c>
    </row>
    <row r="736" spans="1:6" x14ac:dyDescent="0.25">
      <c r="A736" s="11">
        <v>51</v>
      </c>
      <c r="B736" s="14">
        <v>70099</v>
      </c>
      <c r="C736" s="11">
        <v>42</v>
      </c>
      <c r="D736" s="11">
        <v>7</v>
      </c>
      <c r="E736" s="11">
        <v>12</v>
      </c>
      <c r="F736" s="6">
        <v>481.56</v>
      </c>
    </row>
    <row r="737" spans="1:6" x14ac:dyDescent="0.25">
      <c r="A737" s="11">
        <v>52</v>
      </c>
      <c r="B737" s="14">
        <v>52167</v>
      </c>
      <c r="C737" s="11">
        <v>19</v>
      </c>
      <c r="D737" s="11">
        <v>5</v>
      </c>
      <c r="E737" s="11">
        <v>50</v>
      </c>
      <c r="F737" s="6">
        <v>961.55</v>
      </c>
    </row>
    <row r="738" spans="1:6" x14ac:dyDescent="0.25">
      <c r="A738" s="11">
        <v>65</v>
      </c>
      <c r="B738" s="14">
        <v>80686</v>
      </c>
      <c r="C738" s="11">
        <v>2</v>
      </c>
      <c r="D738" s="11">
        <v>8</v>
      </c>
      <c r="E738" s="11">
        <v>30</v>
      </c>
      <c r="F738" s="6">
        <v>491.8</v>
      </c>
    </row>
    <row r="739" spans="1:6" x14ac:dyDescent="0.25">
      <c r="A739" s="11">
        <v>57</v>
      </c>
      <c r="B739" s="14">
        <v>56547</v>
      </c>
      <c r="C739" s="11">
        <v>65</v>
      </c>
      <c r="D739" s="11">
        <v>10</v>
      </c>
      <c r="E739" s="11">
        <v>43</v>
      </c>
      <c r="F739" s="6">
        <v>686.83</v>
      </c>
    </row>
    <row r="740" spans="1:6" x14ac:dyDescent="0.25">
      <c r="A740" s="11">
        <v>61</v>
      </c>
      <c r="B740" s="14">
        <v>96409</v>
      </c>
      <c r="C740" s="11">
        <v>66</v>
      </c>
      <c r="D740" s="11">
        <v>1</v>
      </c>
      <c r="E740" s="11">
        <v>32</v>
      </c>
      <c r="F740" s="6">
        <v>674.93</v>
      </c>
    </row>
    <row r="741" spans="1:6" x14ac:dyDescent="0.25">
      <c r="A741" s="11">
        <v>59</v>
      </c>
      <c r="B741" s="14">
        <v>97756</v>
      </c>
      <c r="C741" s="11">
        <v>89</v>
      </c>
      <c r="D741" s="11">
        <v>6</v>
      </c>
      <c r="E741" s="11">
        <v>3</v>
      </c>
      <c r="F741" s="6">
        <v>318.74</v>
      </c>
    </row>
    <row r="742" spans="1:6" x14ac:dyDescent="0.25">
      <c r="A742" s="11">
        <v>61</v>
      </c>
      <c r="B742" s="14">
        <v>69791</v>
      </c>
      <c r="C742" s="11">
        <v>33</v>
      </c>
      <c r="D742" s="11">
        <v>8</v>
      </c>
      <c r="E742" s="11">
        <v>1</v>
      </c>
      <c r="F742" s="6">
        <v>165.39</v>
      </c>
    </row>
    <row r="743" spans="1:6" x14ac:dyDescent="0.25">
      <c r="A743" s="11">
        <v>59</v>
      </c>
      <c r="B743" s="14">
        <v>58656</v>
      </c>
      <c r="C743" s="11">
        <v>47</v>
      </c>
      <c r="D743" s="11">
        <v>6</v>
      </c>
      <c r="E743" s="11">
        <v>6</v>
      </c>
      <c r="F743" s="6">
        <v>246.07</v>
      </c>
    </row>
    <row r="744" spans="1:6" x14ac:dyDescent="0.25">
      <c r="A744" s="11">
        <v>51</v>
      </c>
      <c r="B744" s="14">
        <v>97660</v>
      </c>
      <c r="C744" s="11">
        <v>3</v>
      </c>
      <c r="D744" s="11">
        <v>7</v>
      </c>
      <c r="E744" s="11">
        <v>30</v>
      </c>
      <c r="F744" s="6">
        <v>145.66</v>
      </c>
    </row>
    <row r="745" spans="1:6" x14ac:dyDescent="0.25">
      <c r="A745" s="11">
        <v>53</v>
      </c>
      <c r="B745" s="14">
        <v>76842</v>
      </c>
      <c r="C745" s="11">
        <v>73</v>
      </c>
      <c r="D745" s="11">
        <v>6</v>
      </c>
      <c r="E745" s="11">
        <v>35</v>
      </c>
      <c r="F745" s="6">
        <v>701.61</v>
      </c>
    </row>
    <row r="746" spans="1:6" x14ac:dyDescent="0.25">
      <c r="A746" s="11">
        <v>53</v>
      </c>
      <c r="B746" s="14">
        <v>58486</v>
      </c>
      <c r="C746" s="11">
        <v>87</v>
      </c>
      <c r="D746" s="11">
        <v>8</v>
      </c>
      <c r="E746" s="11">
        <v>23</v>
      </c>
      <c r="F746" s="6">
        <v>409.35</v>
      </c>
    </row>
    <row r="747" spans="1:6" x14ac:dyDescent="0.25">
      <c r="A747" s="11">
        <v>52</v>
      </c>
      <c r="B747" s="14">
        <v>73723</v>
      </c>
      <c r="C747" s="11">
        <v>69</v>
      </c>
      <c r="D747" s="11">
        <v>10</v>
      </c>
      <c r="E747" s="11">
        <v>19</v>
      </c>
      <c r="F747" s="6">
        <v>321.92</v>
      </c>
    </row>
    <row r="748" spans="1:6" x14ac:dyDescent="0.25">
      <c r="A748" s="11">
        <v>69</v>
      </c>
      <c r="B748" s="14">
        <v>85068</v>
      </c>
      <c r="C748" s="11">
        <v>54</v>
      </c>
      <c r="D748" s="11">
        <v>6</v>
      </c>
      <c r="E748" s="11">
        <v>24</v>
      </c>
      <c r="F748" s="6">
        <v>846.68</v>
      </c>
    </row>
    <row r="749" spans="1:6" x14ac:dyDescent="0.25">
      <c r="A749" s="11">
        <v>62</v>
      </c>
      <c r="B749" s="14">
        <v>88975</v>
      </c>
      <c r="C749" s="11">
        <v>58</v>
      </c>
      <c r="D749" s="11">
        <v>6</v>
      </c>
      <c r="E749" s="11">
        <v>24</v>
      </c>
      <c r="F749" s="6">
        <v>921.21</v>
      </c>
    </row>
    <row r="750" spans="1:6" x14ac:dyDescent="0.25">
      <c r="A750" s="11">
        <v>69</v>
      </c>
      <c r="B750" s="14">
        <v>81964</v>
      </c>
      <c r="C750" s="11">
        <v>22</v>
      </c>
      <c r="D750" s="11">
        <v>1</v>
      </c>
      <c r="E750" s="11">
        <v>3</v>
      </c>
      <c r="F750" s="6">
        <v>839.2</v>
      </c>
    </row>
    <row r="751" spans="1:6" x14ac:dyDescent="0.25">
      <c r="A751" s="11">
        <v>57</v>
      </c>
      <c r="B751" s="14">
        <v>98928</v>
      </c>
      <c r="C751" s="11">
        <v>80</v>
      </c>
      <c r="D751" s="11">
        <v>3</v>
      </c>
      <c r="E751" s="11">
        <v>33</v>
      </c>
      <c r="F751" s="6">
        <v>934.98</v>
      </c>
    </row>
    <row r="752" spans="1:6" x14ac:dyDescent="0.25">
      <c r="A752" s="11">
        <v>58</v>
      </c>
      <c r="B752" s="14">
        <v>68764</v>
      </c>
      <c r="C752" s="11">
        <v>96</v>
      </c>
      <c r="D752" s="11">
        <v>6</v>
      </c>
      <c r="E752" s="11">
        <v>31</v>
      </c>
      <c r="F752" s="6">
        <v>723.66</v>
      </c>
    </row>
    <row r="753" spans="1:6" x14ac:dyDescent="0.25">
      <c r="A753" s="11">
        <v>60</v>
      </c>
      <c r="B753" s="14">
        <v>61376</v>
      </c>
      <c r="C753" s="11">
        <v>97</v>
      </c>
      <c r="D753" s="11">
        <v>8</v>
      </c>
      <c r="E753" s="11">
        <v>9</v>
      </c>
      <c r="F753" s="6">
        <v>793.84</v>
      </c>
    </row>
    <row r="754" spans="1:6" x14ac:dyDescent="0.25">
      <c r="A754" s="11">
        <v>56</v>
      </c>
      <c r="B754" s="14">
        <v>86142</v>
      </c>
      <c r="C754" s="11">
        <v>87</v>
      </c>
      <c r="D754" s="11">
        <v>7</v>
      </c>
      <c r="E754" s="11">
        <v>8</v>
      </c>
      <c r="F754" s="6">
        <v>291.95999999999998</v>
      </c>
    </row>
    <row r="755" spans="1:6" x14ac:dyDescent="0.25">
      <c r="A755" s="11">
        <v>51</v>
      </c>
      <c r="B755" s="14">
        <v>59566</v>
      </c>
      <c r="C755" s="11">
        <v>25</v>
      </c>
      <c r="D755" s="11">
        <v>5</v>
      </c>
      <c r="E755" s="11">
        <v>22</v>
      </c>
      <c r="F755" s="6">
        <v>847.03</v>
      </c>
    </row>
    <row r="756" spans="1:6" x14ac:dyDescent="0.25">
      <c r="A756" s="11">
        <v>64</v>
      </c>
      <c r="B756" s="14">
        <v>63123</v>
      </c>
      <c r="C756" s="11">
        <v>88</v>
      </c>
      <c r="D756" s="11">
        <v>1</v>
      </c>
      <c r="E756" s="11">
        <v>16</v>
      </c>
      <c r="F756" s="6">
        <v>330.95</v>
      </c>
    </row>
    <row r="757" spans="1:6" x14ac:dyDescent="0.25">
      <c r="A757" s="11">
        <v>51</v>
      </c>
      <c r="B757" s="14">
        <v>83467</v>
      </c>
      <c r="C757" s="11">
        <v>83</v>
      </c>
      <c r="D757" s="11">
        <v>1</v>
      </c>
      <c r="E757" s="11">
        <v>19</v>
      </c>
      <c r="F757" s="6">
        <v>30.88</v>
      </c>
    </row>
    <row r="758" spans="1:6" x14ac:dyDescent="0.25">
      <c r="A758" s="11">
        <v>51</v>
      </c>
      <c r="B758" s="14">
        <v>80995</v>
      </c>
      <c r="C758" s="11">
        <v>68</v>
      </c>
      <c r="D758" s="11">
        <v>1</v>
      </c>
      <c r="E758" s="11">
        <v>18</v>
      </c>
      <c r="F758" s="6">
        <v>863.54</v>
      </c>
    </row>
    <row r="759" spans="1:6" x14ac:dyDescent="0.25">
      <c r="A759" s="11">
        <v>59</v>
      </c>
      <c r="B759" s="14">
        <v>97355</v>
      </c>
      <c r="C759" s="11">
        <v>63</v>
      </c>
      <c r="D759" s="11">
        <v>2</v>
      </c>
      <c r="E759" s="11">
        <v>22</v>
      </c>
      <c r="F759" s="6">
        <v>329.18</v>
      </c>
    </row>
    <row r="760" spans="1:6" x14ac:dyDescent="0.25">
      <c r="A760" s="11">
        <v>62</v>
      </c>
      <c r="B760" s="14">
        <v>97909</v>
      </c>
      <c r="C760" s="11">
        <v>100</v>
      </c>
      <c r="D760" s="11">
        <v>1</v>
      </c>
      <c r="E760" s="11">
        <v>5</v>
      </c>
      <c r="F760" s="6">
        <v>439.63</v>
      </c>
    </row>
    <row r="761" spans="1:6" x14ac:dyDescent="0.25">
      <c r="A761" s="11">
        <v>60</v>
      </c>
      <c r="B761" s="14">
        <v>98882</v>
      </c>
      <c r="C761" s="11">
        <v>38</v>
      </c>
      <c r="D761" s="11">
        <v>2</v>
      </c>
      <c r="E761" s="11">
        <v>28</v>
      </c>
      <c r="F761" s="6">
        <v>940.14</v>
      </c>
    </row>
    <row r="762" spans="1:6" x14ac:dyDescent="0.25">
      <c r="A762" s="11">
        <v>60</v>
      </c>
      <c r="B762" s="14">
        <v>73059</v>
      </c>
      <c r="C762" s="11">
        <v>77</v>
      </c>
      <c r="D762" s="11">
        <v>3</v>
      </c>
      <c r="E762" s="11">
        <v>31</v>
      </c>
      <c r="F762" s="6">
        <v>581.15</v>
      </c>
    </row>
    <row r="763" spans="1:6" x14ac:dyDescent="0.25">
      <c r="A763" s="11">
        <v>64</v>
      </c>
      <c r="B763" s="14">
        <v>82140</v>
      </c>
      <c r="C763" s="11">
        <v>57</v>
      </c>
      <c r="D763" s="11">
        <v>3</v>
      </c>
      <c r="E763" s="11">
        <v>7</v>
      </c>
      <c r="F763" s="6">
        <v>97.97</v>
      </c>
    </row>
    <row r="764" spans="1:6" x14ac:dyDescent="0.25">
      <c r="A764" s="11">
        <v>55</v>
      </c>
      <c r="B764" s="14">
        <v>72193</v>
      </c>
      <c r="C764" s="11">
        <v>39</v>
      </c>
      <c r="D764" s="11">
        <v>2</v>
      </c>
      <c r="E764" s="11">
        <v>6</v>
      </c>
      <c r="F764" s="6">
        <v>207.44</v>
      </c>
    </row>
    <row r="765" spans="1:6" x14ac:dyDescent="0.25">
      <c r="A765" s="11">
        <v>66</v>
      </c>
      <c r="B765" s="14">
        <v>55154</v>
      </c>
      <c r="C765" s="11">
        <v>93</v>
      </c>
      <c r="D765" s="11">
        <v>3</v>
      </c>
      <c r="E765" s="11">
        <v>19</v>
      </c>
      <c r="F765" s="6">
        <v>684.88</v>
      </c>
    </row>
    <row r="766" spans="1:6" x14ac:dyDescent="0.25">
      <c r="A766" s="11">
        <v>54</v>
      </c>
      <c r="B766" s="14">
        <v>69676</v>
      </c>
      <c r="C766" s="11">
        <v>9</v>
      </c>
      <c r="D766" s="11">
        <v>7</v>
      </c>
      <c r="E766" s="11">
        <v>30</v>
      </c>
      <c r="F766" s="6">
        <v>932.68</v>
      </c>
    </row>
    <row r="767" spans="1:6" x14ac:dyDescent="0.25">
      <c r="A767" s="11">
        <v>64</v>
      </c>
      <c r="B767" s="14">
        <v>65498</v>
      </c>
      <c r="C767" s="11">
        <v>23</v>
      </c>
      <c r="D767" s="11">
        <v>5</v>
      </c>
      <c r="E767" s="11">
        <v>24</v>
      </c>
      <c r="F767" s="6">
        <v>351.94</v>
      </c>
    </row>
    <row r="768" spans="1:6" x14ac:dyDescent="0.25">
      <c r="A768" s="11">
        <v>56</v>
      </c>
      <c r="B768" s="14">
        <v>51736</v>
      </c>
      <c r="C768" s="11">
        <v>3</v>
      </c>
      <c r="D768" s="11">
        <v>9</v>
      </c>
      <c r="E768" s="11">
        <v>25</v>
      </c>
      <c r="F768" s="6">
        <v>666.01</v>
      </c>
    </row>
    <row r="769" spans="1:6" x14ac:dyDescent="0.25">
      <c r="A769" s="11">
        <v>60</v>
      </c>
      <c r="B769" s="14">
        <v>56429</v>
      </c>
      <c r="C769" s="11">
        <v>69</v>
      </c>
      <c r="D769" s="11">
        <v>9</v>
      </c>
      <c r="E769" s="11">
        <v>32</v>
      </c>
      <c r="F769" s="6">
        <v>894.95</v>
      </c>
    </row>
    <row r="770" spans="1:6" x14ac:dyDescent="0.25">
      <c r="A770" s="11">
        <v>61</v>
      </c>
      <c r="B770" s="14">
        <v>50349</v>
      </c>
      <c r="C770" s="11">
        <v>76</v>
      </c>
      <c r="D770" s="11">
        <v>9</v>
      </c>
      <c r="E770" s="11">
        <v>42</v>
      </c>
      <c r="F770" s="6">
        <v>957.5</v>
      </c>
    </row>
    <row r="771" spans="1:6" x14ac:dyDescent="0.25">
      <c r="A771" s="11">
        <v>60</v>
      </c>
      <c r="B771" s="14">
        <v>98537</v>
      </c>
      <c r="C771" s="11">
        <v>71</v>
      </c>
      <c r="D771" s="11">
        <v>9</v>
      </c>
      <c r="E771" s="11">
        <v>45</v>
      </c>
      <c r="F771" s="6">
        <v>725.67</v>
      </c>
    </row>
    <row r="772" spans="1:6" x14ac:dyDescent="0.25">
      <c r="A772" s="11">
        <v>66</v>
      </c>
      <c r="B772" s="14">
        <v>72885</v>
      </c>
      <c r="C772" s="11">
        <v>1</v>
      </c>
      <c r="D772" s="11">
        <v>9</v>
      </c>
      <c r="E772" s="11">
        <v>33</v>
      </c>
      <c r="F772" s="6">
        <v>654.48</v>
      </c>
    </row>
    <row r="773" spans="1:6" x14ac:dyDescent="0.25">
      <c r="A773" s="11">
        <v>58</v>
      </c>
      <c r="B773" s="14">
        <v>51913</v>
      </c>
      <c r="C773" s="11">
        <v>14</v>
      </c>
      <c r="D773" s="11">
        <v>4</v>
      </c>
      <c r="E773" s="11">
        <v>21</v>
      </c>
      <c r="F773" s="6">
        <v>733.63</v>
      </c>
    </row>
    <row r="774" spans="1:6" x14ac:dyDescent="0.25">
      <c r="A774" s="11">
        <v>66</v>
      </c>
      <c r="B774" s="14">
        <v>74055</v>
      </c>
      <c r="C774" s="11">
        <v>100</v>
      </c>
      <c r="D774" s="11">
        <v>6</v>
      </c>
      <c r="E774" s="11">
        <v>17</v>
      </c>
      <c r="F774" s="6">
        <v>318.7</v>
      </c>
    </row>
    <row r="775" spans="1:6" x14ac:dyDescent="0.25">
      <c r="A775" s="11">
        <v>59</v>
      </c>
      <c r="B775" s="14">
        <v>87884</v>
      </c>
      <c r="C775" s="11">
        <v>79</v>
      </c>
      <c r="D775" s="11">
        <v>9</v>
      </c>
      <c r="E775" s="11">
        <v>28</v>
      </c>
      <c r="F775" s="6">
        <v>491.55</v>
      </c>
    </row>
    <row r="776" spans="1:6" x14ac:dyDescent="0.25">
      <c r="A776" s="11">
        <v>51</v>
      </c>
      <c r="B776" s="14">
        <v>91682</v>
      </c>
      <c r="C776" s="11">
        <v>27</v>
      </c>
      <c r="D776" s="11">
        <v>9</v>
      </c>
      <c r="E776" s="11">
        <v>49</v>
      </c>
      <c r="F776" s="6">
        <v>990.87</v>
      </c>
    </row>
    <row r="777" spans="1:6" x14ac:dyDescent="0.25">
      <c r="A777" s="11">
        <v>66</v>
      </c>
      <c r="B777" s="14">
        <v>78149</v>
      </c>
      <c r="C777" s="11">
        <v>2</v>
      </c>
      <c r="D777" s="11">
        <v>10</v>
      </c>
      <c r="E777" s="11">
        <v>9</v>
      </c>
      <c r="F777" s="6">
        <v>579.27</v>
      </c>
    </row>
    <row r="778" spans="1:6" x14ac:dyDescent="0.25">
      <c r="A778" s="11">
        <v>53</v>
      </c>
      <c r="B778" s="14">
        <v>83578</v>
      </c>
      <c r="C778" s="11">
        <v>97</v>
      </c>
      <c r="D778" s="11">
        <v>5</v>
      </c>
      <c r="E778" s="11">
        <v>50</v>
      </c>
      <c r="F778" s="6">
        <v>917.08</v>
      </c>
    </row>
    <row r="779" spans="1:6" x14ac:dyDescent="0.25">
      <c r="A779" s="11">
        <v>60</v>
      </c>
      <c r="B779" s="14">
        <v>71923</v>
      </c>
      <c r="C779" s="11">
        <v>25</v>
      </c>
      <c r="D779" s="11">
        <v>2</v>
      </c>
      <c r="E779" s="11">
        <v>40</v>
      </c>
      <c r="F779" s="6">
        <v>986.97</v>
      </c>
    </row>
    <row r="780" spans="1:6" x14ac:dyDescent="0.25">
      <c r="A780" s="11">
        <v>56</v>
      </c>
      <c r="B780" s="14">
        <v>129005</v>
      </c>
      <c r="C780" s="11">
        <v>40</v>
      </c>
      <c r="D780" s="11">
        <v>6</v>
      </c>
      <c r="E780" s="11">
        <v>8</v>
      </c>
      <c r="F780" s="6">
        <v>355.34</v>
      </c>
    </row>
    <row r="781" spans="1:6" x14ac:dyDescent="0.25">
      <c r="A781" s="11">
        <v>60</v>
      </c>
      <c r="B781" s="14">
        <v>142407</v>
      </c>
      <c r="C781" s="11">
        <v>4</v>
      </c>
      <c r="D781" s="11">
        <v>2</v>
      </c>
      <c r="E781" s="11">
        <v>1</v>
      </c>
      <c r="F781" s="6">
        <v>29.58</v>
      </c>
    </row>
    <row r="782" spans="1:6" x14ac:dyDescent="0.25">
      <c r="A782" s="11">
        <v>66</v>
      </c>
      <c r="B782" s="14">
        <v>106631</v>
      </c>
      <c r="C782" s="11">
        <v>41</v>
      </c>
      <c r="D782" s="11">
        <v>6</v>
      </c>
      <c r="E782" s="11">
        <v>9</v>
      </c>
      <c r="F782" s="6">
        <v>354.46</v>
      </c>
    </row>
    <row r="783" spans="1:6" x14ac:dyDescent="0.25">
      <c r="A783" s="11">
        <v>59</v>
      </c>
      <c r="B783" s="14">
        <v>140349</v>
      </c>
      <c r="C783" s="11">
        <v>75</v>
      </c>
      <c r="D783" s="11">
        <v>2</v>
      </c>
      <c r="E783" s="11">
        <v>6</v>
      </c>
      <c r="F783" s="6">
        <v>383.64</v>
      </c>
    </row>
    <row r="784" spans="1:6" x14ac:dyDescent="0.25">
      <c r="A784" s="11">
        <v>51</v>
      </c>
      <c r="B784" s="14">
        <v>105658</v>
      </c>
      <c r="C784" s="11">
        <v>49</v>
      </c>
      <c r="D784" s="11">
        <v>9</v>
      </c>
      <c r="E784" s="11">
        <v>9</v>
      </c>
      <c r="F784" s="6">
        <v>785.55</v>
      </c>
    </row>
    <row r="785" spans="1:6" x14ac:dyDescent="0.25">
      <c r="A785" s="11">
        <v>63</v>
      </c>
      <c r="B785" s="14">
        <v>149062</v>
      </c>
      <c r="C785" s="11">
        <v>66</v>
      </c>
      <c r="D785" s="11">
        <v>9</v>
      </c>
      <c r="E785" s="11">
        <v>7</v>
      </c>
      <c r="F785" s="6">
        <v>441.11</v>
      </c>
    </row>
    <row r="786" spans="1:6" x14ac:dyDescent="0.25">
      <c r="A786" s="11">
        <v>69</v>
      </c>
      <c r="B786" s="14">
        <v>117737</v>
      </c>
      <c r="C786" s="11">
        <v>6</v>
      </c>
      <c r="D786" s="11">
        <v>4</v>
      </c>
      <c r="E786" s="11">
        <v>9</v>
      </c>
      <c r="F786" s="6">
        <v>877.51</v>
      </c>
    </row>
    <row r="787" spans="1:6" x14ac:dyDescent="0.25">
      <c r="A787" s="11">
        <v>52</v>
      </c>
      <c r="B787" s="14">
        <v>101105</v>
      </c>
      <c r="C787" s="11">
        <v>11</v>
      </c>
      <c r="D787" s="11">
        <v>9</v>
      </c>
      <c r="E787" s="11">
        <v>2</v>
      </c>
      <c r="F787" s="6">
        <v>714.72</v>
      </c>
    </row>
    <row r="788" spans="1:6" x14ac:dyDescent="0.25">
      <c r="A788" s="11">
        <v>56</v>
      </c>
      <c r="B788" s="14">
        <v>134502</v>
      </c>
      <c r="C788" s="11">
        <v>46</v>
      </c>
      <c r="D788" s="11">
        <v>5</v>
      </c>
      <c r="E788" s="11">
        <v>5</v>
      </c>
      <c r="F788" s="6">
        <v>394.49</v>
      </c>
    </row>
    <row r="789" spans="1:6" x14ac:dyDescent="0.25">
      <c r="A789" s="11">
        <v>64</v>
      </c>
      <c r="B789" s="14">
        <v>124369</v>
      </c>
      <c r="C789" s="11">
        <v>74</v>
      </c>
      <c r="D789" s="11">
        <v>2</v>
      </c>
      <c r="E789" s="11">
        <v>3</v>
      </c>
      <c r="F789" s="6">
        <v>275.39999999999998</v>
      </c>
    </row>
    <row r="790" spans="1:6" x14ac:dyDescent="0.25">
      <c r="A790" s="11">
        <v>69</v>
      </c>
      <c r="B790" s="14">
        <v>143640</v>
      </c>
      <c r="C790" s="11">
        <v>14</v>
      </c>
      <c r="D790" s="11">
        <v>8</v>
      </c>
      <c r="E790" s="11">
        <v>2</v>
      </c>
      <c r="F790" s="6">
        <v>387.39</v>
      </c>
    </row>
    <row r="791" spans="1:6" x14ac:dyDescent="0.25">
      <c r="A791" s="11">
        <v>66</v>
      </c>
      <c r="B791" s="14">
        <v>149505</v>
      </c>
      <c r="C791" s="11">
        <v>79</v>
      </c>
      <c r="D791" s="11">
        <v>4</v>
      </c>
      <c r="E791" s="11">
        <v>8</v>
      </c>
      <c r="F791" s="6">
        <v>334.95</v>
      </c>
    </row>
    <row r="792" spans="1:6" x14ac:dyDescent="0.25">
      <c r="A792" s="11">
        <v>58</v>
      </c>
      <c r="B792" s="14">
        <v>132215</v>
      </c>
      <c r="C792" s="11">
        <v>91</v>
      </c>
      <c r="D792" s="11">
        <v>8</v>
      </c>
      <c r="E792" s="11">
        <v>6</v>
      </c>
      <c r="F792" s="6">
        <v>275.70999999999998</v>
      </c>
    </row>
    <row r="793" spans="1:6" x14ac:dyDescent="0.25">
      <c r="A793" s="11">
        <v>61</v>
      </c>
      <c r="B793" s="14">
        <v>137276</v>
      </c>
      <c r="C793" s="11">
        <v>92</v>
      </c>
      <c r="D793" s="11">
        <v>5</v>
      </c>
      <c r="E793" s="11">
        <v>8</v>
      </c>
      <c r="F793" s="6">
        <v>482.77</v>
      </c>
    </row>
    <row r="794" spans="1:6" x14ac:dyDescent="0.25">
      <c r="A794" s="11">
        <v>64</v>
      </c>
      <c r="B794" s="14">
        <v>116106</v>
      </c>
      <c r="C794" s="11">
        <v>5</v>
      </c>
      <c r="D794" s="11">
        <v>1</v>
      </c>
      <c r="E794" s="11">
        <v>5</v>
      </c>
      <c r="F794" s="6">
        <v>25.86</v>
      </c>
    </row>
    <row r="795" spans="1:6" x14ac:dyDescent="0.25">
      <c r="A795" s="11">
        <v>59</v>
      </c>
      <c r="B795" s="14">
        <v>141667</v>
      </c>
      <c r="C795" s="11">
        <v>28</v>
      </c>
      <c r="D795" s="11">
        <v>4</v>
      </c>
      <c r="E795" s="11">
        <v>5</v>
      </c>
      <c r="F795" s="6">
        <v>204.25</v>
      </c>
    </row>
    <row r="796" spans="1:6" x14ac:dyDescent="0.25">
      <c r="A796" s="11">
        <v>54</v>
      </c>
      <c r="B796" s="14">
        <v>132403</v>
      </c>
      <c r="C796" s="11">
        <v>83</v>
      </c>
      <c r="D796" s="11">
        <v>3</v>
      </c>
      <c r="E796" s="11">
        <v>2</v>
      </c>
      <c r="F796" s="6">
        <v>45.2</v>
      </c>
    </row>
    <row r="797" spans="1:6" x14ac:dyDescent="0.25">
      <c r="A797" s="11">
        <v>61</v>
      </c>
      <c r="B797" s="14">
        <v>136973</v>
      </c>
      <c r="C797" s="11">
        <v>27</v>
      </c>
      <c r="D797" s="11">
        <v>7</v>
      </c>
      <c r="E797" s="11">
        <v>2</v>
      </c>
      <c r="F797" s="6">
        <v>269.2</v>
      </c>
    </row>
    <row r="798" spans="1:6" x14ac:dyDescent="0.25">
      <c r="A798" s="11">
        <v>57</v>
      </c>
      <c r="B798" s="14">
        <v>145190</v>
      </c>
      <c r="C798" s="11">
        <v>42</v>
      </c>
      <c r="D798" s="11">
        <v>9</v>
      </c>
      <c r="E798" s="11">
        <v>8</v>
      </c>
      <c r="F798" s="6">
        <v>971.83</v>
      </c>
    </row>
    <row r="799" spans="1:6" x14ac:dyDescent="0.25">
      <c r="A799" s="11">
        <v>69</v>
      </c>
      <c r="B799" s="14">
        <v>129445</v>
      </c>
      <c r="C799" s="11">
        <v>32</v>
      </c>
      <c r="D799" s="11">
        <v>3</v>
      </c>
      <c r="E799" s="11">
        <v>6</v>
      </c>
      <c r="F799" s="6">
        <v>42.19</v>
      </c>
    </row>
    <row r="800" spans="1:6" x14ac:dyDescent="0.25">
      <c r="A800" s="11">
        <v>69</v>
      </c>
      <c r="B800" s="14">
        <v>106629</v>
      </c>
      <c r="C800" s="11">
        <v>4</v>
      </c>
      <c r="D800" s="11">
        <v>7</v>
      </c>
      <c r="E800" s="11">
        <v>9</v>
      </c>
      <c r="F800" s="6">
        <v>443.22</v>
      </c>
    </row>
    <row r="801" spans="1:6" x14ac:dyDescent="0.25">
      <c r="A801" s="11">
        <v>67</v>
      </c>
      <c r="B801" s="14">
        <v>115470</v>
      </c>
      <c r="C801" s="11">
        <v>56</v>
      </c>
      <c r="D801" s="11">
        <v>4</v>
      </c>
      <c r="E801" s="11">
        <v>6</v>
      </c>
      <c r="F801" s="6">
        <v>151.74</v>
      </c>
    </row>
    <row r="802" spans="1:6" x14ac:dyDescent="0.25">
      <c r="A802" s="11">
        <v>57</v>
      </c>
      <c r="B802" s="14">
        <v>135440</v>
      </c>
      <c r="C802" s="11">
        <v>46</v>
      </c>
      <c r="D802" s="11">
        <v>8</v>
      </c>
      <c r="E802" s="11">
        <v>3</v>
      </c>
      <c r="F802" s="6">
        <v>442.46</v>
      </c>
    </row>
    <row r="803" spans="1:6" x14ac:dyDescent="0.25">
      <c r="A803" s="11">
        <v>64</v>
      </c>
      <c r="B803" s="14">
        <v>122557</v>
      </c>
      <c r="C803" s="11">
        <v>87</v>
      </c>
      <c r="D803" s="11">
        <v>2</v>
      </c>
      <c r="E803" s="11">
        <v>5</v>
      </c>
      <c r="F803" s="6">
        <v>344.59</v>
      </c>
    </row>
    <row r="804" spans="1:6" x14ac:dyDescent="0.25">
      <c r="A804" s="11">
        <v>68</v>
      </c>
      <c r="B804" s="14">
        <v>107702</v>
      </c>
      <c r="C804" s="11">
        <v>73</v>
      </c>
      <c r="D804" s="11">
        <v>4</v>
      </c>
      <c r="E804" s="11">
        <v>2</v>
      </c>
      <c r="F804" s="6">
        <v>136.03</v>
      </c>
    </row>
    <row r="805" spans="1:6" x14ac:dyDescent="0.25">
      <c r="A805" s="11">
        <v>60</v>
      </c>
      <c r="B805" s="14">
        <v>111493</v>
      </c>
      <c r="C805" s="11">
        <v>40</v>
      </c>
      <c r="D805" s="11">
        <v>10</v>
      </c>
      <c r="E805" s="11">
        <v>8</v>
      </c>
      <c r="F805" s="6">
        <v>190.34</v>
      </c>
    </row>
    <row r="806" spans="1:6" x14ac:dyDescent="0.25">
      <c r="A806" s="11">
        <v>57</v>
      </c>
      <c r="B806" s="14">
        <v>112170</v>
      </c>
      <c r="C806" s="11">
        <v>57</v>
      </c>
      <c r="D806" s="11">
        <v>6</v>
      </c>
      <c r="E806" s="11">
        <v>1</v>
      </c>
      <c r="F806" s="6">
        <v>313.64</v>
      </c>
    </row>
    <row r="807" spans="1:6" x14ac:dyDescent="0.25">
      <c r="A807" s="11">
        <v>52</v>
      </c>
      <c r="B807" s="14">
        <v>115529</v>
      </c>
      <c r="C807" s="11">
        <v>70</v>
      </c>
      <c r="D807" s="11">
        <v>2</v>
      </c>
      <c r="E807" s="11">
        <v>34</v>
      </c>
      <c r="F807" s="6">
        <v>192.66</v>
      </c>
    </row>
    <row r="808" spans="1:6" x14ac:dyDescent="0.25">
      <c r="A808" s="11">
        <v>58</v>
      </c>
      <c r="B808" s="14">
        <v>143037</v>
      </c>
      <c r="C808" s="11">
        <v>56</v>
      </c>
      <c r="D808" s="11">
        <v>8</v>
      </c>
      <c r="E808" s="11">
        <v>42</v>
      </c>
      <c r="F808" s="6">
        <v>57.57</v>
      </c>
    </row>
    <row r="809" spans="1:6" x14ac:dyDescent="0.25">
      <c r="A809" s="11">
        <v>65</v>
      </c>
      <c r="B809" s="14">
        <v>117157</v>
      </c>
      <c r="C809" s="11">
        <v>90</v>
      </c>
      <c r="D809" s="11">
        <v>9</v>
      </c>
      <c r="E809" s="11">
        <v>39</v>
      </c>
      <c r="F809" s="6">
        <v>812.36</v>
      </c>
    </row>
    <row r="810" spans="1:6" x14ac:dyDescent="0.25">
      <c r="A810" s="11">
        <v>59</v>
      </c>
      <c r="B810" s="14">
        <v>125014</v>
      </c>
      <c r="C810" s="11">
        <v>89</v>
      </c>
      <c r="D810" s="11">
        <v>7</v>
      </c>
      <c r="E810" s="11">
        <v>42</v>
      </c>
      <c r="F810" s="6">
        <v>451.82</v>
      </c>
    </row>
    <row r="811" spans="1:6" x14ac:dyDescent="0.25">
      <c r="A811" s="11">
        <v>62</v>
      </c>
      <c r="B811" s="14">
        <v>128322</v>
      </c>
      <c r="C811" s="11">
        <v>44</v>
      </c>
      <c r="D811" s="11">
        <v>4</v>
      </c>
      <c r="E811" s="11">
        <v>31</v>
      </c>
      <c r="F811" s="6">
        <v>668.91</v>
      </c>
    </row>
    <row r="812" spans="1:6" x14ac:dyDescent="0.25">
      <c r="A812" s="11">
        <v>54</v>
      </c>
      <c r="B812" s="14">
        <v>100745</v>
      </c>
      <c r="C812" s="11">
        <v>29</v>
      </c>
      <c r="D812" s="11">
        <v>6</v>
      </c>
      <c r="E812" s="11">
        <v>42</v>
      </c>
      <c r="F812" s="6">
        <v>335.15</v>
      </c>
    </row>
    <row r="813" spans="1:6" x14ac:dyDescent="0.25">
      <c r="A813" s="11">
        <v>53</v>
      </c>
      <c r="B813" s="14">
        <v>146312</v>
      </c>
      <c r="C813" s="11">
        <v>58</v>
      </c>
      <c r="D813" s="11">
        <v>2</v>
      </c>
      <c r="E813" s="11">
        <v>32</v>
      </c>
      <c r="F813" s="6">
        <v>880.78</v>
      </c>
    </row>
    <row r="814" spans="1:6" x14ac:dyDescent="0.25">
      <c r="A814" s="11">
        <v>56</v>
      </c>
      <c r="B814" s="14">
        <v>111754</v>
      </c>
      <c r="C814" s="11">
        <v>96</v>
      </c>
      <c r="D814" s="11">
        <v>8</v>
      </c>
      <c r="E814" s="11">
        <v>38</v>
      </c>
      <c r="F814" s="6">
        <v>631.05999999999995</v>
      </c>
    </row>
    <row r="815" spans="1:6" x14ac:dyDescent="0.25">
      <c r="A815" s="11">
        <v>65</v>
      </c>
      <c r="B815" s="14">
        <v>123680</v>
      </c>
      <c r="C815" s="11">
        <v>30</v>
      </c>
      <c r="D815" s="11">
        <v>2</v>
      </c>
      <c r="E815" s="11">
        <v>35</v>
      </c>
      <c r="F815" s="6">
        <v>218.74</v>
      </c>
    </row>
    <row r="816" spans="1:6" x14ac:dyDescent="0.25">
      <c r="A816" s="11">
        <v>63</v>
      </c>
      <c r="B816" s="14">
        <v>109506</v>
      </c>
      <c r="C816" s="11">
        <v>48</v>
      </c>
      <c r="D816" s="11">
        <v>10</v>
      </c>
      <c r="E816" s="11">
        <v>50</v>
      </c>
      <c r="F816" s="6">
        <v>26.85</v>
      </c>
    </row>
    <row r="817" spans="1:6" x14ac:dyDescent="0.25">
      <c r="A817" s="11">
        <v>60</v>
      </c>
      <c r="B817" s="14">
        <v>124416</v>
      </c>
      <c r="C817" s="11">
        <v>24</v>
      </c>
      <c r="D817" s="11">
        <v>5</v>
      </c>
      <c r="E817" s="11">
        <v>39</v>
      </c>
      <c r="F817" s="6">
        <v>544.04</v>
      </c>
    </row>
    <row r="818" spans="1:6" x14ac:dyDescent="0.25">
      <c r="A818" s="11">
        <v>69</v>
      </c>
      <c r="B818" s="14">
        <v>127086</v>
      </c>
      <c r="C818" s="11">
        <v>93</v>
      </c>
      <c r="D818" s="11">
        <v>4</v>
      </c>
      <c r="E818" s="11">
        <v>45</v>
      </c>
      <c r="F818" s="6">
        <v>339.9</v>
      </c>
    </row>
    <row r="819" spans="1:6" x14ac:dyDescent="0.25">
      <c r="A819" s="11">
        <v>53</v>
      </c>
      <c r="B819" s="14">
        <v>146546</v>
      </c>
      <c r="C819" s="11">
        <v>12</v>
      </c>
      <c r="D819" s="11">
        <v>6</v>
      </c>
      <c r="E819" s="11">
        <v>45</v>
      </c>
      <c r="F819" s="6">
        <v>915.02</v>
      </c>
    </row>
    <row r="820" spans="1:6" x14ac:dyDescent="0.25">
      <c r="A820" s="11">
        <v>64</v>
      </c>
      <c r="B820" s="14">
        <v>124599</v>
      </c>
      <c r="C820" s="11">
        <v>41</v>
      </c>
      <c r="D820" s="11">
        <v>9</v>
      </c>
      <c r="E820" s="11">
        <v>41</v>
      </c>
      <c r="F820" s="6">
        <v>924.18</v>
      </c>
    </row>
    <row r="821" spans="1:6" x14ac:dyDescent="0.25">
      <c r="A821" s="11">
        <v>54</v>
      </c>
      <c r="B821" s="14">
        <v>134743</v>
      </c>
      <c r="C821" s="11">
        <v>98</v>
      </c>
      <c r="D821" s="11">
        <v>9</v>
      </c>
      <c r="E821" s="11">
        <v>42</v>
      </c>
      <c r="F821" s="6">
        <v>894.21</v>
      </c>
    </row>
    <row r="822" spans="1:6" x14ac:dyDescent="0.25">
      <c r="A822" s="11">
        <v>66</v>
      </c>
      <c r="B822" s="14">
        <v>112847</v>
      </c>
      <c r="C822" s="11">
        <v>98</v>
      </c>
      <c r="D822" s="11">
        <v>9</v>
      </c>
      <c r="E822" s="11">
        <v>44</v>
      </c>
      <c r="F822" s="6">
        <v>827.44</v>
      </c>
    </row>
    <row r="823" spans="1:6" x14ac:dyDescent="0.25">
      <c r="A823" s="11">
        <v>63</v>
      </c>
      <c r="B823" s="14">
        <v>142287</v>
      </c>
      <c r="C823" s="11">
        <v>77</v>
      </c>
      <c r="D823" s="11">
        <v>10</v>
      </c>
      <c r="E823" s="11">
        <v>44</v>
      </c>
      <c r="F823" s="6">
        <v>785.29</v>
      </c>
    </row>
    <row r="824" spans="1:6" x14ac:dyDescent="0.25">
      <c r="A824" s="11">
        <v>60</v>
      </c>
      <c r="B824" s="14">
        <v>107232</v>
      </c>
      <c r="C824" s="11">
        <v>68</v>
      </c>
      <c r="D824" s="11">
        <v>4</v>
      </c>
      <c r="E824" s="11">
        <v>48</v>
      </c>
      <c r="F824" s="6">
        <v>730.8</v>
      </c>
    </row>
    <row r="825" spans="1:6" x14ac:dyDescent="0.25">
      <c r="A825" s="11">
        <v>51</v>
      </c>
      <c r="B825" s="14">
        <v>124670</v>
      </c>
      <c r="C825" s="11">
        <v>66</v>
      </c>
      <c r="D825" s="11">
        <v>2</v>
      </c>
      <c r="E825" s="11">
        <v>43</v>
      </c>
      <c r="F825" s="6">
        <v>184.8</v>
      </c>
    </row>
    <row r="826" spans="1:6" x14ac:dyDescent="0.25">
      <c r="A826" s="11">
        <v>56</v>
      </c>
      <c r="B826" s="14">
        <v>117922</v>
      </c>
      <c r="C826" s="11">
        <v>69</v>
      </c>
      <c r="D826" s="11">
        <v>2</v>
      </c>
      <c r="E826" s="11">
        <v>41</v>
      </c>
      <c r="F826" s="6">
        <v>98.83</v>
      </c>
    </row>
    <row r="827" spans="1:6" x14ac:dyDescent="0.25">
      <c r="A827" s="11">
        <v>56</v>
      </c>
      <c r="B827" s="14">
        <v>129611</v>
      </c>
      <c r="C827" s="11">
        <v>23</v>
      </c>
      <c r="D827" s="11">
        <v>3</v>
      </c>
      <c r="E827" s="11">
        <v>48</v>
      </c>
      <c r="F827" s="6">
        <v>98.85</v>
      </c>
    </row>
    <row r="828" spans="1:6" x14ac:dyDescent="0.25">
      <c r="A828" s="11">
        <v>60</v>
      </c>
      <c r="B828" s="14">
        <v>145308</v>
      </c>
      <c r="C828" s="11">
        <v>83</v>
      </c>
      <c r="D828" s="11">
        <v>3</v>
      </c>
      <c r="E828" s="11">
        <v>31</v>
      </c>
      <c r="F828" s="6">
        <v>53.26</v>
      </c>
    </row>
    <row r="829" spans="1:6" x14ac:dyDescent="0.25">
      <c r="A829" s="11">
        <v>68</v>
      </c>
      <c r="B829" s="14">
        <v>122661</v>
      </c>
      <c r="C829" s="11">
        <v>16</v>
      </c>
      <c r="D829" s="11">
        <v>4</v>
      </c>
      <c r="E829" s="11">
        <v>48</v>
      </c>
      <c r="F829" s="6">
        <v>85.44</v>
      </c>
    </row>
    <row r="830" spans="1:6" x14ac:dyDescent="0.25">
      <c r="A830" s="11">
        <v>61</v>
      </c>
      <c r="B830" s="14">
        <v>120516</v>
      </c>
      <c r="C830" s="11">
        <v>100</v>
      </c>
      <c r="D830" s="11">
        <v>10</v>
      </c>
      <c r="E830" s="11">
        <v>47</v>
      </c>
      <c r="F830" s="6">
        <v>475.52</v>
      </c>
    </row>
    <row r="831" spans="1:6" x14ac:dyDescent="0.25">
      <c r="A831" s="11">
        <v>53</v>
      </c>
      <c r="B831" s="14">
        <v>130474</v>
      </c>
      <c r="C831" s="11">
        <v>74</v>
      </c>
      <c r="D831" s="11">
        <v>10</v>
      </c>
      <c r="E831" s="11">
        <v>39</v>
      </c>
      <c r="F831" s="6">
        <v>217.92</v>
      </c>
    </row>
    <row r="832" spans="1:6" x14ac:dyDescent="0.25">
      <c r="A832" s="11">
        <v>67</v>
      </c>
      <c r="B832" s="14">
        <v>104036</v>
      </c>
      <c r="C832" s="11">
        <v>56</v>
      </c>
      <c r="D832" s="11">
        <v>10</v>
      </c>
      <c r="E832" s="11">
        <v>37</v>
      </c>
      <c r="F832" s="6">
        <v>998.98</v>
      </c>
    </row>
    <row r="833" spans="1:6" x14ac:dyDescent="0.25">
      <c r="A833" s="11">
        <v>65</v>
      </c>
      <c r="B833" s="14">
        <v>124796</v>
      </c>
      <c r="C833" s="11">
        <v>4</v>
      </c>
      <c r="D833" s="11">
        <v>5</v>
      </c>
      <c r="E833" s="11">
        <v>38</v>
      </c>
      <c r="F833" s="6">
        <v>247.96</v>
      </c>
    </row>
    <row r="834" spans="1:6" x14ac:dyDescent="0.25">
      <c r="A834" s="11">
        <v>69</v>
      </c>
      <c r="B834" s="14">
        <v>119075</v>
      </c>
      <c r="C834" s="11">
        <v>40</v>
      </c>
      <c r="D834" s="11">
        <v>8</v>
      </c>
      <c r="E834" s="11">
        <v>44</v>
      </c>
      <c r="F834" s="6">
        <v>866.72</v>
      </c>
    </row>
    <row r="835" spans="1:6" x14ac:dyDescent="0.25">
      <c r="A835" s="11">
        <v>53</v>
      </c>
      <c r="B835" s="14">
        <v>139508</v>
      </c>
      <c r="C835" s="11">
        <v>92</v>
      </c>
      <c r="D835" s="11">
        <v>6</v>
      </c>
      <c r="E835" s="11">
        <v>39</v>
      </c>
      <c r="F835" s="6">
        <v>172.99</v>
      </c>
    </row>
    <row r="836" spans="1:6" x14ac:dyDescent="0.25">
      <c r="A836" s="11">
        <v>53</v>
      </c>
      <c r="B836" s="14">
        <v>104435</v>
      </c>
      <c r="C836" s="11">
        <v>42</v>
      </c>
      <c r="D836" s="11">
        <v>4</v>
      </c>
      <c r="E836" s="11">
        <v>34</v>
      </c>
      <c r="F836" s="6">
        <v>795.81</v>
      </c>
    </row>
    <row r="837" spans="1:6" x14ac:dyDescent="0.25">
      <c r="A837" s="11">
        <v>54</v>
      </c>
      <c r="B837" s="14">
        <v>111261</v>
      </c>
      <c r="C837" s="11">
        <v>56</v>
      </c>
      <c r="D837" s="11">
        <v>1</v>
      </c>
      <c r="E837" s="11">
        <v>44</v>
      </c>
      <c r="F837" s="6">
        <v>216.09</v>
      </c>
    </row>
    <row r="838" spans="1:6" x14ac:dyDescent="0.25">
      <c r="A838" s="11">
        <v>54</v>
      </c>
      <c r="B838" s="14">
        <v>105641</v>
      </c>
      <c r="C838" s="11">
        <v>17</v>
      </c>
      <c r="D838" s="11">
        <v>9</v>
      </c>
      <c r="E838" s="11">
        <v>37</v>
      </c>
      <c r="F838" s="6">
        <v>173.81</v>
      </c>
    </row>
    <row r="839" spans="1:6" x14ac:dyDescent="0.25">
      <c r="A839" s="11">
        <v>65</v>
      </c>
      <c r="B839" s="14">
        <v>120542</v>
      </c>
      <c r="C839" s="11">
        <v>52</v>
      </c>
      <c r="D839" s="11">
        <v>3</v>
      </c>
      <c r="E839" s="11">
        <v>36</v>
      </c>
      <c r="F839" s="6">
        <v>70.22</v>
      </c>
    </row>
    <row r="840" spans="1:6" x14ac:dyDescent="0.25">
      <c r="A840" s="11">
        <v>59</v>
      </c>
      <c r="B840" s="14">
        <v>140809</v>
      </c>
      <c r="C840" s="11">
        <v>45</v>
      </c>
      <c r="D840" s="11">
        <v>5</v>
      </c>
      <c r="E840" s="11">
        <v>45</v>
      </c>
      <c r="F840" s="6">
        <v>917.5</v>
      </c>
    </row>
    <row r="841" spans="1:6" x14ac:dyDescent="0.25">
      <c r="A841" s="11">
        <v>56</v>
      </c>
      <c r="B841" s="14">
        <v>145254</v>
      </c>
      <c r="C841" s="11">
        <v>48</v>
      </c>
      <c r="D841" s="11">
        <v>6</v>
      </c>
      <c r="E841" s="11">
        <v>43</v>
      </c>
      <c r="F841" s="6">
        <v>422.32</v>
      </c>
    </row>
    <row r="842" spans="1:6" x14ac:dyDescent="0.25">
      <c r="A842" s="11">
        <v>68</v>
      </c>
      <c r="B842" s="14">
        <v>113760</v>
      </c>
      <c r="C842" s="11">
        <v>64</v>
      </c>
      <c r="D842" s="11">
        <v>2</v>
      </c>
      <c r="E842" s="11">
        <v>37</v>
      </c>
      <c r="F842" s="6">
        <v>462.62</v>
      </c>
    </row>
    <row r="843" spans="1:6" x14ac:dyDescent="0.25">
      <c r="A843" s="11">
        <v>52</v>
      </c>
      <c r="B843" s="14">
        <v>133701</v>
      </c>
      <c r="C843" s="11">
        <v>64</v>
      </c>
      <c r="D843" s="11">
        <v>1</v>
      </c>
      <c r="E843" s="11">
        <v>34</v>
      </c>
      <c r="F843" s="6">
        <v>534.25</v>
      </c>
    </row>
    <row r="844" spans="1:6" x14ac:dyDescent="0.25">
      <c r="A844" s="11">
        <v>62</v>
      </c>
      <c r="B844" s="14">
        <v>117704</v>
      </c>
      <c r="C844" s="11">
        <v>37</v>
      </c>
      <c r="D844" s="11">
        <v>3</v>
      </c>
      <c r="E844" s="11">
        <v>48</v>
      </c>
      <c r="F844" s="6">
        <v>112.11</v>
      </c>
    </row>
    <row r="845" spans="1:6" x14ac:dyDescent="0.25">
      <c r="A845" s="11">
        <v>57</v>
      </c>
      <c r="B845" s="14">
        <v>139366</v>
      </c>
      <c r="C845" s="11">
        <v>39</v>
      </c>
      <c r="D845" s="11">
        <v>5</v>
      </c>
      <c r="E845" s="11">
        <v>50</v>
      </c>
      <c r="F845" s="6">
        <v>34.5</v>
      </c>
    </row>
    <row r="846" spans="1:6" x14ac:dyDescent="0.25">
      <c r="A846" s="11">
        <v>66</v>
      </c>
      <c r="B846" s="14">
        <v>126893</v>
      </c>
      <c r="C846" s="11">
        <v>3</v>
      </c>
      <c r="D846" s="11">
        <v>1</v>
      </c>
      <c r="E846" s="11">
        <v>32</v>
      </c>
      <c r="F846" s="6">
        <v>199.17</v>
      </c>
    </row>
    <row r="847" spans="1:6" x14ac:dyDescent="0.25">
      <c r="A847" s="11">
        <v>56</v>
      </c>
      <c r="B847" s="14">
        <v>134923</v>
      </c>
      <c r="C847" s="11">
        <v>18</v>
      </c>
      <c r="D847" s="11">
        <v>3</v>
      </c>
      <c r="E847" s="11">
        <v>31</v>
      </c>
      <c r="F847" s="6">
        <v>515.16</v>
      </c>
    </row>
    <row r="848" spans="1:6" x14ac:dyDescent="0.25">
      <c r="A848" s="11">
        <v>51</v>
      </c>
      <c r="B848" s="14">
        <v>149256</v>
      </c>
      <c r="C848" s="11">
        <v>96</v>
      </c>
      <c r="D848" s="11">
        <v>1</v>
      </c>
      <c r="E848" s="11">
        <v>31</v>
      </c>
      <c r="F848" s="6">
        <v>266.83</v>
      </c>
    </row>
    <row r="849" spans="1:6" x14ac:dyDescent="0.25">
      <c r="A849" s="11">
        <v>53</v>
      </c>
      <c r="B849" s="14">
        <v>108263</v>
      </c>
      <c r="C849" s="11">
        <v>21</v>
      </c>
      <c r="D849" s="11">
        <v>1</v>
      </c>
      <c r="E849" s="11">
        <v>47</v>
      </c>
      <c r="F849" s="6">
        <v>734.48</v>
      </c>
    </row>
    <row r="850" spans="1:6" x14ac:dyDescent="0.25">
      <c r="A850" s="11">
        <v>62</v>
      </c>
      <c r="B850" s="14">
        <v>148501</v>
      </c>
      <c r="C850" s="11">
        <v>41</v>
      </c>
      <c r="D850" s="11">
        <v>9</v>
      </c>
      <c r="E850" s="11">
        <v>32</v>
      </c>
      <c r="F850" s="6">
        <v>980.47</v>
      </c>
    </row>
    <row r="851" spans="1:6" x14ac:dyDescent="0.25">
      <c r="A851" s="11">
        <v>53</v>
      </c>
      <c r="B851" s="14">
        <v>137854</v>
      </c>
      <c r="C851" s="11">
        <v>33</v>
      </c>
      <c r="D851" s="11">
        <v>10</v>
      </c>
      <c r="E851" s="11">
        <v>47</v>
      </c>
      <c r="F851" s="6">
        <v>523.27</v>
      </c>
    </row>
    <row r="852" spans="1:6" x14ac:dyDescent="0.25">
      <c r="A852" s="11">
        <v>69</v>
      </c>
      <c r="B852" s="14">
        <v>141965</v>
      </c>
      <c r="C852" s="11">
        <v>98</v>
      </c>
      <c r="D852" s="11">
        <v>5</v>
      </c>
      <c r="E852" s="11">
        <v>35</v>
      </c>
      <c r="F852" s="6">
        <v>616.66</v>
      </c>
    </row>
    <row r="853" spans="1:6" x14ac:dyDescent="0.25">
      <c r="A853" s="11">
        <v>64</v>
      </c>
      <c r="B853" s="14">
        <v>145746</v>
      </c>
      <c r="C853" s="11">
        <v>76</v>
      </c>
      <c r="D853" s="11">
        <v>2</v>
      </c>
      <c r="E853" s="11">
        <v>48</v>
      </c>
      <c r="F853" s="6">
        <v>49.06</v>
      </c>
    </row>
    <row r="854" spans="1:6" x14ac:dyDescent="0.25">
      <c r="A854" s="11">
        <v>67</v>
      </c>
      <c r="B854" s="14">
        <v>115578</v>
      </c>
      <c r="C854" s="11">
        <v>10</v>
      </c>
      <c r="D854" s="11">
        <v>1</v>
      </c>
      <c r="E854" s="11">
        <v>36</v>
      </c>
      <c r="F854" s="6">
        <v>646.16</v>
      </c>
    </row>
    <row r="855" spans="1:6" x14ac:dyDescent="0.25">
      <c r="A855" s="11">
        <v>62</v>
      </c>
      <c r="B855" s="14">
        <v>113856</v>
      </c>
      <c r="C855" s="11">
        <v>78</v>
      </c>
      <c r="D855" s="11">
        <v>6</v>
      </c>
      <c r="E855" s="11">
        <v>50</v>
      </c>
      <c r="F855" s="6">
        <v>720.47</v>
      </c>
    </row>
    <row r="856" spans="1:6" x14ac:dyDescent="0.25">
      <c r="A856" s="11">
        <v>61</v>
      </c>
      <c r="B856" s="14">
        <v>145578</v>
      </c>
      <c r="C856" s="11">
        <v>79</v>
      </c>
      <c r="D856" s="11">
        <v>2</v>
      </c>
      <c r="E856" s="11">
        <v>34</v>
      </c>
      <c r="F856" s="6">
        <v>762.06</v>
      </c>
    </row>
    <row r="857" spans="1:6" x14ac:dyDescent="0.25">
      <c r="A857" s="11">
        <v>51</v>
      </c>
      <c r="B857" s="14">
        <v>146159</v>
      </c>
      <c r="C857" s="11">
        <v>99</v>
      </c>
      <c r="D857" s="11">
        <v>7</v>
      </c>
      <c r="E857" s="11">
        <v>38</v>
      </c>
      <c r="F857" s="6">
        <v>808.89</v>
      </c>
    </row>
    <row r="858" spans="1:6" x14ac:dyDescent="0.25">
      <c r="A858" s="11">
        <v>57</v>
      </c>
      <c r="B858" s="14">
        <v>108833</v>
      </c>
      <c r="C858" s="11">
        <v>77</v>
      </c>
      <c r="D858" s="11">
        <v>3</v>
      </c>
      <c r="E858" s="11">
        <v>37</v>
      </c>
      <c r="F858" s="6">
        <v>623.78</v>
      </c>
    </row>
    <row r="859" spans="1:6" x14ac:dyDescent="0.25">
      <c r="A859" s="11">
        <v>53</v>
      </c>
      <c r="B859" s="14">
        <v>147355</v>
      </c>
      <c r="C859" s="11">
        <v>10</v>
      </c>
      <c r="D859" s="11">
        <v>2</v>
      </c>
      <c r="E859" s="11">
        <v>38</v>
      </c>
      <c r="F859" s="6">
        <v>866.3</v>
      </c>
    </row>
    <row r="860" spans="1:6" x14ac:dyDescent="0.25">
      <c r="A860" s="11">
        <v>51</v>
      </c>
      <c r="B860" s="14">
        <v>107033</v>
      </c>
      <c r="C860" s="11">
        <v>96</v>
      </c>
      <c r="D860" s="11">
        <v>3</v>
      </c>
      <c r="E860" s="11">
        <v>42</v>
      </c>
      <c r="F860" s="6">
        <v>992.17</v>
      </c>
    </row>
    <row r="861" spans="1:6" x14ac:dyDescent="0.25">
      <c r="A861" s="11">
        <v>56</v>
      </c>
      <c r="B861" s="14">
        <v>145028</v>
      </c>
      <c r="C861" s="11">
        <v>2</v>
      </c>
      <c r="D861" s="11">
        <v>10</v>
      </c>
      <c r="E861" s="11">
        <v>32</v>
      </c>
      <c r="F861" s="6">
        <v>849.56</v>
      </c>
    </row>
    <row r="862" spans="1:6" x14ac:dyDescent="0.25">
      <c r="A862" s="11">
        <v>57</v>
      </c>
      <c r="B862" s="14">
        <v>112212</v>
      </c>
      <c r="C862" s="11">
        <v>6</v>
      </c>
      <c r="D862" s="11">
        <v>6</v>
      </c>
      <c r="E862" s="11">
        <v>44</v>
      </c>
      <c r="F862" s="6">
        <v>312.64</v>
      </c>
    </row>
    <row r="863" spans="1:6" x14ac:dyDescent="0.25">
      <c r="A863" s="11">
        <v>57</v>
      </c>
      <c r="B863" s="14">
        <v>128481</v>
      </c>
      <c r="C863" s="11">
        <v>86</v>
      </c>
      <c r="D863" s="11">
        <v>10</v>
      </c>
      <c r="E863" s="11">
        <v>40</v>
      </c>
      <c r="F863" s="6">
        <v>727.15</v>
      </c>
    </row>
    <row r="864" spans="1:6" x14ac:dyDescent="0.25">
      <c r="A864" s="11">
        <v>51</v>
      </c>
      <c r="B864" s="14">
        <v>127950</v>
      </c>
      <c r="C864" s="11">
        <v>27</v>
      </c>
      <c r="D864" s="11">
        <v>3</v>
      </c>
      <c r="E864" s="11">
        <v>45</v>
      </c>
      <c r="F864" s="6">
        <v>412.76</v>
      </c>
    </row>
    <row r="865" spans="1:6" x14ac:dyDescent="0.25">
      <c r="A865" s="11">
        <v>63</v>
      </c>
      <c r="B865" s="14">
        <v>119492</v>
      </c>
      <c r="C865" s="11">
        <v>25</v>
      </c>
      <c r="D865" s="11">
        <v>8</v>
      </c>
      <c r="E865" s="11">
        <v>40</v>
      </c>
      <c r="F865" s="6">
        <v>758.1</v>
      </c>
    </row>
    <row r="866" spans="1:6" x14ac:dyDescent="0.25">
      <c r="A866" s="11">
        <v>55</v>
      </c>
      <c r="B866" s="14">
        <v>109314</v>
      </c>
      <c r="C866" s="11">
        <v>72</v>
      </c>
      <c r="D866" s="11">
        <v>10</v>
      </c>
      <c r="E866" s="11">
        <v>47</v>
      </c>
      <c r="F866" s="6">
        <v>438.97</v>
      </c>
    </row>
    <row r="867" spans="1:6" x14ac:dyDescent="0.25">
      <c r="A867" s="11">
        <v>66</v>
      </c>
      <c r="B867" s="14">
        <v>122436</v>
      </c>
      <c r="C867" s="11">
        <v>73</v>
      </c>
      <c r="D867" s="11">
        <v>7</v>
      </c>
      <c r="E867" s="11">
        <v>47</v>
      </c>
      <c r="F867" s="6">
        <v>666.62</v>
      </c>
    </row>
    <row r="868" spans="1:6" x14ac:dyDescent="0.25">
      <c r="A868" s="11">
        <v>51</v>
      </c>
      <c r="B868" s="14">
        <v>148784</v>
      </c>
      <c r="C868" s="11">
        <v>17</v>
      </c>
      <c r="D868" s="11">
        <v>1</v>
      </c>
      <c r="E868" s="11">
        <v>50</v>
      </c>
      <c r="F868" s="6">
        <v>302.81</v>
      </c>
    </row>
    <row r="869" spans="1:6" x14ac:dyDescent="0.25">
      <c r="A869" s="11">
        <v>59</v>
      </c>
      <c r="B869" s="14">
        <v>149936</v>
      </c>
      <c r="C869" s="11">
        <v>80</v>
      </c>
      <c r="D869" s="11">
        <v>7</v>
      </c>
      <c r="E869" s="11">
        <v>37</v>
      </c>
      <c r="F869" s="6">
        <v>406.6</v>
      </c>
    </row>
    <row r="870" spans="1:6" x14ac:dyDescent="0.25">
      <c r="A870" s="11">
        <v>51</v>
      </c>
      <c r="B870" s="14">
        <v>104830</v>
      </c>
      <c r="C870" s="11">
        <v>43</v>
      </c>
      <c r="D870" s="11">
        <v>9</v>
      </c>
      <c r="E870" s="11">
        <v>36</v>
      </c>
      <c r="F870" s="6">
        <v>593.91999999999996</v>
      </c>
    </row>
    <row r="871" spans="1:6" x14ac:dyDescent="0.25">
      <c r="A871" s="11">
        <v>68</v>
      </c>
      <c r="B871" s="14">
        <v>117203</v>
      </c>
      <c r="C871" s="11">
        <v>76</v>
      </c>
      <c r="D871" s="11">
        <v>7</v>
      </c>
      <c r="E871" s="11">
        <v>38</v>
      </c>
      <c r="F871" s="6">
        <v>363.94</v>
      </c>
    </row>
    <row r="872" spans="1:6" x14ac:dyDescent="0.25">
      <c r="A872" s="11">
        <v>60</v>
      </c>
      <c r="B872" s="14">
        <v>126573</v>
      </c>
      <c r="C872" s="11">
        <v>30</v>
      </c>
      <c r="D872" s="11">
        <v>2</v>
      </c>
      <c r="E872" s="11">
        <v>28</v>
      </c>
      <c r="F872" s="6">
        <v>424.36</v>
      </c>
    </row>
    <row r="873" spans="1:6" x14ac:dyDescent="0.25">
      <c r="A873" s="11">
        <v>65</v>
      </c>
      <c r="B873" s="14">
        <v>140621</v>
      </c>
      <c r="C873" s="11">
        <v>21</v>
      </c>
      <c r="D873" s="11">
        <v>3</v>
      </c>
      <c r="E873" s="11">
        <v>25</v>
      </c>
      <c r="F873" s="6">
        <v>347.08</v>
      </c>
    </row>
    <row r="874" spans="1:6" x14ac:dyDescent="0.25">
      <c r="A874" s="11">
        <v>53</v>
      </c>
      <c r="B874" s="14">
        <v>129284</v>
      </c>
      <c r="C874" s="11">
        <v>17</v>
      </c>
      <c r="D874" s="11">
        <v>6</v>
      </c>
      <c r="E874" s="11">
        <v>26</v>
      </c>
      <c r="F874" s="6">
        <v>225.4</v>
      </c>
    </row>
    <row r="875" spans="1:6" x14ac:dyDescent="0.25">
      <c r="A875" s="11">
        <v>57</v>
      </c>
      <c r="B875" s="14">
        <v>102535</v>
      </c>
      <c r="C875" s="11">
        <v>29</v>
      </c>
      <c r="D875" s="11">
        <v>5</v>
      </c>
      <c r="E875" s="11">
        <v>13</v>
      </c>
      <c r="F875" s="6">
        <v>378.47</v>
      </c>
    </row>
    <row r="876" spans="1:6" x14ac:dyDescent="0.25">
      <c r="A876" s="11">
        <v>68</v>
      </c>
      <c r="B876" s="14">
        <v>146519</v>
      </c>
      <c r="C876" s="11">
        <v>96</v>
      </c>
      <c r="D876" s="11">
        <v>2</v>
      </c>
      <c r="E876" s="11">
        <v>18</v>
      </c>
      <c r="F876" s="6">
        <v>673.79</v>
      </c>
    </row>
    <row r="877" spans="1:6" x14ac:dyDescent="0.25">
      <c r="A877" s="11">
        <v>60</v>
      </c>
      <c r="B877" s="14">
        <v>131101</v>
      </c>
      <c r="C877" s="11">
        <v>68</v>
      </c>
      <c r="D877" s="11">
        <v>8</v>
      </c>
      <c r="E877" s="11">
        <v>28</v>
      </c>
      <c r="F877" s="6">
        <v>522.95000000000005</v>
      </c>
    </row>
    <row r="878" spans="1:6" x14ac:dyDescent="0.25">
      <c r="A878" s="11">
        <v>63</v>
      </c>
      <c r="B878" s="14">
        <v>102834</v>
      </c>
      <c r="C878" s="11">
        <v>31</v>
      </c>
      <c r="D878" s="11">
        <v>7</v>
      </c>
      <c r="E878" s="11">
        <v>20</v>
      </c>
      <c r="F878" s="6">
        <v>582.57000000000005</v>
      </c>
    </row>
    <row r="879" spans="1:6" x14ac:dyDescent="0.25">
      <c r="A879" s="11">
        <v>55</v>
      </c>
      <c r="B879" s="14">
        <v>147187</v>
      </c>
      <c r="C879" s="11">
        <v>37</v>
      </c>
      <c r="D879" s="11">
        <v>7</v>
      </c>
      <c r="E879" s="11">
        <v>27</v>
      </c>
      <c r="F879" s="6">
        <v>941.67</v>
      </c>
    </row>
    <row r="880" spans="1:6" x14ac:dyDescent="0.25">
      <c r="A880" s="11">
        <v>61</v>
      </c>
      <c r="B880" s="14">
        <v>131607</v>
      </c>
      <c r="C880" s="11">
        <v>25</v>
      </c>
      <c r="D880" s="11">
        <v>7</v>
      </c>
      <c r="E880" s="11">
        <v>26</v>
      </c>
      <c r="F880" s="6">
        <v>714.15</v>
      </c>
    </row>
    <row r="881" spans="1:6" x14ac:dyDescent="0.25">
      <c r="A881" s="11">
        <v>67</v>
      </c>
      <c r="B881" s="14">
        <v>116124</v>
      </c>
      <c r="C881" s="11">
        <v>78</v>
      </c>
      <c r="D881" s="11">
        <v>10</v>
      </c>
      <c r="E881" s="11">
        <v>28</v>
      </c>
      <c r="F881" s="6">
        <v>11.29</v>
      </c>
    </row>
    <row r="882" spans="1:6" x14ac:dyDescent="0.25">
      <c r="A882" s="11">
        <v>67</v>
      </c>
      <c r="B882" s="14">
        <v>120561</v>
      </c>
      <c r="C882" s="11">
        <v>66</v>
      </c>
      <c r="D882" s="11">
        <v>2</v>
      </c>
      <c r="E882" s="11">
        <v>21</v>
      </c>
      <c r="F882" s="6">
        <v>798.2</v>
      </c>
    </row>
    <row r="883" spans="1:6" x14ac:dyDescent="0.25">
      <c r="A883" s="11">
        <v>55</v>
      </c>
      <c r="B883" s="14">
        <v>101084</v>
      </c>
      <c r="C883" s="11">
        <v>73</v>
      </c>
      <c r="D883" s="11">
        <v>9</v>
      </c>
      <c r="E883" s="11">
        <v>24</v>
      </c>
      <c r="F883" s="6">
        <v>624.80999999999995</v>
      </c>
    </row>
    <row r="884" spans="1:6" x14ac:dyDescent="0.25">
      <c r="A884" s="11">
        <v>55</v>
      </c>
      <c r="B884" s="14">
        <v>138064</v>
      </c>
      <c r="C884" s="11">
        <v>86</v>
      </c>
      <c r="D884" s="11">
        <v>5</v>
      </c>
      <c r="E884" s="11">
        <v>22</v>
      </c>
      <c r="F884" s="6">
        <v>368.75</v>
      </c>
    </row>
    <row r="885" spans="1:6" x14ac:dyDescent="0.25">
      <c r="A885" s="11">
        <v>58</v>
      </c>
      <c r="B885" s="14">
        <v>107818</v>
      </c>
      <c r="C885" s="11">
        <v>70</v>
      </c>
      <c r="D885" s="11">
        <v>5</v>
      </c>
      <c r="E885" s="11">
        <v>24</v>
      </c>
      <c r="F885" s="6">
        <v>722.18</v>
      </c>
    </row>
    <row r="886" spans="1:6" x14ac:dyDescent="0.25">
      <c r="A886" s="11">
        <v>69</v>
      </c>
      <c r="B886" s="14">
        <v>117782</v>
      </c>
      <c r="C886" s="11">
        <v>18</v>
      </c>
      <c r="D886" s="11">
        <v>1</v>
      </c>
      <c r="E886" s="11">
        <v>15</v>
      </c>
      <c r="F886" s="6">
        <v>762.55</v>
      </c>
    </row>
    <row r="887" spans="1:6" x14ac:dyDescent="0.25">
      <c r="A887" s="11">
        <v>64</v>
      </c>
      <c r="B887" s="14">
        <v>122472</v>
      </c>
      <c r="C887" s="11">
        <v>75</v>
      </c>
      <c r="D887" s="11">
        <v>1</v>
      </c>
      <c r="E887" s="11">
        <v>17</v>
      </c>
      <c r="F887" s="6">
        <v>771.33</v>
      </c>
    </row>
    <row r="888" spans="1:6" x14ac:dyDescent="0.25">
      <c r="A888" s="11">
        <v>67</v>
      </c>
      <c r="B888" s="14">
        <v>130300</v>
      </c>
      <c r="C888" s="11">
        <v>75</v>
      </c>
      <c r="D888" s="11">
        <v>5</v>
      </c>
      <c r="E888" s="11">
        <v>27</v>
      </c>
      <c r="F888" s="6">
        <v>94.32</v>
      </c>
    </row>
    <row r="889" spans="1:6" x14ac:dyDescent="0.25">
      <c r="A889" s="11">
        <v>63</v>
      </c>
      <c r="B889" s="14">
        <v>113240</v>
      </c>
      <c r="C889" s="11">
        <v>47</v>
      </c>
      <c r="D889" s="11">
        <v>9</v>
      </c>
      <c r="E889" s="11">
        <v>22</v>
      </c>
      <c r="F889" s="6">
        <v>279.95999999999998</v>
      </c>
    </row>
    <row r="890" spans="1:6" x14ac:dyDescent="0.25">
      <c r="A890" s="11">
        <v>55</v>
      </c>
      <c r="B890" s="14">
        <v>147024</v>
      </c>
      <c r="C890" s="11">
        <v>24</v>
      </c>
      <c r="D890" s="11">
        <v>9</v>
      </c>
      <c r="E890" s="11">
        <v>16</v>
      </c>
      <c r="F890" s="6">
        <v>169.79</v>
      </c>
    </row>
    <row r="891" spans="1:6" x14ac:dyDescent="0.25">
      <c r="A891" s="11">
        <v>69</v>
      </c>
      <c r="B891" s="14">
        <v>142216</v>
      </c>
      <c r="C891" s="11">
        <v>90</v>
      </c>
      <c r="D891" s="11">
        <v>7</v>
      </c>
      <c r="E891" s="11">
        <v>29</v>
      </c>
      <c r="F891" s="6">
        <v>559.73</v>
      </c>
    </row>
    <row r="892" spans="1:6" x14ac:dyDescent="0.25">
      <c r="A892" s="11">
        <v>66</v>
      </c>
      <c r="B892" s="14">
        <v>144573</v>
      </c>
      <c r="C892" s="11">
        <v>41</v>
      </c>
      <c r="D892" s="11">
        <v>7</v>
      </c>
      <c r="E892" s="11">
        <v>24</v>
      </c>
      <c r="F892" s="6">
        <v>66.599999999999994</v>
      </c>
    </row>
    <row r="893" spans="1:6" x14ac:dyDescent="0.25">
      <c r="A893" s="11">
        <v>64</v>
      </c>
      <c r="B893" s="14">
        <v>148368</v>
      </c>
      <c r="C893" s="11">
        <v>19</v>
      </c>
      <c r="D893" s="11">
        <v>4</v>
      </c>
      <c r="E893" s="11">
        <v>23</v>
      </c>
      <c r="F893" s="6">
        <v>949.32</v>
      </c>
    </row>
    <row r="894" spans="1:6" x14ac:dyDescent="0.25">
      <c r="A894" s="11">
        <v>64</v>
      </c>
      <c r="B894" s="14">
        <v>115366</v>
      </c>
      <c r="C894" s="11">
        <v>68</v>
      </c>
      <c r="D894" s="11">
        <v>9</v>
      </c>
      <c r="E894" s="11">
        <v>28</v>
      </c>
      <c r="F894" s="6">
        <v>934.88</v>
      </c>
    </row>
    <row r="895" spans="1:6" x14ac:dyDescent="0.25">
      <c r="A895" s="11">
        <v>57</v>
      </c>
      <c r="B895" s="14">
        <v>114972</v>
      </c>
      <c r="C895" s="11">
        <v>42</v>
      </c>
      <c r="D895" s="11">
        <v>9</v>
      </c>
      <c r="E895" s="11">
        <v>12</v>
      </c>
      <c r="F895" s="6">
        <v>999.74</v>
      </c>
    </row>
    <row r="896" spans="1:6" x14ac:dyDescent="0.25">
      <c r="A896" s="11">
        <v>52</v>
      </c>
      <c r="B896" s="14">
        <v>104033</v>
      </c>
      <c r="C896" s="11">
        <v>6</v>
      </c>
      <c r="D896" s="11">
        <v>5</v>
      </c>
      <c r="E896" s="11">
        <v>15</v>
      </c>
      <c r="F896" s="6">
        <v>192.31</v>
      </c>
    </row>
    <row r="897" spans="1:6" x14ac:dyDescent="0.25">
      <c r="A897" s="11">
        <v>63</v>
      </c>
      <c r="B897" s="14">
        <v>121652</v>
      </c>
      <c r="C897" s="11">
        <v>20</v>
      </c>
      <c r="D897" s="11">
        <v>1</v>
      </c>
      <c r="E897" s="11">
        <v>26</v>
      </c>
      <c r="F897" s="6">
        <v>169.58</v>
      </c>
    </row>
    <row r="898" spans="1:6" x14ac:dyDescent="0.25">
      <c r="A898" s="11">
        <v>55</v>
      </c>
      <c r="B898" s="14">
        <v>144624</v>
      </c>
      <c r="C898" s="11">
        <v>38</v>
      </c>
      <c r="D898" s="11">
        <v>2</v>
      </c>
      <c r="E898" s="11">
        <v>23</v>
      </c>
      <c r="F898" s="6">
        <v>652.26</v>
      </c>
    </row>
    <row r="899" spans="1:6" x14ac:dyDescent="0.25">
      <c r="A899" s="11">
        <v>52</v>
      </c>
      <c r="B899" s="14">
        <v>106147</v>
      </c>
      <c r="C899" s="11">
        <v>2</v>
      </c>
      <c r="D899" s="11">
        <v>6</v>
      </c>
      <c r="E899" s="11">
        <v>19</v>
      </c>
      <c r="F899" s="6">
        <v>412.65</v>
      </c>
    </row>
    <row r="900" spans="1:6" x14ac:dyDescent="0.25">
      <c r="A900" s="11">
        <v>53</v>
      </c>
      <c r="B900" s="14">
        <v>138922</v>
      </c>
      <c r="C900" s="11">
        <v>45</v>
      </c>
      <c r="D900" s="11">
        <v>5</v>
      </c>
      <c r="E900" s="11">
        <v>22</v>
      </c>
      <c r="F900" s="6">
        <v>154.06</v>
      </c>
    </row>
    <row r="901" spans="1:6" x14ac:dyDescent="0.25">
      <c r="A901" s="11">
        <v>62</v>
      </c>
      <c r="B901" s="14">
        <v>114587</v>
      </c>
      <c r="C901" s="11">
        <v>14</v>
      </c>
      <c r="D901" s="11">
        <v>7</v>
      </c>
      <c r="E901" s="11">
        <v>11</v>
      </c>
      <c r="F901" s="6">
        <v>26.72</v>
      </c>
    </row>
    <row r="902" spans="1:6" x14ac:dyDescent="0.25">
      <c r="A902" s="11">
        <v>56</v>
      </c>
      <c r="B902" s="14">
        <v>148694</v>
      </c>
      <c r="C902" s="11">
        <v>44</v>
      </c>
      <c r="D902" s="11">
        <v>7</v>
      </c>
      <c r="E902" s="11">
        <v>13</v>
      </c>
      <c r="F902" s="6">
        <v>326.5</v>
      </c>
    </row>
    <row r="903" spans="1:6" x14ac:dyDescent="0.25">
      <c r="A903" s="11">
        <v>57</v>
      </c>
      <c r="B903" s="14">
        <v>137205</v>
      </c>
      <c r="C903" s="11">
        <v>18</v>
      </c>
      <c r="D903" s="11">
        <v>1</v>
      </c>
      <c r="E903" s="11">
        <v>21</v>
      </c>
      <c r="F903" s="6">
        <v>862.12</v>
      </c>
    </row>
    <row r="904" spans="1:6" x14ac:dyDescent="0.25">
      <c r="A904" s="11">
        <v>63</v>
      </c>
      <c r="B904" s="14">
        <v>145117</v>
      </c>
      <c r="C904" s="11">
        <v>66</v>
      </c>
      <c r="D904" s="11">
        <v>7</v>
      </c>
      <c r="E904" s="11">
        <v>12</v>
      </c>
      <c r="F904" s="6">
        <v>971.02</v>
      </c>
    </row>
    <row r="905" spans="1:6" x14ac:dyDescent="0.25">
      <c r="A905" s="11">
        <v>69</v>
      </c>
      <c r="B905" s="14">
        <v>105810</v>
      </c>
      <c r="C905" s="11">
        <v>57</v>
      </c>
      <c r="D905" s="11">
        <v>6</v>
      </c>
      <c r="E905" s="11">
        <v>28</v>
      </c>
      <c r="F905" s="6">
        <v>985.94</v>
      </c>
    </row>
    <row r="906" spans="1:6" x14ac:dyDescent="0.25">
      <c r="A906" s="11">
        <v>67</v>
      </c>
      <c r="B906" s="14">
        <v>101759</v>
      </c>
      <c r="C906" s="11">
        <v>57</v>
      </c>
      <c r="D906" s="11">
        <v>3</v>
      </c>
      <c r="E906" s="11">
        <v>19</v>
      </c>
      <c r="F906" s="6">
        <v>670.51</v>
      </c>
    </row>
    <row r="907" spans="1:6" x14ac:dyDescent="0.25">
      <c r="A907" s="11">
        <v>55</v>
      </c>
      <c r="B907" s="14">
        <v>127542</v>
      </c>
      <c r="C907" s="11">
        <v>79</v>
      </c>
      <c r="D907" s="11">
        <v>8</v>
      </c>
      <c r="E907" s="11">
        <v>12</v>
      </c>
      <c r="F907" s="6">
        <v>632.6</v>
      </c>
    </row>
    <row r="908" spans="1:6" x14ac:dyDescent="0.25">
      <c r="A908" s="11">
        <v>52</v>
      </c>
      <c r="B908" s="14">
        <v>136827</v>
      </c>
      <c r="C908" s="11">
        <v>87</v>
      </c>
      <c r="D908" s="11">
        <v>5</v>
      </c>
      <c r="E908" s="11">
        <v>20</v>
      </c>
      <c r="F908" s="6">
        <v>322.29000000000002</v>
      </c>
    </row>
    <row r="909" spans="1:6" x14ac:dyDescent="0.25">
      <c r="A909" s="11">
        <v>63</v>
      </c>
      <c r="B909" s="14">
        <v>118402</v>
      </c>
      <c r="C909" s="11">
        <v>74</v>
      </c>
      <c r="D909" s="11">
        <v>3</v>
      </c>
      <c r="E909" s="11">
        <v>12</v>
      </c>
      <c r="F909" s="6">
        <v>828.04</v>
      </c>
    </row>
    <row r="910" spans="1:6" x14ac:dyDescent="0.25">
      <c r="A910" s="11">
        <v>55</v>
      </c>
      <c r="B910" s="14">
        <v>105647</v>
      </c>
      <c r="C910" s="11">
        <v>94</v>
      </c>
      <c r="D910" s="11">
        <v>1</v>
      </c>
      <c r="E910" s="11">
        <v>14</v>
      </c>
      <c r="F910" s="6">
        <v>737.91</v>
      </c>
    </row>
    <row r="911" spans="1:6" x14ac:dyDescent="0.25">
      <c r="A911" s="11">
        <v>65</v>
      </c>
      <c r="B911" s="14">
        <v>138529</v>
      </c>
      <c r="C911" s="11">
        <v>87</v>
      </c>
      <c r="D911" s="11">
        <v>10</v>
      </c>
      <c r="E911" s="11">
        <v>14</v>
      </c>
      <c r="F911" s="6">
        <v>461.61</v>
      </c>
    </row>
    <row r="912" spans="1:6" x14ac:dyDescent="0.25">
      <c r="A912" s="11">
        <v>58</v>
      </c>
      <c r="B912" s="14">
        <v>137836</v>
      </c>
      <c r="C912" s="11">
        <v>19</v>
      </c>
      <c r="D912" s="11">
        <v>9</v>
      </c>
      <c r="E912" s="11">
        <v>21</v>
      </c>
      <c r="F912" s="6">
        <v>172.39</v>
      </c>
    </row>
    <row r="913" spans="1:6" x14ac:dyDescent="0.25">
      <c r="A913" s="11">
        <v>51</v>
      </c>
      <c r="B913" s="14">
        <v>120616</v>
      </c>
      <c r="C913" s="11">
        <v>71</v>
      </c>
      <c r="D913" s="11">
        <v>1</v>
      </c>
      <c r="E913" s="11">
        <v>16</v>
      </c>
      <c r="F913" s="6">
        <v>542.03</v>
      </c>
    </row>
    <row r="914" spans="1:6" x14ac:dyDescent="0.25">
      <c r="A914" s="11">
        <v>60</v>
      </c>
      <c r="B914" s="14">
        <v>108533</v>
      </c>
      <c r="C914" s="11">
        <v>23</v>
      </c>
      <c r="D914" s="11">
        <v>9</v>
      </c>
      <c r="E914" s="11">
        <v>24</v>
      </c>
      <c r="F914" s="6">
        <v>506.98</v>
      </c>
    </row>
    <row r="915" spans="1:6" x14ac:dyDescent="0.25">
      <c r="A915" s="11">
        <v>68</v>
      </c>
      <c r="B915" s="14">
        <v>106635</v>
      </c>
      <c r="C915" s="11">
        <v>85</v>
      </c>
      <c r="D915" s="11">
        <v>10</v>
      </c>
      <c r="E915" s="11">
        <v>30</v>
      </c>
      <c r="F915" s="6">
        <v>854.95</v>
      </c>
    </row>
    <row r="916" spans="1:6" x14ac:dyDescent="0.25">
      <c r="A916" s="11">
        <v>51</v>
      </c>
      <c r="B916" s="14">
        <v>149744</v>
      </c>
      <c r="C916" s="11">
        <v>99</v>
      </c>
      <c r="D916" s="11">
        <v>1</v>
      </c>
      <c r="E916" s="11">
        <v>12</v>
      </c>
      <c r="F916" s="6">
        <v>215.92</v>
      </c>
    </row>
    <row r="917" spans="1:6" x14ac:dyDescent="0.25">
      <c r="A917" s="11">
        <v>62</v>
      </c>
      <c r="B917" s="14">
        <v>147903</v>
      </c>
      <c r="C917" s="11">
        <v>79</v>
      </c>
      <c r="D917" s="11">
        <v>5</v>
      </c>
      <c r="E917" s="11">
        <v>22</v>
      </c>
      <c r="F917" s="6">
        <v>203.15</v>
      </c>
    </row>
    <row r="918" spans="1:6" x14ac:dyDescent="0.25">
      <c r="A918" s="11">
        <v>52</v>
      </c>
      <c r="B918" s="14">
        <v>127010</v>
      </c>
      <c r="C918" s="11">
        <v>76</v>
      </c>
      <c r="D918" s="11">
        <v>8</v>
      </c>
      <c r="E918" s="11">
        <v>26</v>
      </c>
      <c r="F918" s="6">
        <v>13.46</v>
      </c>
    </row>
    <row r="919" spans="1:6" x14ac:dyDescent="0.25">
      <c r="A919" s="11">
        <v>51</v>
      </c>
      <c r="B919" s="14">
        <v>143678</v>
      </c>
      <c r="C919" s="11">
        <v>50</v>
      </c>
      <c r="D919" s="11">
        <v>8</v>
      </c>
      <c r="E919" s="11">
        <v>23</v>
      </c>
      <c r="F919" s="6">
        <v>916.04</v>
      </c>
    </row>
    <row r="920" spans="1:6" x14ac:dyDescent="0.25">
      <c r="A920" s="11">
        <v>52</v>
      </c>
      <c r="B920" s="14">
        <v>130875</v>
      </c>
      <c r="C920" s="11">
        <v>76</v>
      </c>
      <c r="D920" s="11">
        <v>10</v>
      </c>
      <c r="E920" s="11">
        <v>14</v>
      </c>
      <c r="F920" s="6">
        <v>979.39</v>
      </c>
    </row>
    <row r="921" spans="1:6" x14ac:dyDescent="0.25">
      <c r="A921" s="11">
        <v>61</v>
      </c>
      <c r="B921" s="14">
        <v>113380</v>
      </c>
      <c r="C921" s="11">
        <v>27</v>
      </c>
      <c r="D921" s="11">
        <v>2</v>
      </c>
      <c r="E921" s="11">
        <v>17</v>
      </c>
      <c r="F921" s="6">
        <v>177.5</v>
      </c>
    </row>
    <row r="922" spans="1:6" x14ac:dyDescent="0.25">
      <c r="A922" s="11">
        <v>62</v>
      </c>
      <c r="B922" s="14">
        <v>119083</v>
      </c>
      <c r="C922" s="11">
        <v>18</v>
      </c>
      <c r="D922" s="11">
        <v>4</v>
      </c>
      <c r="E922" s="11">
        <v>28</v>
      </c>
      <c r="F922" s="6">
        <v>317.77999999999997</v>
      </c>
    </row>
    <row r="923" spans="1:6" x14ac:dyDescent="0.25">
      <c r="A923" s="11">
        <v>64</v>
      </c>
      <c r="B923" s="14">
        <v>132277</v>
      </c>
      <c r="C923" s="11">
        <v>81</v>
      </c>
      <c r="D923" s="11">
        <v>5</v>
      </c>
      <c r="E923" s="11">
        <v>30</v>
      </c>
      <c r="F923" s="6">
        <v>505.24</v>
      </c>
    </row>
    <row r="924" spans="1:6" x14ac:dyDescent="0.25">
      <c r="A924" s="11">
        <v>64</v>
      </c>
      <c r="B924" s="14">
        <v>130443</v>
      </c>
      <c r="C924" s="11">
        <v>29</v>
      </c>
      <c r="D924" s="11">
        <v>1</v>
      </c>
      <c r="E924" s="11">
        <v>17</v>
      </c>
      <c r="F924" s="6">
        <v>835.67</v>
      </c>
    </row>
    <row r="925" spans="1:6" x14ac:dyDescent="0.25">
      <c r="A925" s="11">
        <v>63</v>
      </c>
      <c r="B925" s="14">
        <v>115204</v>
      </c>
      <c r="C925" s="11">
        <v>12</v>
      </c>
      <c r="D925" s="11">
        <v>2</v>
      </c>
      <c r="E925" s="11">
        <v>19</v>
      </c>
      <c r="F925" s="6">
        <v>910.59</v>
      </c>
    </row>
    <row r="926" spans="1:6" x14ac:dyDescent="0.25">
      <c r="A926" s="11">
        <v>61</v>
      </c>
      <c r="B926" s="14">
        <v>116123</v>
      </c>
      <c r="C926" s="11">
        <v>96</v>
      </c>
      <c r="D926" s="11">
        <v>2</v>
      </c>
      <c r="E926" s="11">
        <v>27</v>
      </c>
      <c r="F926" s="6">
        <v>844.95</v>
      </c>
    </row>
    <row r="927" spans="1:6" x14ac:dyDescent="0.25">
      <c r="A927" s="11">
        <v>63</v>
      </c>
      <c r="B927" s="14">
        <v>123481</v>
      </c>
      <c r="C927" s="11">
        <v>26</v>
      </c>
      <c r="D927" s="11">
        <v>1</v>
      </c>
      <c r="E927" s="11">
        <v>26</v>
      </c>
      <c r="F927" s="6">
        <v>386.51</v>
      </c>
    </row>
    <row r="928" spans="1:6" x14ac:dyDescent="0.25">
      <c r="A928" s="11">
        <v>64</v>
      </c>
      <c r="B928" s="14">
        <v>127745</v>
      </c>
      <c r="C928" s="11">
        <v>72</v>
      </c>
      <c r="D928" s="11">
        <v>2</v>
      </c>
      <c r="E928" s="11">
        <v>11</v>
      </c>
      <c r="F928" s="6">
        <v>192.17</v>
      </c>
    </row>
    <row r="929" spans="1:6" x14ac:dyDescent="0.25">
      <c r="A929" s="11">
        <v>60</v>
      </c>
      <c r="B929" s="14">
        <v>111784</v>
      </c>
      <c r="C929" s="11">
        <v>31</v>
      </c>
      <c r="D929" s="11">
        <v>1</v>
      </c>
      <c r="E929" s="11">
        <v>14</v>
      </c>
      <c r="F929" s="6">
        <v>122.12</v>
      </c>
    </row>
    <row r="930" spans="1:6" x14ac:dyDescent="0.25">
      <c r="A930" s="11">
        <v>57</v>
      </c>
      <c r="B930" s="14">
        <v>106632</v>
      </c>
      <c r="C930" s="11">
        <v>26</v>
      </c>
      <c r="D930" s="11">
        <v>1</v>
      </c>
      <c r="E930" s="11">
        <v>17</v>
      </c>
      <c r="F930" s="6">
        <v>610.98</v>
      </c>
    </row>
    <row r="931" spans="1:6" x14ac:dyDescent="0.25">
      <c r="A931" s="11">
        <v>60</v>
      </c>
      <c r="B931" s="14">
        <v>120195</v>
      </c>
      <c r="C931" s="11">
        <v>68</v>
      </c>
      <c r="D931" s="11">
        <v>9</v>
      </c>
      <c r="E931" s="11">
        <v>26</v>
      </c>
      <c r="F931" s="6">
        <v>600.21</v>
      </c>
    </row>
    <row r="932" spans="1:6" x14ac:dyDescent="0.25">
      <c r="A932" s="11">
        <v>58</v>
      </c>
      <c r="B932" s="14">
        <v>149723</v>
      </c>
      <c r="C932" s="11">
        <v>70</v>
      </c>
      <c r="D932" s="11">
        <v>9</v>
      </c>
      <c r="E932" s="11">
        <v>23</v>
      </c>
      <c r="F932" s="6">
        <v>374.59</v>
      </c>
    </row>
    <row r="933" spans="1:6" x14ac:dyDescent="0.25">
      <c r="A933" s="11">
        <v>53</v>
      </c>
      <c r="B933" s="14">
        <v>137307</v>
      </c>
      <c r="C933" s="11">
        <v>34</v>
      </c>
      <c r="D933" s="11">
        <v>1</v>
      </c>
      <c r="E933" s="11">
        <v>26</v>
      </c>
      <c r="F933" s="6">
        <v>952.12</v>
      </c>
    </row>
    <row r="934" spans="1:6" x14ac:dyDescent="0.25">
      <c r="A934" s="11">
        <v>64</v>
      </c>
      <c r="B934" s="14">
        <v>139658</v>
      </c>
      <c r="C934" s="11">
        <v>77</v>
      </c>
      <c r="D934" s="11">
        <v>6</v>
      </c>
      <c r="E934" s="11">
        <v>26</v>
      </c>
      <c r="F934" s="6">
        <v>71.97</v>
      </c>
    </row>
    <row r="935" spans="1:6" x14ac:dyDescent="0.25">
      <c r="A935" s="11">
        <v>62</v>
      </c>
      <c r="B935" s="14">
        <v>113706</v>
      </c>
      <c r="C935" s="11">
        <v>19</v>
      </c>
      <c r="D935" s="11">
        <v>1</v>
      </c>
      <c r="E935" s="11">
        <v>13</v>
      </c>
      <c r="F935" s="6">
        <v>427.68</v>
      </c>
    </row>
    <row r="936" spans="1:6" x14ac:dyDescent="0.25">
      <c r="A936" s="11">
        <v>59</v>
      </c>
      <c r="B936" s="14">
        <v>141567</v>
      </c>
      <c r="C936" s="11">
        <v>27</v>
      </c>
      <c r="D936" s="11">
        <v>8</v>
      </c>
      <c r="E936" s="11">
        <v>30</v>
      </c>
      <c r="F936" s="6">
        <v>95.96</v>
      </c>
    </row>
    <row r="937" spans="1:6" x14ac:dyDescent="0.25">
      <c r="A937" s="11">
        <v>58</v>
      </c>
      <c r="B937" s="14">
        <v>105157</v>
      </c>
      <c r="C937" s="11">
        <v>51</v>
      </c>
      <c r="D937" s="11">
        <v>3</v>
      </c>
      <c r="E937" s="11">
        <v>27</v>
      </c>
      <c r="F937" s="6">
        <v>344.39</v>
      </c>
    </row>
    <row r="938" spans="1:6" x14ac:dyDescent="0.25">
      <c r="A938" s="11">
        <v>54</v>
      </c>
      <c r="B938" s="14">
        <v>140081</v>
      </c>
      <c r="C938" s="11">
        <v>100</v>
      </c>
      <c r="D938" s="11">
        <v>1</v>
      </c>
      <c r="E938" s="11">
        <v>25</v>
      </c>
      <c r="F938" s="6">
        <v>30.51</v>
      </c>
    </row>
    <row r="939" spans="1:6" x14ac:dyDescent="0.25">
      <c r="A939" s="11">
        <v>62</v>
      </c>
      <c r="B939" s="14">
        <v>128667</v>
      </c>
      <c r="C939" s="11">
        <v>37</v>
      </c>
      <c r="D939" s="11">
        <v>5</v>
      </c>
      <c r="E939" s="11">
        <v>17</v>
      </c>
      <c r="F939" s="6">
        <v>150.62</v>
      </c>
    </row>
    <row r="940" spans="1:6" x14ac:dyDescent="0.25">
      <c r="A940" s="11">
        <v>58</v>
      </c>
      <c r="B940" s="14">
        <v>133888</v>
      </c>
      <c r="C940" s="11">
        <v>92</v>
      </c>
      <c r="D940" s="11">
        <v>10</v>
      </c>
      <c r="E940" s="11">
        <v>14</v>
      </c>
      <c r="F940" s="6">
        <v>628.29999999999995</v>
      </c>
    </row>
    <row r="941" spans="1:6" x14ac:dyDescent="0.25">
      <c r="A941" s="11">
        <v>19</v>
      </c>
      <c r="B941" s="14">
        <v>54319</v>
      </c>
      <c r="C941" s="11">
        <v>68</v>
      </c>
      <c r="D941" s="11">
        <v>5</v>
      </c>
      <c r="E941" s="11">
        <v>43</v>
      </c>
      <c r="F941" s="6">
        <v>191.72</v>
      </c>
    </row>
    <row r="942" spans="1:6" x14ac:dyDescent="0.25">
      <c r="A942" s="11">
        <v>19</v>
      </c>
      <c r="B942" s="14">
        <v>82519</v>
      </c>
      <c r="C942" s="11">
        <v>13</v>
      </c>
      <c r="D942" s="11">
        <v>4</v>
      </c>
      <c r="E942" s="11">
        <v>4</v>
      </c>
      <c r="F942" s="6">
        <v>742.39</v>
      </c>
    </row>
    <row r="943" spans="1:6" x14ac:dyDescent="0.25">
      <c r="A943" s="11">
        <v>18</v>
      </c>
      <c r="B943" s="14">
        <v>70721</v>
      </c>
      <c r="C943" s="11">
        <v>78</v>
      </c>
      <c r="D943" s="11">
        <v>7</v>
      </c>
      <c r="E943" s="11">
        <v>1</v>
      </c>
      <c r="F943" s="6">
        <v>191.9</v>
      </c>
    </row>
    <row r="944" spans="1:6" x14ac:dyDescent="0.25">
      <c r="A944" s="11">
        <v>19</v>
      </c>
      <c r="B944" s="14">
        <v>85309</v>
      </c>
      <c r="C944" s="11">
        <v>65</v>
      </c>
      <c r="D944" s="11">
        <v>5</v>
      </c>
      <c r="E944" s="11">
        <v>10</v>
      </c>
      <c r="F944" s="6">
        <v>28.55</v>
      </c>
    </row>
    <row r="945" spans="1:6" x14ac:dyDescent="0.25">
      <c r="A945" s="11">
        <v>19</v>
      </c>
      <c r="B945" s="14">
        <v>101100</v>
      </c>
      <c r="C945" s="11">
        <v>43</v>
      </c>
      <c r="D945" s="11">
        <v>3</v>
      </c>
      <c r="E945" s="11">
        <v>14</v>
      </c>
      <c r="F945" s="6">
        <v>392.36</v>
      </c>
    </row>
    <row r="946" spans="1:6" x14ac:dyDescent="0.25">
      <c r="A946" s="11">
        <v>18</v>
      </c>
      <c r="B946" s="14">
        <v>105470</v>
      </c>
      <c r="C946" s="11">
        <v>8</v>
      </c>
      <c r="D946" s="11">
        <v>7</v>
      </c>
      <c r="E946" s="11">
        <v>4</v>
      </c>
      <c r="F946" s="6">
        <v>746.18</v>
      </c>
    </row>
    <row r="947" spans="1:6" x14ac:dyDescent="0.25">
      <c r="A947" s="11">
        <v>18</v>
      </c>
      <c r="B947" s="14">
        <v>49346</v>
      </c>
      <c r="C947" s="11">
        <v>70</v>
      </c>
      <c r="D947" s="11">
        <v>7</v>
      </c>
      <c r="E947" s="11">
        <v>38</v>
      </c>
      <c r="F947" s="6">
        <v>127.14</v>
      </c>
    </row>
    <row r="948" spans="1:6" x14ac:dyDescent="0.25">
      <c r="A948" s="11">
        <v>19</v>
      </c>
      <c r="B948" s="14">
        <v>75430</v>
      </c>
      <c r="C948" s="11">
        <v>50</v>
      </c>
      <c r="D948" s="11">
        <v>7</v>
      </c>
      <c r="E948" s="11">
        <v>32</v>
      </c>
      <c r="F948" s="6">
        <v>532.51</v>
      </c>
    </row>
    <row r="949" spans="1:6" x14ac:dyDescent="0.25">
      <c r="A949" s="11">
        <v>20</v>
      </c>
      <c r="B949" s="14">
        <v>34982</v>
      </c>
      <c r="C949" s="11">
        <v>7</v>
      </c>
      <c r="D949" s="11">
        <v>2</v>
      </c>
      <c r="E949" s="11">
        <v>45</v>
      </c>
      <c r="F949" s="6">
        <v>597.15</v>
      </c>
    </row>
    <row r="950" spans="1:6" x14ac:dyDescent="0.25">
      <c r="A950" s="11">
        <v>19</v>
      </c>
      <c r="B950" s="14">
        <v>37993</v>
      </c>
      <c r="C950" s="11">
        <v>59</v>
      </c>
      <c r="D950" s="11">
        <v>6</v>
      </c>
      <c r="E950" s="11">
        <v>30</v>
      </c>
      <c r="F950" s="6">
        <v>873.8</v>
      </c>
    </row>
    <row r="951" spans="1:6" x14ac:dyDescent="0.25">
      <c r="A951" s="11">
        <v>18</v>
      </c>
      <c r="B951" s="14">
        <v>99638</v>
      </c>
      <c r="C951" s="11">
        <v>33</v>
      </c>
      <c r="D951" s="11">
        <v>8</v>
      </c>
      <c r="E951" s="11">
        <v>23</v>
      </c>
      <c r="F951" s="6">
        <v>316.27</v>
      </c>
    </row>
    <row r="952" spans="1:6" x14ac:dyDescent="0.25">
      <c r="A952" s="11">
        <v>18</v>
      </c>
      <c r="B952" s="14">
        <v>78097</v>
      </c>
      <c r="C952" s="11">
        <v>84</v>
      </c>
      <c r="D952" s="11">
        <v>3</v>
      </c>
      <c r="E952" s="11">
        <v>26</v>
      </c>
      <c r="F952" s="6">
        <v>453.34</v>
      </c>
    </row>
    <row r="953" spans="1:6" x14ac:dyDescent="0.25">
      <c r="A953" s="11">
        <v>18</v>
      </c>
      <c r="B953" s="14">
        <v>46707</v>
      </c>
      <c r="C953" s="11">
        <v>61</v>
      </c>
      <c r="D953" s="11">
        <v>10</v>
      </c>
      <c r="E953" s="11">
        <v>16</v>
      </c>
      <c r="F953" s="6">
        <v>18.600000000000001</v>
      </c>
    </row>
    <row r="954" spans="1:6" x14ac:dyDescent="0.25">
      <c r="A954" s="11">
        <v>19</v>
      </c>
      <c r="B954" s="14">
        <v>98446</v>
      </c>
      <c r="C954" s="11">
        <v>25</v>
      </c>
      <c r="D954" s="11">
        <v>4</v>
      </c>
      <c r="E954" s="11">
        <v>34</v>
      </c>
      <c r="F954" s="6">
        <v>696.59</v>
      </c>
    </row>
    <row r="955" spans="1:6" x14ac:dyDescent="0.25">
      <c r="A955" s="11">
        <v>18</v>
      </c>
      <c r="B955" s="14">
        <v>54421</v>
      </c>
      <c r="C955" s="11">
        <v>20</v>
      </c>
      <c r="D955" s="11">
        <v>1</v>
      </c>
      <c r="E955" s="11">
        <v>41</v>
      </c>
      <c r="F955" s="6">
        <v>215.95</v>
      </c>
    </row>
    <row r="956" spans="1:6" x14ac:dyDescent="0.25">
      <c r="A956" s="11">
        <v>19</v>
      </c>
      <c r="B956" s="14">
        <v>51355</v>
      </c>
      <c r="C956" s="11">
        <v>48</v>
      </c>
      <c r="D956" s="11">
        <v>8</v>
      </c>
      <c r="E956" s="11">
        <v>28</v>
      </c>
      <c r="F956" s="6">
        <v>278.20999999999998</v>
      </c>
    </row>
    <row r="957" spans="1:6" x14ac:dyDescent="0.25">
      <c r="A957" s="11">
        <v>19</v>
      </c>
      <c r="B957" s="14">
        <v>52470</v>
      </c>
      <c r="C957" s="11">
        <v>90</v>
      </c>
      <c r="D957" s="11">
        <v>5</v>
      </c>
      <c r="E957" s="11">
        <v>35</v>
      </c>
      <c r="F957" s="6">
        <v>515.99</v>
      </c>
    </row>
    <row r="958" spans="1:6" x14ac:dyDescent="0.25">
      <c r="A958" s="11">
        <v>19</v>
      </c>
      <c r="B958" s="14">
        <v>41542</v>
      </c>
      <c r="C958" s="11">
        <v>21</v>
      </c>
      <c r="D958" s="11">
        <v>1</v>
      </c>
      <c r="E958" s="11">
        <v>22</v>
      </c>
      <c r="F958" s="6">
        <v>132.88</v>
      </c>
    </row>
    <row r="959" spans="1:6" x14ac:dyDescent="0.25">
      <c r="A959" s="11">
        <v>18</v>
      </c>
      <c r="B959" s="14">
        <v>135713</v>
      </c>
      <c r="C959" s="11">
        <v>79</v>
      </c>
      <c r="D959" s="11">
        <v>7</v>
      </c>
      <c r="E959" s="11">
        <v>18</v>
      </c>
      <c r="F959" s="6">
        <v>871.12</v>
      </c>
    </row>
    <row r="960" spans="1:6" x14ac:dyDescent="0.25">
      <c r="A960" s="11">
        <v>20</v>
      </c>
      <c r="B960" s="14">
        <v>57260</v>
      </c>
      <c r="C960" s="11">
        <v>47</v>
      </c>
      <c r="D960" s="11">
        <v>2</v>
      </c>
      <c r="E960" s="11">
        <v>49</v>
      </c>
      <c r="F960" s="6">
        <v>506.7</v>
      </c>
    </row>
    <row r="961" spans="1:6" x14ac:dyDescent="0.25">
      <c r="A961" s="11">
        <v>18</v>
      </c>
      <c r="B961" s="14">
        <v>92363</v>
      </c>
      <c r="C961" s="11">
        <v>84</v>
      </c>
      <c r="D961" s="11">
        <v>1</v>
      </c>
      <c r="E961" s="11">
        <v>10</v>
      </c>
      <c r="F961" s="6">
        <v>539.74</v>
      </c>
    </row>
    <row r="962" spans="1:6" x14ac:dyDescent="0.25">
      <c r="A962" s="11">
        <v>19</v>
      </c>
      <c r="B962" s="14">
        <v>105019</v>
      </c>
      <c r="C962" s="11">
        <v>84</v>
      </c>
      <c r="D962" s="11">
        <v>8</v>
      </c>
      <c r="E962" s="11">
        <v>32</v>
      </c>
      <c r="F962" s="6">
        <v>735.3</v>
      </c>
    </row>
    <row r="963" spans="1:6" x14ac:dyDescent="0.25">
      <c r="A963" s="11">
        <v>20</v>
      </c>
      <c r="B963" s="14">
        <v>87520</v>
      </c>
      <c r="C963" s="11">
        <v>93</v>
      </c>
      <c r="D963" s="11">
        <v>4</v>
      </c>
      <c r="E963" s="11">
        <v>3</v>
      </c>
      <c r="F963" s="6">
        <v>459.87</v>
      </c>
    </row>
    <row r="964" spans="1:6" x14ac:dyDescent="0.25">
      <c r="A964" s="11">
        <v>19</v>
      </c>
      <c r="B964" s="14">
        <v>69790</v>
      </c>
      <c r="C964" s="11">
        <v>3</v>
      </c>
      <c r="D964" s="11">
        <v>9</v>
      </c>
      <c r="E964" s="11">
        <v>38</v>
      </c>
      <c r="F964" s="6">
        <v>596.63</v>
      </c>
    </row>
    <row r="965" spans="1:6" x14ac:dyDescent="0.25">
      <c r="A965" s="11">
        <v>20</v>
      </c>
      <c r="B965" s="14">
        <v>98213</v>
      </c>
      <c r="C965" s="11">
        <v>12</v>
      </c>
      <c r="D965" s="11">
        <v>5</v>
      </c>
      <c r="E965" s="11">
        <v>37</v>
      </c>
      <c r="F965" s="6">
        <v>902.24</v>
      </c>
    </row>
    <row r="966" spans="1:6" x14ac:dyDescent="0.25">
      <c r="A966" s="11">
        <v>19</v>
      </c>
      <c r="B966" s="14">
        <v>105731</v>
      </c>
      <c r="C966" s="11">
        <v>9</v>
      </c>
      <c r="D966" s="11">
        <v>7</v>
      </c>
      <c r="E966" s="11">
        <v>10</v>
      </c>
      <c r="F966" s="6">
        <v>421.08</v>
      </c>
    </row>
    <row r="967" spans="1:6" x14ac:dyDescent="0.25">
      <c r="A967" s="11">
        <v>20</v>
      </c>
      <c r="B967" s="14">
        <v>49308</v>
      </c>
      <c r="C967" s="11">
        <v>29</v>
      </c>
      <c r="D967" s="11">
        <v>6</v>
      </c>
      <c r="E967" s="11">
        <v>19</v>
      </c>
      <c r="F967" s="6">
        <v>351.64</v>
      </c>
    </row>
    <row r="968" spans="1:6" x14ac:dyDescent="0.25">
      <c r="A968" s="11">
        <v>19</v>
      </c>
      <c r="B968" s="14">
        <v>35529</v>
      </c>
      <c r="C968" s="11">
        <v>62</v>
      </c>
      <c r="D968" s="11">
        <v>4</v>
      </c>
      <c r="E968" s="11">
        <v>24</v>
      </c>
      <c r="F968" s="6">
        <v>177.69</v>
      </c>
    </row>
    <row r="969" spans="1:6" x14ac:dyDescent="0.25">
      <c r="A969" s="11">
        <v>19</v>
      </c>
      <c r="B969" s="14">
        <v>113254</v>
      </c>
      <c r="C969" s="11">
        <v>38</v>
      </c>
      <c r="D969" s="11">
        <v>5</v>
      </c>
      <c r="E969" s="11">
        <v>35</v>
      </c>
      <c r="F969" s="6">
        <v>633.5</v>
      </c>
    </row>
    <row r="970" spans="1:6" x14ac:dyDescent="0.25">
      <c r="A970" s="11">
        <v>18</v>
      </c>
      <c r="B970" s="14">
        <v>142641</v>
      </c>
      <c r="C970" s="11">
        <v>40</v>
      </c>
      <c r="D970" s="11">
        <v>7</v>
      </c>
      <c r="E970" s="11">
        <v>31</v>
      </c>
      <c r="F970" s="6">
        <v>240.64</v>
      </c>
    </row>
    <row r="971" spans="1:6" x14ac:dyDescent="0.25">
      <c r="A971" s="11">
        <v>19</v>
      </c>
      <c r="B971" s="14">
        <v>111238</v>
      </c>
      <c r="C971" s="11">
        <v>7</v>
      </c>
      <c r="D971" s="11">
        <v>2</v>
      </c>
      <c r="E971" s="11">
        <v>30</v>
      </c>
      <c r="F971" s="6">
        <v>813.37</v>
      </c>
    </row>
    <row r="972" spans="1:6" x14ac:dyDescent="0.25">
      <c r="A972" s="11">
        <v>19</v>
      </c>
      <c r="B972" s="14">
        <v>82506</v>
      </c>
      <c r="C972" s="11">
        <v>10</v>
      </c>
      <c r="D972" s="11">
        <v>5</v>
      </c>
      <c r="E972" s="11">
        <v>41</v>
      </c>
      <c r="F972" s="6">
        <v>406.32</v>
      </c>
    </row>
    <row r="973" spans="1:6" x14ac:dyDescent="0.25">
      <c r="A973" s="11">
        <v>18</v>
      </c>
      <c r="B973" s="14">
        <v>112021</v>
      </c>
      <c r="C973" s="11">
        <v>9</v>
      </c>
      <c r="D973" s="11">
        <v>3</v>
      </c>
      <c r="E973" s="11">
        <v>11</v>
      </c>
      <c r="F973" s="6">
        <v>588.37</v>
      </c>
    </row>
    <row r="974" spans="1:6" x14ac:dyDescent="0.25">
      <c r="A974" s="11">
        <v>19</v>
      </c>
      <c r="B974" s="14">
        <v>146165</v>
      </c>
      <c r="C974" s="11">
        <v>38</v>
      </c>
      <c r="D974" s="11">
        <v>9</v>
      </c>
      <c r="E974" s="11">
        <v>45</v>
      </c>
      <c r="F974" s="6">
        <v>819.92</v>
      </c>
    </row>
    <row r="975" spans="1:6" x14ac:dyDescent="0.25">
      <c r="A975" s="11">
        <v>20</v>
      </c>
      <c r="B975" s="14">
        <v>51199</v>
      </c>
      <c r="C975" s="11">
        <v>100</v>
      </c>
      <c r="D975" s="11">
        <v>5</v>
      </c>
      <c r="E975" s="11">
        <v>5</v>
      </c>
      <c r="F975" s="6">
        <v>889.83</v>
      </c>
    </row>
    <row r="976" spans="1:6" x14ac:dyDescent="0.25">
      <c r="A976" s="11">
        <v>18</v>
      </c>
      <c r="B976" s="14">
        <v>143235</v>
      </c>
      <c r="C976" s="11">
        <v>46</v>
      </c>
      <c r="D976" s="11">
        <v>10</v>
      </c>
      <c r="E976" s="11">
        <v>31</v>
      </c>
      <c r="F976" s="6">
        <v>143.75</v>
      </c>
    </row>
    <row r="977" spans="1:6" x14ac:dyDescent="0.25">
      <c r="A977" s="11">
        <v>18</v>
      </c>
      <c r="B977" s="14">
        <v>94701</v>
      </c>
      <c r="C977" s="11">
        <v>69</v>
      </c>
      <c r="D977" s="11">
        <v>8</v>
      </c>
      <c r="E977" s="11">
        <v>48</v>
      </c>
      <c r="F977" s="6">
        <v>760.34</v>
      </c>
    </row>
    <row r="978" spans="1:6" x14ac:dyDescent="0.25">
      <c r="A978" s="11">
        <v>19</v>
      </c>
      <c r="B978" s="14">
        <v>134193</v>
      </c>
      <c r="C978" s="11">
        <v>95</v>
      </c>
      <c r="D978" s="11">
        <v>7</v>
      </c>
      <c r="E978" s="11">
        <v>44</v>
      </c>
      <c r="F978" s="6">
        <v>97.65</v>
      </c>
    </row>
    <row r="979" spans="1:6" x14ac:dyDescent="0.25">
      <c r="A979" s="11">
        <v>19</v>
      </c>
      <c r="B979" s="14">
        <v>135968</v>
      </c>
      <c r="C979" s="11">
        <v>50</v>
      </c>
      <c r="D979" s="11">
        <v>4</v>
      </c>
      <c r="E979" s="11">
        <v>49</v>
      </c>
      <c r="F979" s="6">
        <v>174.43</v>
      </c>
    </row>
    <row r="980" spans="1:6" x14ac:dyDescent="0.25">
      <c r="A980" s="11">
        <v>20</v>
      </c>
      <c r="B980" s="14">
        <v>61541</v>
      </c>
      <c r="C980" s="11">
        <v>80</v>
      </c>
      <c r="D980" s="11">
        <v>2</v>
      </c>
      <c r="E980" s="11">
        <v>14</v>
      </c>
      <c r="F980" s="6">
        <v>48.5</v>
      </c>
    </row>
    <row r="981" spans="1:6" x14ac:dyDescent="0.25">
      <c r="A981" s="11">
        <v>20</v>
      </c>
      <c r="B981" s="14">
        <v>145924</v>
      </c>
      <c r="C981" s="11">
        <v>64</v>
      </c>
      <c r="D981" s="11">
        <v>5</v>
      </c>
      <c r="E981" s="11">
        <v>18</v>
      </c>
      <c r="F981" s="6">
        <v>495.49</v>
      </c>
    </row>
    <row r="982" spans="1:6" x14ac:dyDescent="0.25">
      <c r="A982" s="11">
        <v>18</v>
      </c>
      <c r="B982" s="14">
        <v>144275</v>
      </c>
      <c r="C982" s="11">
        <v>69</v>
      </c>
      <c r="D982" s="11">
        <v>9</v>
      </c>
      <c r="E982" s="11">
        <v>27</v>
      </c>
      <c r="F982" s="6">
        <v>141.72</v>
      </c>
    </row>
    <row r="983" spans="1:6" x14ac:dyDescent="0.25">
      <c r="A983" s="11">
        <v>20</v>
      </c>
      <c r="B983" s="14">
        <v>122028</v>
      </c>
      <c r="C983" s="11">
        <v>40</v>
      </c>
      <c r="D983" s="11">
        <v>3</v>
      </c>
      <c r="E983" s="11">
        <v>6</v>
      </c>
      <c r="F983" s="6">
        <v>777.44</v>
      </c>
    </row>
    <row r="984" spans="1:6" x14ac:dyDescent="0.25">
      <c r="A984" s="11">
        <v>19</v>
      </c>
      <c r="B984" s="14">
        <v>138008</v>
      </c>
      <c r="C984" s="11">
        <v>8</v>
      </c>
      <c r="D984" s="11">
        <v>9</v>
      </c>
      <c r="E984" s="11">
        <v>15</v>
      </c>
      <c r="F984" s="6">
        <v>116.8</v>
      </c>
    </row>
    <row r="985" spans="1:6" x14ac:dyDescent="0.25">
      <c r="A985" s="11">
        <v>18</v>
      </c>
      <c r="B985" s="14">
        <v>141318</v>
      </c>
      <c r="C985" s="11">
        <v>37</v>
      </c>
      <c r="D985" s="11">
        <v>6</v>
      </c>
      <c r="E985" s="11">
        <v>28</v>
      </c>
      <c r="F985" s="6">
        <v>428.33</v>
      </c>
    </row>
    <row r="986" spans="1:6" x14ac:dyDescent="0.25">
      <c r="A986" s="11">
        <v>19</v>
      </c>
      <c r="B986" s="14">
        <v>76416</v>
      </c>
      <c r="C986" s="11">
        <v>26</v>
      </c>
      <c r="D986" s="11">
        <v>6</v>
      </c>
      <c r="E986" s="11">
        <v>20</v>
      </c>
      <c r="F986" s="6">
        <v>385.1</v>
      </c>
    </row>
    <row r="987" spans="1:6" x14ac:dyDescent="0.25">
      <c r="A987" s="11">
        <v>20</v>
      </c>
      <c r="B987" s="14">
        <v>48504</v>
      </c>
      <c r="C987" s="11">
        <v>27</v>
      </c>
      <c r="D987" s="11">
        <v>3</v>
      </c>
      <c r="E987" s="11">
        <v>28</v>
      </c>
      <c r="F987" s="6">
        <v>658.54</v>
      </c>
    </row>
    <row r="988" spans="1:6" x14ac:dyDescent="0.25">
      <c r="A988" s="11">
        <v>18</v>
      </c>
      <c r="B988" s="14">
        <v>84764</v>
      </c>
      <c r="C988" s="11">
        <v>2</v>
      </c>
      <c r="D988" s="11">
        <v>6</v>
      </c>
      <c r="E988" s="11">
        <v>49</v>
      </c>
      <c r="F988" s="6">
        <v>348.51</v>
      </c>
    </row>
    <row r="989" spans="1:6" x14ac:dyDescent="0.25">
      <c r="A989" s="11">
        <v>19</v>
      </c>
      <c r="B989" s="14">
        <v>85349</v>
      </c>
      <c r="C989" s="11">
        <v>77</v>
      </c>
      <c r="D989" s="11">
        <v>8</v>
      </c>
      <c r="E989" s="11">
        <v>29</v>
      </c>
      <c r="F989" s="6">
        <v>381.04</v>
      </c>
    </row>
    <row r="990" spans="1:6" x14ac:dyDescent="0.25">
      <c r="A990" s="11">
        <v>18</v>
      </c>
      <c r="B990" s="14">
        <v>136320</v>
      </c>
      <c r="C990" s="11">
        <v>52</v>
      </c>
      <c r="D990" s="11">
        <v>5</v>
      </c>
      <c r="E990" s="11">
        <v>42</v>
      </c>
      <c r="F990" s="6">
        <v>891.19</v>
      </c>
    </row>
    <row r="991" spans="1:6" x14ac:dyDescent="0.25">
      <c r="A991" s="11">
        <v>19</v>
      </c>
      <c r="B991" s="14">
        <v>129687</v>
      </c>
      <c r="C991" s="11">
        <v>78</v>
      </c>
      <c r="D991" s="11">
        <v>3</v>
      </c>
      <c r="E991" s="11">
        <v>43</v>
      </c>
      <c r="F991" s="6">
        <v>679.67</v>
      </c>
    </row>
    <row r="992" spans="1:6" x14ac:dyDescent="0.25">
      <c r="A992" s="11">
        <v>19</v>
      </c>
      <c r="B992" s="14">
        <v>85583</v>
      </c>
      <c r="C992" s="11">
        <v>61</v>
      </c>
      <c r="D992" s="11">
        <v>5</v>
      </c>
      <c r="E992" s="11">
        <v>43</v>
      </c>
      <c r="F992" s="6">
        <v>316.35000000000002</v>
      </c>
    </row>
    <row r="993" spans="1:6" x14ac:dyDescent="0.25">
      <c r="A993" s="11">
        <v>19</v>
      </c>
      <c r="B993" s="14">
        <v>45781</v>
      </c>
      <c r="C993" s="11">
        <v>93</v>
      </c>
      <c r="D993" s="11">
        <v>6</v>
      </c>
      <c r="E993" s="11">
        <v>43</v>
      </c>
      <c r="F993" s="6">
        <v>412.99</v>
      </c>
    </row>
    <row r="994" spans="1:6" x14ac:dyDescent="0.25">
      <c r="A994" s="11">
        <v>18</v>
      </c>
      <c r="B994" s="14">
        <v>140475</v>
      </c>
      <c r="C994" s="11">
        <v>38</v>
      </c>
      <c r="D994" s="11">
        <v>8</v>
      </c>
      <c r="E994" s="11">
        <v>7</v>
      </c>
      <c r="F994" s="6">
        <v>442.42</v>
      </c>
    </row>
    <row r="995" spans="1:6" x14ac:dyDescent="0.25">
      <c r="A995" s="11">
        <v>19</v>
      </c>
      <c r="B995" s="14">
        <v>68304</v>
      </c>
      <c r="C995" s="11">
        <v>9</v>
      </c>
      <c r="D995" s="11">
        <v>10</v>
      </c>
      <c r="E995" s="11">
        <v>28</v>
      </c>
      <c r="F995" s="6">
        <v>864.57</v>
      </c>
    </row>
    <row r="996" spans="1:6" x14ac:dyDescent="0.25">
      <c r="A996" s="11">
        <v>18</v>
      </c>
      <c r="B996" s="14">
        <v>30102</v>
      </c>
      <c r="C996" s="11">
        <v>35</v>
      </c>
      <c r="D996" s="11">
        <v>2</v>
      </c>
      <c r="E996" s="11">
        <v>6</v>
      </c>
      <c r="F996" s="6">
        <v>739.27</v>
      </c>
    </row>
    <row r="997" spans="1:6" x14ac:dyDescent="0.25">
      <c r="A997" s="11">
        <v>19</v>
      </c>
      <c r="B997" s="14">
        <v>90561</v>
      </c>
      <c r="C997" s="11">
        <v>75</v>
      </c>
      <c r="D997" s="11">
        <v>10</v>
      </c>
      <c r="E997" s="11">
        <v>23</v>
      </c>
      <c r="F997" s="6">
        <v>866.23</v>
      </c>
    </row>
    <row r="998" spans="1:6" x14ac:dyDescent="0.25">
      <c r="A998" s="11">
        <v>20</v>
      </c>
      <c r="B998" s="14">
        <v>79899</v>
      </c>
      <c r="C998" s="11">
        <v>64</v>
      </c>
      <c r="D998" s="11">
        <v>7</v>
      </c>
      <c r="E998" s="11">
        <v>46</v>
      </c>
      <c r="F998" s="6">
        <v>129.9</v>
      </c>
    </row>
    <row r="999" spans="1:6" x14ac:dyDescent="0.25">
      <c r="A999" s="11">
        <v>18</v>
      </c>
      <c r="B999" s="14">
        <v>69502</v>
      </c>
      <c r="C999" s="11">
        <v>83</v>
      </c>
      <c r="D999" s="11">
        <v>6</v>
      </c>
      <c r="E999" s="11">
        <v>32</v>
      </c>
      <c r="F999" s="6">
        <v>236.83</v>
      </c>
    </row>
    <row r="1000" spans="1:6" x14ac:dyDescent="0.25">
      <c r="A1000" s="11">
        <v>20</v>
      </c>
      <c r="B1000" s="14">
        <v>88778</v>
      </c>
      <c r="C1000" s="11">
        <v>56</v>
      </c>
      <c r="D1000" s="11">
        <v>2</v>
      </c>
      <c r="E1000" s="11">
        <v>28</v>
      </c>
      <c r="F1000" s="6">
        <v>240.93</v>
      </c>
    </row>
    <row r="1001" spans="1:6" x14ac:dyDescent="0.25">
      <c r="A1001" s="11">
        <v>18</v>
      </c>
      <c r="B1001" s="14">
        <v>117893</v>
      </c>
      <c r="C1001" s="11">
        <v>84</v>
      </c>
      <c r="D1001" s="11">
        <v>3</v>
      </c>
      <c r="E1001" s="11">
        <v>24</v>
      </c>
      <c r="F1001" s="6">
        <v>413.27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9BC8-3474-4030-B4EC-7B49281ED10F}">
  <dimension ref="A1:R53"/>
  <sheetViews>
    <sheetView topLeftCell="E1" workbookViewId="0">
      <selection activeCell="N6" sqref="N6"/>
    </sheetView>
  </sheetViews>
  <sheetFormatPr defaultRowHeight="15" x14ac:dyDescent="0.25"/>
  <cols>
    <col min="1" max="1" width="13.140625" bestFit="1" customWidth="1"/>
    <col min="2" max="2" width="23.85546875" bestFit="1" customWidth="1"/>
    <col min="5" max="5" width="22.85546875" bestFit="1" customWidth="1"/>
    <col min="6" max="6" width="16.28515625" bestFit="1" customWidth="1"/>
    <col min="7" max="8" width="11.5703125" bestFit="1" customWidth="1"/>
    <col min="9" max="9" width="11.28515625" bestFit="1" customWidth="1"/>
    <col min="11" max="12" width="20.5703125" bestFit="1" customWidth="1"/>
    <col min="13" max="13" width="13.140625" bestFit="1" customWidth="1"/>
    <col min="14" max="14" width="26.5703125" bestFit="1" customWidth="1"/>
    <col min="15" max="16" width="15.140625" bestFit="1" customWidth="1"/>
    <col min="17" max="17" width="28.140625" bestFit="1" customWidth="1"/>
  </cols>
  <sheetData>
    <row r="1" spans="1:16" x14ac:dyDescent="0.25">
      <c r="A1" s="1" t="s">
        <v>37</v>
      </c>
      <c r="B1" t="s">
        <v>39</v>
      </c>
      <c r="E1" s="1" t="s">
        <v>40</v>
      </c>
      <c r="F1" s="1" t="s">
        <v>44</v>
      </c>
      <c r="K1" t="s">
        <v>48</v>
      </c>
      <c r="M1" s="1" t="s">
        <v>37</v>
      </c>
      <c r="N1" t="s">
        <v>91</v>
      </c>
      <c r="P1" s="1" t="s">
        <v>37</v>
      </c>
    </row>
    <row r="2" spans="1:16" x14ac:dyDescent="0.25">
      <c r="A2" s="2" t="s">
        <v>14</v>
      </c>
      <c r="B2" s="3">
        <v>0.56499999999999995</v>
      </c>
      <c r="E2" s="1" t="s">
        <v>37</v>
      </c>
      <c r="F2" t="s">
        <v>15</v>
      </c>
      <c r="G2" t="s">
        <v>36</v>
      </c>
      <c r="H2" t="s">
        <v>28</v>
      </c>
      <c r="I2" t="s">
        <v>38</v>
      </c>
      <c r="K2">
        <v>1000</v>
      </c>
      <c r="M2" s="2">
        <v>1</v>
      </c>
      <c r="N2" s="97">
        <v>95</v>
      </c>
      <c r="P2" s="2" t="s">
        <v>27</v>
      </c>
    </row>
    <row r="3" spans="1:16" x14ac:dyDescent="0.25">
      <c r="A3" s="2" t="s">
        <v>24</v>
      </c>
      <c r="B3" s="3">
        <v>0.374</v>
      </c>
      <c r="E3" s="2" t="s">
        <v>27</v>
      </c>
      <c r="F3">
        <v>56</v>
      </c>
      <c r="G3">
        <v>56</v>
      </c>
      <c r="H3">
        <v>58</v>
      </c>
      <c r="I3">
        <v>170</v>
      </c>
      <c r="M3" s="2">
        <v>2</v>
      </c>
      <c r="N3" s="97">
        <v>109</v>
      </c>
      <c r="P3" s="2" t="s">
        <v>33</v>
      </c>
    </row>
    <row r="4" spans="1:16" x14ac:dyDescent="0.25">
      <c r="A4" s="2" t="s">
        <v>34</v>
      </c>
      <c r="B4" s="3">
        <v>6.0999999999999999E-2</v>
      </c>
      <c r="E4" s="2" t="s">
        <v>33</v>
      </c>
      <c r="F4">
        <v>65</v>
      </c>
      <c r="G4">
        <v>76</v>
      </c>
      <c r="H4">
        <v>74</v>
      </c>
      <c r="I4">
        <v>215</v>
      </c>
      <c r="K4" t="s">
        <v>49</v>
      </c>
      <c r="M4" s="2">
        <v>3</v>
      </c>
      <c r="N4" s="97">
        <v>95</v>
      </c>
      <c r="P4" s="2" t="s">
        <v>20</v>
      </c>
    </row>
    <row r="5" spans="1:16" x14ac:dyDescent="0.25">
      <c r="A5" s="2" t="s">
        <v>38</v>
      </c>
      <c r="B5" s="3">
        <v>1</v>
      </c>
      <c r="E5" s="2" t="s">
        <v>20</v>
      </c>
      <c r="F5">
        <v>66</v>
      </c>
      <c r="G5">
        <v>71</v>
      </c>
      <c r="H5">
        <v>62</v>
      </c>
      <c r="I5">
        <v>199</v>
      </c>
      <c r="K5" s="34">
        <v>88500.800000000003</v>
      </c>
      <c r="M5" s="2">
        <v>4</v>
      </c>
      <c r="N5" s="97">
        <v>94</v>
      </c>
      <c r="P5" s="2" t="s">
        <v>32</v>
      </c>
    </row>
    <row r="6" spans="1:16" x14ac:dyDescent="0.25">
      <c r="E6" s="2" t="s">
        <v>32</v>
      </c>
      <c r="F6">
        <v>68</v>
      </c>
      <c r="G6">
        <v>77</v>
      </c>
      <c r="H6">
        <v>61</v>
      </c>
      <c r="I6">
        <v>206</v>
      </c>
      <c r="M6" s="2">
        <v>5</v>
      </c>
      <c r="N6" s="97">
        <v>125</v>
      </c>
      <c r="P6" s="2" t="s">
        <v>23</v>
      </c>
    </row>
    <row r="7" spans="1:16" x14ac:dyDescent="0.25">
      <c r="A7" s="1" t="s">
        <v>37</v>
      </c>
      <c r="B7" t="s">
        <v>40</v>
      </c>
      <c r="E7" s="2" t="s">
        <v>23</v>
      </c>
      <c r="F7">
        <v>61</v>
      </c>
      <c r="G7">
        <v>77</v>
      </c>
      <c r="H7">
        <v>72</v>
      </c>
      <c r="I7">
        <v>210</v>
      </c>
      <c r="K7" t="s">
        <v>46</v>
      </c>
      <c r="M7" s="2">
        <v>6</v>
      </c>
      <c r="N7" s="97">
        <v>96</v>
      </c>
      <c r="P7" s="2" t="s">
        <v>38</v>
      </c>
    </row>
    <row r="8" spans="1:16" x14ac:dyDescent="0.25">
      <c r="A8" s="2" t="s">
        <v>15</v>
      </c>
      <c r="B8" s="3">
        <v>0.316</v>
      </c>
      <c r="E8" s="2" t="s">
        <v>38</v>
      </c>
      <c r="F8">
        <v>316</v>
      </c>
      <c r="G8">
        <v>357</v>
      </c>
      <c r="H8">
        <v>327</v>
      </c>
      <c r="I8">
        <v>1000</v>
      </c>
      <c r="K8" s="5">
        <v>492.34866999999997</v>
      </c>
      <c r="M8" s="2">
        <v>7</v>
      </c>
      <c r="N8" s="97">
        <v>94</v>
      </c>
    </row>
    <row r="9" spans="1:16" x14ac:dyDescent="0.25">
      <c r="A9" s="2" t="s">
        <v>36</v>
      </c>
      <c r="B9" s="3">
        <v>0.35699999999999998</v>
      </c>
      <c r="M9" s="2">
        <v>8</v>
      </c>
      <c r="N9" s="97">
        <v>88</v>
      </c>
    </row>
    <row r="10" spans="1:16" x14ac:dyDescent="0.25">
      <c r="A10" s="2" t="s">
        <v>28</v>
      </c>
      <c r="B10" s="3">
        <v>0.32700000000000001</v>
      </c>
      <c r="E10" s="1" t="s">
        <v>37</v>
      </c>
      <c r="F10" t="s">
        <v>45</v>
      </c>
      <c r="K10" t="s">
        <v>50</v>
      </c>
      <c r="M10" s="2">
        <v>9</v>
      </c>
      <c r="N10" s="97">
        <v>108</v>
      </c>
    </row>
    <row r="11" spans="1:16" x14ac:dyDescent="0.25">
      <c r="A11" s="2" t="s">
        <v>38</v>
      </c>
      <c r="B11" s="3">
        <v>1</v>
      </c>
      <c r="E11" s="2" t="s">
        <v>27</v>
      </c>
      <c r="F11" s="4">
        <v>25.682352941176472</v>
      </c>
      <c r="K11" s="4">
        <v>50.685000000000002</v>
      </c>
      <c r="M11" s="2">
        <v>10</v>
      </c>
      <c r="N11" s="97">
        <v>96</v>
      </c>
    </row>
    <row r="12" spans="1:16" x14ac:dyDescent="0.25">
      <c r="E12" s="2" t="s">
        <v>33</v>
      </c>
      <c r="F12" s="4">
        <v>26.427906976744186</v>
      </c>
      <c r="M12" s="2" t="s">
        <v>38</v>
      </c>
      <c r="N12" s="97">
        <v>1000</v>
      </c>
    </row>
    <row r="13" spans="1:16" x14ac:dyDescent="0.25">
      <c r="A13" s="1" t="s">
        <v>37</v>
      </c>
      <c r="B13" t="s">
        <v>41</v>
      </c>
      <c r="E13" s="2" t="s">
        <v>32</v>
      </c>
      <c r="F13" s="4">
        <v>26.45145631067961</v>
      </c>
      <c r="K13" t="s">
        <v>45</v>
      </c>
    </row>
    <row r="14" spans="1:16" x14ac:dyDescent="0.25">
      <c r="A14" s="2" t="s">
        <v>25</v>
      </c>
      <c r="B14" s="37">
        <v>0.4</v>
      </c>
      <c r="E14" s="2" t="s">
        <v>23</v>
      </c>
      <c r="F14" s="4">
        <v>27.114285714285714</v>
      </c>
      <c r="K14" s="4">
        <v>26.596</v>
      </c>
      <c r="M14" cm="1">
        <f t="array" ref="M14:N23">M2:N11</f>
        <v>1</v>
      </c>
      <c r="N14">
        <v>95</v>
      </c>
    </row>
    <row r="15" spans="1:16" x14ac:dyDescent="0.25">
      <c r="A15" s="2" t="s">
        <v>29</v>
      </c>
      <c r="B15" s="3">
        <v>0.17799999999999999</v>
      </c>
      <c r="E15" s="2" t="s">
        <v>20</v>
      </c>
      <c r="F15" s="4">
        <v>27.160804020100503</v>
      </c>
      <c r="M15">
        <v>2</v>
      </c>
      <c r="N15">
        <v>109</v>
      </c>
    </row>
    <row r="16" spans="1:16" x14ac:dyDescent="0.25">
      <c r="A16" s="2" t="s">
        <v>16</v>
      </c>
      <c r="B16" s="36">
        <v>0.42199999999999999</v>
      </c>
      <c r="E16" s="2" t="s">
        <v>38</v>
      </c>
      <c r="F16" s="4">
        <v>26.596</v>
      </c>
      <c r="M16">
        <v>3</v>
      </c>
      <c r="N16">
        <v>95</v>
      </c>
    </row>
    <row r="17" spans="1:18" x14ac:dyDescent="0.25">
      <c r="A17" s="2" t="s">
        <v>38</v>
      </c>
      <c r="B17" s="3">
        <v>1</v>
      </c>
      <c r="M17">
        <v>4</v>
      </c>
      <c r="N17">
        <v>94</v>
      </c>
    </row>
    <row r="18" spans="1:18" x14ac:dyDescent="0.25">
      <c r="E18" s="1" t="s">
        <v>37</v>
      </c>
      <c r="F18" t="s">
        <v>64</v>
      </c>
      <c r="H18" t="str" cm="1">
        <f t="array" ref="H18:I23">E18:F23</f>
        <v>Row Labels</v>
      </c>
      <c r="I18" t="str">
        <v>sum of last purchase amount</v>
      </c>
      <c r="M18">
        <v>5</v>
      </c>
      <c r="N18">
        <v>125</v>
      </c>
    </row>
    <row r="19" spans="1:18" x14ac:dyDescent="0.25">
      <c r="A19" s="1" t="s">
        <v>37</v>
      </c>
      <c r="B19" t="s">
        <v>42</v>
      </c>
      <c r="E19" s="2" t="s">
        <v>27</v>
      </c>
      <c r="F19" s="35">
        <v>82707.719999999987</v>
      </c>
      <c r="H19" t="str">
        <v>Clothing</v>
      </c>
      <c r="I19" s="14">
        <v>82707.719999999987</v>
      </c>
      <c r="M19">
        <v>6</v>
      </c>
      <c r="N19">
        <v>96</v>
      </c>
    </row>
    <row r="20" spans="1:18" x14ac:dyDescent="0.25">
      <c r="A20" s="2" t="s">
        <v>17</v>
      </c>
      <c r="B20" s="3">
        <v>0.308</v>
      </c>
      <c r="E20" s="2" t="s">
        <v>20</v>
      </c>
      <c r="F20" s="35">
        <v>96968.599999999977</v>
      </c>
      <c r="H20" t="str">
        <v>Groceries</v>
      </c>
      <c r="I20" s="14">
        <v>96968.599999999977</v>
      </c>
      <c r="M20">
        <v>7</v>
      </c>
      <c r="N20">
        <v>94</v>
      </c>
    </row>
    <row r="21" spans="1:18" x14ac:dyDescent="0.25">
      <c r="A21" s="2" t="s">
        <v>26</v>
      </c>
      <c r="B21" s="3">
        <v>0.40699999999999997</v>
      </c>
      <c r="E21" s="2" t="s">
        <v>23</v>
      </c>
      <c r="F21" s="35">
        <v>101210.1700000001</v>
      </c>
      <c r="H21" t="str">
        <v>Sports</v>
      </c>
      <c r="I21" s="14">
        <v>101210.1700000001</v>
      </c>
      <c r="M21">
        <v>8</v>
      </c>
      <c r="N21">
        <v>88</v>
      </c>
    </row>
    <row r="22" spans="1:18" x14ac:dyDescent="0.25">
      <c r="A22" s="2" t="s">
        <v>21</v>
      </c>
      <c r="B22" s="3">
        <v>0.28499999999999998</v>
      </c>
      <c r="E22" s="2" t="s">
        <v>32</v>
      </c>
      <c r="F22" s="35">
        <v>104153.72999999997</v>
      </c>
      <c r="H22" t="str">
        <v>Home &amp; Garden</v>
      </c>
      <c r="I22" s="14">
        <v>104153.72999999997</v>
      </c>
      <c r="M22">
        <v>9</v>
      </c>
      <c r="N22">
        <v>108</v>
      </c>
    </row>
    <row r="23" spans="1:18" x14ac:dyDescent="0.25">
      <c r="A23" s="2" t="s">
        <v>38</v>
      </c>
      <c r="B23" s="3">
        <v>1</v>
      </c>
      <c r="E23" s="2" t="s">
        <v>33</v>
      </c>
      <c r="F23" s="35">
        <v>106775.93999999994</v>
      </c>
      <c r="H23" t="str">
        <v>Electronics</v>
      </c>
      <c r="I23" s="14">
        <v>106775.93999999994</v>
      </c>
      <c r="M23">
        <v>10</v>
      </c>
      <c r="N23">
        <v>96</v>
      </c>
    </row>
    <row r="24" spans="1:18" x14ac:dyDescent="0.25">
      <c r="E24" s="2" t="s">
        <v>38</v>
      </c>
      <c r="F24" s="35">
        <v>489558.09999999974</v>
      </c>
    </row>
    <row r="25" spans="1:18" x14ac:dyDescent="0.25">
      <c r="A25" s="1" t="s">
        <v>37</v>
      </c>
      <c r="B25" t="s">
        <v>43</v>
      </c>
    </row>
    <row r="26" spans="1:18" x14ac:dyDescent="0.25">
      <c r="A26" s="2" t="s">
        <v>22</v>
      </c>
      <c r="B26" s="3">
        <v>0.41799999999999998</v>
      </c>
      <c r="E26" s="1" t="s">
        <v>45</v>
      </c>
      <c r="F26" s="1" t="s">
        <v>44</v>
      </c>
      <c r="J26" t="str" cm="1">
        <f t="array" ref="J26:M31">E27:H32</f>
        <v>Row Labels</v>
      </c>
      <c r="K26" t="str">
        <v>High Income</v>
      </c>
      <c r="L26" t="str">
        <v>Low Income</v>
      </c>
      <c r="M26" t="str">
        <v>Mid Income</v>
      </c>
      <c r="O26" t="str" cm="1">
        <f t="array" ref="O26:O30">_xlfn.UNIQUE(customer_segmentation_data[preferred_category])</f>
        <v>Clothing</v>
      </c>
      <c r="P26" s="6">
        <f>AVERAGEIF(customer_segmentation_data[preferred_category], $O26, customer_segmentation_data[total sales])</f>
        <v>12276.22747058823</v>
      </c>
      <c r="Q26" s="4">
        <f>$P26/$P$31*100</f>
        <v>18.637010304948035</v>
      </c>
      <c r="R26" s="77">
        <f>Q26/100</f>
        <v>0.18637010304948035</v>
      </c>
    </row>
    <row r="27" spans="1:18" x14ac:dyDescent="0.25">
      <c r="A27" s="2" t="s">
        <v>31</v>
      </c>
      <c r="B27" s="3">
        <v>0.18</v>
      </c>
      <c r="E27" s="1" t="s">
        <v>37</v>
      </c>
      <c r="F27" t="s">
        <v>25</v>
      </c>
      <c r="G27" t="s">
        <v>29</v>
      </c>
      <c r="H27" t="s">
        <v>16</v>
      </c>
      <c r="J27" t="str">
        <v>Clothing</v>
      </c>
      <c r="K27" s="38">
        <v>24.225352112676056</v>
      </c>
      <c r="L27" s="38">
        <v>27.136363636363637</v>
      </c>
      <c r="M27" s="38">
        <v>26.61038961038961</v>
      </c>
      <c r="O27" t="str">
        <v>Home &amp; Garden</v>
      </c>
      <c r="P27" s="6">
        <f>AVERAGEIF(customer_segmentation_data[preferred_category], $O27, customer_segmentation_data[total sales])</f>
        <v>13399.738640776694</v>
      </c>
      <c r="Q27" s="4">
        <f t="shared" ref="Q27:Q30" si="0">$P27/$P$31*100</f>
        <v>20.342655569887338</v>
      </c>
      <c r="R27" s="77">
        <f t="shared" ref="R27:R30" si="1">Q27/100</f>
        <v>0.20342655569887338</v>
      </c>
    </row>
    <row r="28" spans="1:18" x14ac:dyDescent="0.25">
      <c r="A28" s="2" t="s">
        <v>19</v>
      </c>
      <c r="B28" s="36">
        <v>0.40200000000000002</v>
      </c>
      <c r="E28" s="2" t="s">
        <v>27</v>
      </c>
      <c r="F28" s="6">
        <v>24.225352112676056</v>
      </c>
      <c r="G28" s="6">
        <v>27.136363636363637</v>
      </c>
      <c r="H28" s="6">
        <v>26.61038961038961</v>
      </c>
      <c r="J28" t="str">
        <v>Electronics</v>
      </c>
      <c r="K28" s="38">
        <v>26.827586206896552</v>
      </c>
      <c r="L28" s="38">
        <v>25.642857142857142</v>
      </c>
      <c r="M28" s="38">
        <v>26.406976744186046</v>
      </c>
      <c r="O28" t="str">
        <v>Sports</v>
      </c>
      <c r="P28" s="6">
        <f>AVERAGEIF(customer_segmentation_data[preferred_category], $O28, customer_segmentation_data[total sales])</f>
        <v>13197.82842857142</v>
      </c>
      <c r="Q28" s="4">
        <f t="shared" si="0"/>
        <v>20.036127956696767</v>
      </c>
      <c r="R28" s="77">
        <f t="shared" si="1"/>
        <v>0.20036127956696767</v>
      </c>
    </row>
    <row r="29" spans="1:18" x14ac:dyDescent="0.25">
      <c r="A29" s="2" t="s">
        <v>38</v>
      </c>
      <c r="B29" s="3">
        <v>1</v>
      </c>
      <c r="E29" s="2" t="s">
        <v>33</v>
      </c>
      <c r="F29" s="6">
        <v>26.827586206896552</v>
      </c>
      <c r="G29" s="6">
        <v>25.642857142857142</v>
      </c>
      <c r="H29" s="6">
        <v>26.406976744186046</v>
      </c>
      <c r="J29" t="str">
        <v>Groceries</v>
      </c>
      <c r="K29" s="38">
        <v>27.03846153846154</v>
      </c>
      <c r="L29" s="38">
        <v>27.818181818181817</v>
      </c>
      <c r="M29" s="38">
        <v>26.90909090909091</v>
      </c>
      <c r="O29" t="str">
        <v>Electronics</v>
      </c>
      <c r="P29" s="6">
        <f>AVERAGEIF(customer_segmentation_data[preferred_category], $O29, customer_segmentation_data[total sales])</f>
        <v>12879.002511627907</v>
      </c>
      <c r="Q29" s="4">
        <f t="shared" si="0"/>
        <v>19.552106141868336</v>
      </c>
      <c r="R29" s="77">
        <f t="shared" si="1"/>
        <v>0.19552106141868336</v>
      </c>
    </row>
    <row r="30" spans="1:18" x14ac:dyDescent="0.25">
      <c r="E30" s="2" t="s">
        <v>20</v>
      </c>
      <c r="F30" s="6">
        <v>27.03846153846154</v>
      </c>
      <c r="G30" s="6">
        <v>27.818181818181817</v>
      </c>
      <c r="H30" s="6">
        <v>26.90909090909091</v>
      </c>
      <c r="J30" t="str">
        <v>Home &amp; Garden</v>
      </c>
      <c r="K30" s="38">
        <v>28.523809523809526</v>
      </c>
      <c r="L30" s="38">
        <v>28.366666666666667</v>
      </c>
      <c r="M30" s="38">
        <v>23.934782608695652</v>
      </c>
      <c r="O30" t="str">
        <v>Groceries</v>
      </c>
      <c r="P30" s="6">
        <f>AVERAGEIF(customer_segmentation_data[preferred_category], $O30, customer_segmentation_data[total sales])</f>
        <v>14117.357386934667</v>
      </c>
      <c r="Q30" s="4">
        <f t="shared" si="0"/>
        <v>21.432100026599514</v>
      </c>
      <c r="R30" s="77">
        <f t="shared" si="1"/>
        <v>0.21432100026599513</v>
      </c>
    </row>
    <row r="31" spans="1:18" x14ac:dyDescent="0.25">
      <c r="A31" s="1" t="s">
        <v>37</v>
      </c>
      <c r="B31" t="s">
        <v>40</v>
      </c>
      <c r="E31" s="2" t="s">
        <v>32</v>
      </c>
      <c r="F31" s="6">
        <v>28.523809523809526</v>
      </c>
      <c r="G31" s="6">
        <v>28.366666666666667</v>
      </c>
      <c r="H31" s="6">
        <v>23.934782608695652</v>
      </c>
      <c r="J31" t="str">
        <v>Sports</v>
      </c>
      <c r="K31" s="38">
        <v>27.4</v>
      </c>
      <c r="L31" s="38">
        <v>26.55</v>
      </c>
      <c r="M31" s="38">
        <v>27.111111111111111</v>
      </c>
      <c r="P31" s="6">
        <f>SUM(P26:P30)</f>
        <v>65870.154438498925</v>
      </c>
    </row>
    <row r="32" spans="1:18" ht="15.75" thickBot="1" x14ac:dyDescent="0.3">
      <c r="A32" s="2" t="s">
        <v>15</v>
      </c>
      <c r="B32">
        <v>316</v>
      </c>
      <c r="E32" s="2" t="s">
        <v>23</v>
      </c>
      <c r="F32" s="6">
        <v>27.4</v>
      </c>
      <c r="G32" s="6">
        <v>26.55</v>
      </c>
      <c r="H32" s="6">
        <v>27.111111111111111</v>
      </c>
    </row>
    <row r="33" spans="1:16" ht="15.75" thickBot="1" x14ac:dyDescent="0.3">
      <c r="A33" s="2" t="s">
        <v>36</v>
      </c>
      <c r="B33">
        <v>357</v>
      </c>
      <c r="E33" s="7" t="s">
        <v>47</v>
      </c>
      <c r="F33" s="8">
        <f>SUM(F28:F32)</f>
        <v>134.01520938184368</v>
      </c>
      <c r="G33" s="8">
        <f>SUM(G28:G32)</f>
        <v>135.51406926406926</v>
      </c>
      <c r="H33" s="9">
        <f>SUM(H28:H32)</f>
        <v>130.97235098347332</v>
      </c>
      <c r="O33" t="str" cm="1">
        <f t="array" ref="O33:P37">_xlfn._xlws.SORT(O26:P30, 2)</f>
        <v>Clothing</v>
      </c>
      <c r="P33" s="14">
        <v>12276.22747058823</v>
      </c>
    </row>
    <row r="34" spans="1:16" x14ac:dyDescent="0.25">
      <c r="A34" s="2" t="s">
        <v>28</v>
      </c>
      <c r="B34">
        <v>327</v>
      </c>
      <c r="O34" s="4" t="str">
        <v>Electronics</v>
      </c>
      <c r="P34" s="14">
        <v>12879.002511627907</v>
      </c>
    </row>
    <row r="35" spans="1:16" x14ac:dyDescent="0.25">
      <c r="A35" s="2" t="s">
        <v>38</v>
      </c>
      <c r="B35">
        <v>1000</v>
      </c>
      <c r="O35" s="4" t="str">
        <v>Sports</v>
      </c>
      <c r="P35" s="14">
        <v>13197.82842857142</v>
      </c>
    </row>
    <row r="36" spans="1:16" x14ac:dyDescent="0.25">
      <c r="O36" s="4" t="str">
        <v>Home &amp; Garden</v>
      </c>
      <c r="P36" s="14">
        <v>13399.738640776694</v>
      </c>
    </row>
    <row r="37" spans="1:16" x14ac:dyDescent="0.25">
      <c r="A37" s="1" t="s">
        <v>37</v>
      </c>
      <c r="B37" t="s">
        <v>39</v>
      </c>
      <c r="O37" s="4" t="str">
        <v>Groceries</v>
      </c>
      <c r="P37" s="14">
        <v>14117.357386934667</v>
      </c>
    </row>
    <row r="38" spans="1:16" x14ac:dyDescent="0.25">
      <c r="A38" s="2" t="s">
        <v>14</v>
      </c>
      <c r="B38">
        <v>565</v>
      </c>
      <c r="O38" s="4"/>
    </row>
    <row r="39" spans="1:16" x14ac:dyDescent="0.25">
      <c r="A39" s="2" t="s">
        <v>24</v>
      </c>
      <c r="B39">
        <v>374</v>
      </c>
    </row>
    <row r="40" spans="1:16" x14ac:dyDescent="0.25">
      <c r="A40" s="2" t="s">
        <v>34</v>
      </c>
      <c r="B40">
        <v>61</v>
      </c>
    </row>
    <row r="41" spans="1:16" x14ac:dyDescent="0.25">
      <c r="A41" s="2" t="s">
        <v>38</v>
      </c>
      <c r="B41">
        <v>1000</v>
      </c>
    </row>
    <row r="43" spans="1:16" x14ac:dyDescent="0.25">
      <c r="A43" s="1" t="s">
        <v>37</v>
      </c>
      <c r="B43" t="s">
        <v>41</v>
      </c>
    </row>
    <row r="44" spans="1:16" x14ac:dyDescent="0.25">
      <c r="A44" s="2" t="s">
        <v>25</v>
      </c>
      <c r="B44">
        <v>400</v>
      </c>
    </row>
    <row r="45" spans="1:16" x14ac:dyDescent="0.25">
      <c r="A45" s="2" t="s">
        <v>29</v>
      </c>
      <c r="B45">
        <v>178</v>
      </c>
    </row>
    <row r="46" spans="1:16" x14ac:dyDescent="0.25">
      <c r="A46" s="2" t="s">
        <v>16</v>
      </c>
      <c r="B46">
        <v>422</v>
      </c>
    </row>
    <row r="47" spans="1:16" x14ac:dyDescent="0.25">
      <c r="A47" s="2" t="s">
        <v>38</v>
      </c>
      <c r="B47">
        <v>1000</v>
      </c>
    </row>
    <row r="49" spans="1:2" x14ac:dyDescent="0.25">
      <c r="A49" s="1" t="s">
        <v>37</v>
      </c>
      <c r="B49" t="s">
        <v>42</v>
      </c>
    </row>
    <row r="50" spans="1:2" x14ac:dyDescent="0.25">
      <c r="A50" s="2" t="s">
        <v>17</v>
      </c>
      <c r="B50">
        <v>308</v>
      </c>
    </row>
    <row r="51" spans="1:2" x14ac:dyDescent="0.25">
      <c r="A51" s="2" t="s">
        <v>26</v>
      </c>
      <c r="B51">
        <v>407</v>
      </c>
    </row>
    <row r="52" spans="1:2" x14ac:dyDescent="0.25">
      <c r="A52" s="2" t="s">
        <v>21</v>
      </c>
      <c r="B52">
        <v>285</v>
      </c>
    </row>
    <row r="53" spans="1:2" x14ac:dyDescent="0.25">
      <c r="A53" s="2" t="s">
        <v>38</v>
      </c>
      <c r="B53">
        <v>1000</v>
      </c>
    </row>
  </sheetData>
  <conditionalFormatting pivot="1" sqref="F28:F32">
    <cfRule type="colorScale" priority="6">
      <colorScale>
        <cfvo type="min"/>
        <cfvo type="max"/>
        <color rgb="FFFCFCFF"/>
        <color rgb="FF63BE7B"/>
      </colorScale>
    </cfRule>
  </conditionalFormatting>
  <conditionalFormatting pivot="1" sqref="G28:G32">
    <cfRule type="colorScale" priority="5">
      <colorScale>
        <cfvo type="min"/>
        <cfvo type="max"/>
        <color rgb="FFFCFCFF"/>
        <color rgb="FF63BE7B"/>
      </colorScale>
    </cfRule>
  </conditionalFormatting>
  <conditionalFormatting pivot="1" sqref="H28:H32">
    <cfRule type="colorScale" priority="4">
      <colorScale>
        <cfvo type="min"/>
        <cfvo type="max"/>
        <color rgb="FFFCFCFF"/>
        <color rgb="FF63BE7B"/>
      </colorScale>
    </cfRule>
  </conditionalFormatting>
  <conditionalFormatting pivot="1" sqref="F3:F7">
    <cfRule type="colorScale" priority="3">
      <colorScale>
        <cfvo type="min"/>
        <cfvo type="max"/>
        <color rgb="FFFCFCFF"/>
        <color rgb="FF63BE7B"/>
      </colorScale>
    </cfRule>
  </conditionalFormatting>
  <conditionalFormatting pivot="1" sqref="G3:G7">
    <cfRule type="colorScale" priority="2">
      <colorScale>
        <cfvo type="min"/>
        <cfvo type="max"/>
        <color rgb="FFFCFCFF"/>
        <color rgb="FF63BE7B"/>
      </colorScale>
    </cfRule>
  </conditionalFormatting>
  <conditionalFormatting pivot="1" sqref="H3:H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B28E-2B26-4B5F-9FDE-4CF78674B490}">
  <dimension ref="A1:X79"/>
  <sheetViews>
    <sheetView showGridLines="0" showRowColHeaders="0" tabSelected="1" workbookViewId="0">
      <selection activeCell="K58" sqref="K58"/>
    </sheetView>
  </sheetViews>
  <sheetFormatPr defaultRowHeight="15" x14ac:dyDescent="0.25"/>
  <cols>
    <col min="1" max="1" width="3.42578125" style="84" customWidth="1"/>
    <col min="2" max="2" width="21.7109375" style="84" bestFit="1" customWidth="1"/>
    <col min="3" max="3" width="16.140625" style="84" bestFit="1" customWidth="1"/>
    <col min="4" max="4" width="14.7109375" style="84" bestFit="1" customWidth="1"/>
    <col min="5" max="9" width="17" style="84" bestFit="1" customWidth="1"/>
    <col min="10" max="10" width="17" style="84" customWidth="1"/>
    <col min="11" max="11" width="10" style="84" customWidth="1"/>
    <col min="12" max="12" width="2.140625" style="84" customWidth="1"/>
    <col min="13" max="13" width="12.7109375" style="84" customWidth="1"/>
    <col min="14" max="14" width="7" style="84" customWidth="1"/>
    <col min="15" max="21" width="9.140625" style="84"/>
    <col min="22" max="22" width="7.7109375" style="84" customWidth="1"/>
    <col min="23" max="24" width="9.140625" style="84"/>
  </cols>
  <sheetData>
    <row r="1" spans="1:22" x14ac:dyDescent="0.25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spans="1:22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spans="1:22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spans="1:22" x14ac:dyDescent="0.25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</row>
    <row r="5" spans="1:22" x14ac:dyDescent="0.25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</row>
    <row r="6" spans="1:22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</row>
    <row r="7" spans="1:22" x14ac:dyDescent="0.25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 spans="1:22" x14ac:dyDescent="0.25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 spans="1:22" x14ac:dyDescent="0.25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 spans="1:22" x14ac:dyDescent="0.25">
      <c r="A10" s="83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 spans="1:22" x14ac:dyDescent="0.25">
      <c r="A11" s="83"/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spans="1:22" x14ac:dyDescent="0.25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 spans="1:22" x14ac:dyDescent="0.25">
      <c r="A13" s="83"/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 spans="1:22" x14ac:dyDescent="0.25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spans="1:22" x14ac:dyDescent="0.2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spans="1:22" x14ac:dyDescent="0.25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spans="1:23" x14ac:dyDescent="0.25">
      <c r="A17" s="83"/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</row>
    <row r="18" spans="1:23" x14ac:dyDescent="0.25">
      <c r="A18" s="83"/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spans="1:23" x14ac:dyDescent="0.25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spans="1:23" x14ac:dyDescent="0.25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4" t="s">
        <v>71</v>
      </c>
    </row>
    <row r="21" spans="1:23" x14ac:dyDescent="0.25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spans="1:23" x14ac:dyDescent="0.25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</row>
    <row r="23" spans="1:23" x14ac:dyDescent="0.25">
      <c r="A23" s="83"/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</row>
    <row r="24" spans="1:23" x14ac:dyDescent="0.25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</row>
    <row r="25" spans="1:23" x14ac:dyDescent="0.25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spans="1:23" x14ac:dyDescent="0.25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 spans="1:23" x14ac:dyDescent="0.25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spans="1:23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</row>
    <row r="29" spans="1:23" x14ac:dyDescent="0.25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spans="1:23" x14ac:dyDescent="0.25">
      <c r="A30" s="83"/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spans="1:23" ht="30" customHeight="1" x14ac:dyDescent="0.25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spans="1:23" ht="6.75" customHeight="1" x14ac:dyDescent="0.25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spans="1:22" ht="6.75" customHeight="1" x14ac:dyDescent="0.25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spans="1:22" ht="27" customHeight="1" x14ac:dyDescent="0.25">
      <c r="A34" s="83"/>
      <c r="B34" s="85"/>
      <c r="C34" s="96" t="s">
        <v>88</v>
      </c>
      <c r="D34" s="96"/>
      <c r="E34" s="96"/>
      <c r="F34" s="96"/>
      <c r="G34" s="96"/>
      <c r="H34" s="96"/>
      <c r="I34" s="96"/>
      <c r="J34" s="85"/>
      <c r="K34" s="86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spans="1:22" ht="31.5" customHeight="1" x14ac:dyDescent="0.35">
      <c r="A35" s="83"/>
      <c r="B35" s="88" t="s">
        <v>87</v>
      </c>
      <c r="C35" s="90" t="s">
        <v>86</v>
      </c>
      <c r="D35" s="90">
        <v>30000</v>
      </c>
      <c r="E35" s="90">
        <v>50000</v>
      </c>
      <c r="F35" s="90">
        <v>70000</v>
      </c>
      <c r="G35" s="90">
        <v>90000</v>
      </c>
      <c r="H35" s="90">
        <v>110000</v>
      </c>
      <c r="I35" s="90">
        <v>130000</v>
      </c>
      <c r="J35" s="95">
        <v>150000</v>
      </c>
      <c r="K35" s="87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</row>
    <row r="36" spans="1:22" ht="31.5" customHeight="1" x14ac:dyDescent="0.35">
      <c r="A36" s="83"/>
      <c r="B36" s="89" t="str" cm="1">
        <f t="array" ref="B36:B40">_xlfn.UNIQUE(customer_segmentation_data[preferred_category])</f>
        <v>Clothing</v>
      </c>
      <c r="C36" s="91" cm="1">
        <f t="array" ref="C36:C40">PivotTables_charts!R26:R30</f>
        <v>0.18637010304948035</v>
      </c>
      <c r="D36" s="94">
        <v>833742.08140049072</v>
      </c>
      <c r="E36" s="94">
        <v>1389570.1356674845</v>
      </c>
      <c r="F36" s="94">
        <v>1945398.1899344781</v>
      </c>
      <c r="G36" s="94">
        <v>2501226.244201472</v>
      </c>
      <c r="H36" s="94">
        <v>3057054.2984684655</v>
      </c>
      <c r="I36" s="94">
        <v>3612882.3527354598</v>
      </c>
      <c r="J36" s="94">
        <v>4168710.4070024532</v>
      </c>
      <c r="K36" s="9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</row>
    <row r="37" spans="1:22" ht="31.5" customHeight="1" x14ac:dyDescent="0.35">
      <c r="A37" s="83"/>
      <c r="B37" s="89" t="str">
        <v>Home &amp; Garden</v>
      </c>
      <c r="C37" s="91">
        <v>0.20342655569887338</v>
      </c>
      <c r="D37" s="94">
        <v>910045.53404942947</v>
      </c>
      <c r="E37" s="94">
        <v>1516742.5567490491</v>
      </c>
      <c r="F37" s="94">
        <v>2123439.5794486688</v>
      </c>
      <c r="G37" s="94">
        <v>2730136.6021482884</v>
      </c>
      <c r="H37" s="94">
        <v>3336833.6248479076</v>
      </c>
      <c r="I37" s="94">
        <v>3943530.6475475277</v>
      </c>
      <c r="J37" s="94">
        <v>4550227.6702471469</v>
      </c>
      <c r="K37" s="9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</row>
    <row r="38" spans="1:22" ht="31.5" customHeight="1" x14ac:dyDescent="0.35">
      <c r="A38" s="83"/>
      <c r="B38" s="89" t="str">
        <v>Sports</v>
      </c>
      <c r="C38" s="91">
        <v>0.20036127956696767</v>
      </c>
      <c r="D38" s="94">
        <v>896332.76756775938</v>
      </c>
      <c r="E38" s="94">
        <v>1493887.9459462657</v>
      </c>
      <c r="F38" s="94">
        <v>2091443.1243247718</v>
      </c>
      <c r="G38" s="94">
        <v>2688998.3027032781</v>
      </c>
      <c r="H38" s="94">
        <v>3286553.4810817838</v>
      </c>
      <c r="I38" s="94">
        <v>3884108.6594602908</v>
      </c>
      <c r="J38" s="94">
        <v>4481663.8378387969</v>
      </c>
      <c r="K38" s="9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</row>
    <row r="39" spans="1:22" ht="31.5" customHeight="1" x14ac:dyDescent="0.35">
      <c r="A39" s="83"/>
      <c r="B39" s="89" t="str">
        <v>Electronics</v>
      </c>
      <c r="C39" s="91">
        <v>0.19552106141868336</v>
      </c>
      <c r="D39" s="94">
        <v>874679.65106810501</v>
      </c>
      <c r="E39" s="94">
        <v>1457799.4184468416</v>
      </c>
      <c r="F39" s="94">
        <v>2040919.1858255782</v>
      </c>
      <c r="G39" s="94">
        <v>2624038.9532043152</v>
      </c>
      <c r="H39" s="94">
        <v>3207158.7205830514</v>
      </c>
      <c r="I39" s="94">
        <v>3790278.4879617882</v>
      </c>
      <c r="J39" s="94">
        <v>4373398.2553405249</v>
      </c>
      <c r="K39" s="9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</row>
    <row r="40" spans="1:22" ht="31.5" customHeight="1" x14ac:dyDescent="0.35">
      <c r="A40" s="83"/>
      <c r="B40" s="92" t="str">
        <v>Groceries</v>
      </c>
      <c r="C40" s="91">
        <v>0.21432100026599513</v>
      </c>
      <c r="D40" s="94">
        <v>958782.73352762486</v>
      </c>
      <c r="E40" s="94">
        <v>1597971.2225460415</v>
      </c>
      <c r="F40" s="94">
        <v>2237159.711564458</v>
      </c>
      <c r="G40" s="94">
        <v>2876348.2005828745</v>
      </c>
      <c r="H40" s="94">
        <v>3515536.6896012905</v>
      </c>
      <c r="I40" s="94">
        <v>4154725.1786197075</v>
      </c>
      <c r="J40" s="94">
        <v>4793913.667638124</v>
      </c>
      <c r="K40" s="9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</row>
    <row r="41" spans="1:22" x14ac:dyDescent="0.25">
      <c r="A41" s="83"/>
      <c r="B41" s="85"/>
      <c r="C41" s="85"/>
      <c r="D41" s="86"/>
      <c r="E41" s="86"/>
      <c r="F41" s="86"/>
      <c r="G41" s="86"/>
      <c r="H41" s="86"/>
      <c r="I41" s="86"/>
      <c r="J41" s="86"/>
      <c r="K41" s="86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spans="1:22" x14ac:dyDescent="0.25">
      <c r="A42" s="83"/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</row>
    <row r="43" spans="1:22" x14ac:dyDescent="0.25">
      <c r="A43" s="83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spans="1:22" x14ac:dyDescent="0.25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5" spans="1:22" x14ac:dyDescent="0.25">
      <c r="A45" s="83"/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</row>
    <row r="46" spans="1:22" x14ac:dyDescent="0.25">
      <c r="A46" s="83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</row>
    <row r="47" spans="1:22" x14ac:dyDescent="0.25">
      <c r="A47" s="83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spans="1:22" x14ac:dyDescent="0.25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 spans="1:22" x14ac:dyDescent="0.25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</row>
    <row r="50" spans="1:22" x14ac:dyDescent="0.25">
      <c r="A50" s="83"/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</row>
    <row r="51" spans="1:22" x14ac:dyDescent="0.25">
      <c r="A51" s="83"/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</row>
    <row r="52" spans="1:22" x14ac:dyDescent="0.25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</row>
    <row r="53" spans="1:22" x14ac:dyDescent="0.25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</row>
    <row r="54" spans="1:22" x14ac:dyDescent="0.25">
      <c r="A54" s="83"/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</row>
    <row r="55" spans="1:22" x14ac:dyDescent="0.25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</row>
    <row r="56" spans="1:22" x14ac:dyDescent="0.25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</row>
    <row r="57" spans="1:22" x14ac:dyDescent="0.25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</row>
    <row r="58" spans="1:22" x14ac:dyDescent="0.25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spans="1:22" x14ac:dyDescent="0.25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spans="1:22" x14ac:dyDescent="0.25">
      <c r="A60" s="83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spans="1:22" x14ac:dyDescent="0.25">
      <c r="A61" s="83"/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spans="1:22" x14ac:dyDescent="0.25">
      <c r="A62" s="83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spans="1:22" x14ac:dyDescent="0.25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spans="1:22" x14ac:dyDescent="0.25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spans="1:22" x14ac:dyDescent="0.25">
      <c r="A65" s="83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spans="1:22" x14ac:dyDescent="0.25">
      <c r="A66" s="83"/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spans="1:22" x14ac:dyDescent="0.25">
      <c r="A67" s="83"/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spans="1:22" x14ac:dyDescent="0.25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spans="1:22" x14ac:dyDescent="0.25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spans="1:22" x14ac:dyDescent="0.25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spans="1:22" x14ac:dyDescent="0.25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spans="1:22" x14ac:dyDescent="0.25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spans="1:22" x14ac:dyDescent="0.25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spans="1:22" x14ac:dyDescent="0.25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spans="1:22" x14ac:dyDescent="0.25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spans="1:22" x14ac:dyDescent="0.25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spans="1:22" x14ac:dyDescent="0.25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spans="1:22" x14ac:dyDescent="0.25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spans="1:22" x14ac:dyDescent="0.25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</sheetData>
  <mergeCells count="1">
    <mergeCell ref="C34:I34"/>
  </mergeCells>
  <conditionalFormatting sqref="D36:J40">
    <cfRule type="colorScale" priority="1">
      <colorScale>
        <cfvo type="min"/>
        <cfvo type="max"/>
        <color rgb="FFEDF4F2"/>
        <color rgb="FF31473A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lineWeight="2.25" type="column" displayEmptyCellsAs="gap" high="1" low="1" xr2:uid="{A5E50F04-9A0C-4C14-A0F7-84657FEE20BB}">
          <x14:colorSeries rgb="FF304738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rgb="FFFF0000"/>
          <x14:sparklines>
            <x14:sparkline>
              <xm:f>Dashboard!C36:J36</xm:f>
              <xm:sqref>K36</xm:sqref>
            </x14:sparkline>
            <x14:sparkline>
              <xm:f>Dashboard!C37:J37</xm:f>
              <xm:sqref>K37</xm:sqref>
            </x14:sparkline>
            <x14:sparkline>
              <xm:f>Dashboard!C38:J38</xm:f>
              <xm:sqref>K38</xm:sqref>
            </x14:sparkline>
            <x14:sparkline>
              <xm:f>Dashboard!C39:J39</xm:f>
              <xm:sqref>K39</xm:sqref>
            </x14:sparkline>
            <x14:sparkline>
              <xm:f>Dashboard!C40:J40</xm:f>
              <xm:sqref>K40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0424-C54D-41FA-89AA-FCD0267BC765}">
  <dimension ref="A1:I10"/>
  <sheetViews>
    <sheetView workbookViewId="0">
      <selection activeCell="C5" sqref="C5"/>
    </sheetView>
  </sheetViews>
  <sheetFormatPr defaultRowHeight="15" x14ac:dyDescent="0.25"/>
  <cols>
    <col min="1" max="1" width="6.140625" customWidth="1"/>
    <col min="2" max="2" width="27.42578125" bestFit="1" customWidth="1"/>
    <col min="3" max="3" width="15" bestFit="1" customWidth="1"/>
    <col min="4" max="4" width="6" customWidth="1"/>
    <col min="6" max="6" width="6.7109375" customWidth="1"/>
  </cols>
  <sheetData>
    <row r="1" spans="1:9" x14ac:dyDescent="0.25">
      <c r="A1" s="47"/>
      <c r="B1" s="46"/>
      <c r="C1" s="46"/>
      <c r="D1" s="46"/>
      <c r="E1" s="46"/>
    </row>
    <row r="2" spans="1:9" ht="15.75" thickBot="1" x14ac:dyDescent="0.3">
      <c r="A2" s="47"/>
      <c r="B2" s="46"/>
      <c r="C2" s="46"/>
      <c r="D2" s="46"/>
      <c r="E2" s="46"/>
    </row>
    <row r="3" spans="1:9" x14ac:dyDescent="0.25">
      <c r="A3" s="47"/>
      <c r="B3" s="51" t="s">
        <v>73</v>
      </c>
      <c r="C3" s="52">
        <v>0.05</v>
      </c>
      <c r="D3" s="46"/>
      <c r="E3" s="46"/>
    </row>
    <row r="4" spans="1:9" x14ac:dyDescent="0.25">
      <c r="B4" s="53" t="s">
        <v>74</v>
      </c>
      <c r="C4" s="54">
        <v>0</v>
      </c>
      <c r="D4" s="46"/>
      <c r="E4" s="46"/>
    </row>
    <row r="5" spans="1:9" ht="15" customHeight="1" x14ac:dyDescent="0.25">
      <c r="B5" s="53" t="s">
        <v>76</v>
      </c>
      <c r="C5" s="55">
        <f>SUM(customer_segmentation_data[total sales])</f>
        <v>13197188.460000029</v>
      </c>
      <c r="D5" s="46"/>
      <c r="E5" s="46"/>
      <c r="F5" s="50"/>
    </row>
    <row r="6" spans="1:9" ht="21" customHeight="1" thickBot="1" x14ac:dyDescent="0.3">
      <c r="B6" s="56" t="s">
        <v>75</v>
      </c>
      <c r="C6" s="57">
        <f>SUM(customer_segmentation_data[total sales])*(1-C3)</f>
        <v>12537329.037000027</v>
      </c>
      <c r="D6" s="46"/>
      <c r="E6" s="46"/>
      <c r="F6" s="50"/>
    </row>
    <row r="7" spans="1:9" x14ac:dyDescent="0.25">
      <c r="B7" s="48"/>
      <c r="C7" s="49"/>
      <c r="D7" s="46"/>
      <c r="E7" s="46"/>
      <c r="F7" s="50"/>
    </row>
    <row r="9" spans="1:9" x14ac:dyDescent="0.25">
      <c r="F9" s="50"/>
    </row>
    <row r="10" spans="1:9" x14ac:dyDescent="0.25">
      <c r="I10" s="45"/>
    </row>
  </sheetData>
  <scenarios current="0" sqref="C6">
    <scenario name="Moderate Loyalty Plan" locked="1" count="2" user="USER" comment="Created by USER on 23/10/2025">
      <inputCells r="C3" val="0.07" numFmtId="9"/>
      <inputCells r="C4" val="10" numFmtId="166"/>
    </scenario>
    <scenario name="Aggressive Loyalty Plan" locked="1" count="2" user="USER" comment="Created by USER on 23/10/2025">
      <inputCells r="C3" val="0.1" numFmtId="9"/>
      <inputCells r="C4" val="25" numFmtId="166"/>
    </scenario>
  </scenario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6307-7676-49C0-B9F1-291A8252A724}">
  <sheetPr>
    <outlinePr summaryBelow="0"/>
  </sheetPr>
  <dimension ref="B1:F12"/>
  <sheetViews>
    <sheetView showGridLines="0" zoomScale="170" zoomScaleNormal="170" workbookViewId="0">
      <selection activeCell="F12" sqref="F12"/>
    </sheetView>
  </sheetViews>
  <sheetFormatPr defaultRowHeight="15" outlineLevelRow="1" outlineLevelCol="1" x14ac:dyDescent="0.25"/>
  <cols>
    <col min="3" max="3" width="29.85546875" bestFit="1" customWidth="1"/>
    <col min="4" max="4" width="19.5703125" bestFit="1" customWidth="1" outlineLevel="1"/>
    <col min="5" max="5" width="27.5703125" bestFit="1" customWidth="1" outlineLevel="1"/>
    <col min="6" max="6" width="29.28515625" bestFit="1" customWidth="1" outlineLevel="1"/>
  </cols>
  <sheetData>
    <row r="1" spans="2:6" ht="15.75" thickBot="1" x14ac:dyDescent="0.3"/>
    <row r="2" spans="2:6" ht="15.75" x14ac:dyDescent="0.25">
      <c r="B2" s="63" t="s">
        <v>78</v>
      </c>
      <c r="C2" s="40"/>
      <c r="D2" s="43"/>
      <c r="E2" s="43"/>
      <c r="F2" s="64"/>
    </row>
    <row r="3" spans="2:6" ht="15.75" collapsed="1" x14ac:dyDescent="0.25">
      <c r="B3" s="65"/>
      <c r="C3" s="39"/>
      <c r="D3" s="44" t="s">
        <v>66</v>
      </c>
      <c r="E3" s="44" t="s">
        <v>89</v>
      </c>
      <c r="F3" s="66" t="s">
        <v>90</v>
      </c>
    </row>
    <row r="4" spans="2:6" ht="22.5" hidden="1" outlineLevel="1" x14ac:dyDescent="0.25">
      <c r="B4" s="67"/>
      <c r="C4" s="59"/>
      <c r="E4" s="62" t="s">
        <v>77</v>
      </c>
      <c r="F4" s="68" t="s">
        <v>77</v>
      </c>
    </row>
    <row r="5" spans="2:6" x14ac:dyDescent="0.25">
      <c r="B5" s="69" t="s">
        <v>65</v>
      </c>
      <c r="C5" s="41"/>
      <c r="D5" s="58"/>
      <c r="E5" s="58"/>
      <c r="F5" s="70"/>
    </row>
    <row r="6" spans="2:6" outlineLevel="1" x14ac:dyDescent="0.25">
      <c r="B6" s="67"/>
      <c r="C6" s="59" t="s">
        <v>73</v>
      </c>
      <c r="D6" s="37">
        <v>0.05</v>
      </c>
      <c r="E6" s="60">
        <v>7.0000000000000007E-2</v>
      </c>
      <c r="F6" s="71">
        <v>0.1</v>
      </c>
    </row>
    <row r="7" spans="2:6" outlineLevel="1" x14ac:dyDescent="0.25">
      <c r="B7" s="67"/>
      <c r="C7" s="59" t="s">
        <v>80</v>
      </c>
      <c r="D7" s="6">
        <v>0</v>
      </c>
      <c r="E7" s="61">
        <v>10</v>
      </c>
      <c r="F7" s="72">
        <v>25</v>
      </c>
    </row>
    <row r="8" spans="2:6" x14ac:dyDescent="0.25">
      <c r="B8" s="69" t="s">
        <v>67</v>
      </c>
      <c r="C8" s="41"/>
      <c r="D8" s="58"/>
      <c r="E8" s="58"/>
      <c r="F8" s="70"/>
    </row>
    <row r="9" spans="2:6" ht="15.75" outlineLevel="1" thickBot="1" x14ac:dyDescent="0.3">
      <c r="B9" s="73"/>
      <c r="C9" s="42" t="s">
        <v>79</v>
      </c>
      <c r="D9" s="74">
        <v>12537329.037</v>
      </c>
      <c r="E9" s="74">
        <v>12273385.2678</v>
      </c>
      <c r="F9" s="75">
        <v>11877469.614</v>
      </c>
    </row>
    <row r="10" spans="2:6" x14ac:dyDescent="0.25">
      <c r="B10" t="s">
        <v>68</v>
      </c>
    </row>
    <row r="11" spans="2:6" x14ac:dyDescent="0.25">
      <c r="B11" t="s">
        <v>69</v>
      </c>
    </row>
    <row r="12" spans="2:6" x14ac:dyDescent="0.25">
      <c r="B1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DE54-F268-4E97-8F01-0A772852B6C8}">
  <dimension ref="B6:M20"/>
  <sheetViews>
    <sheetView zoomScale="110" zoomScaleNormal="110" workbookViewId="0">
      <selection activeCell="D15" sqref="D15:M20"/>
    </sheetView>
  </sheetViews>
  <sheetFormatPr defaultRowHeight="15" x14ac:dyDescent="0.25"/>
  <cols>
    <col min="2" max="2" width="15.28515625" bestFit="1" customWidth="1"/>
    <col min="3" max="3" width="16" bestFit="1" customWidth="1"/>
    <col min="4" max="4" width="14" bestFit="1" customWidth="1"/>
    <col min="5" max="5" width="11.5703125" bestFit="1" customWidth="1"/>
    <col min="6" max="6" width="13.28515625" bestFit="1" customWidth="1"/>
    <col min="7" max="12" width="15" bestFit="1" customWidth="1"/>
    <col min="13" max="13" width="14.140625" customWidth="1"/>
  </cols>
  <sheetData>
    <row r="6" spans="2:13" x14ac:dyDescent="0.25">
      <c r="B6" t="s">
        <v>81</v>
      </c>
      <c r="C6" s="82">
        <f>SUM(customer_segmentation_data[total sales])</f>
        <v>13197188.460000029</v>
      </c>
    </row>
    <row r="7" spans="2:13" x14ac:dyDescent="0.25">
      <c r="B7" t="s">
        <v>83</v>
      </c>
      <c r="C7" s="14">
        <f>Average_income</f>
        <v>88500.800000000003</v>
      </c>
    </row>
    <row r="8" spans="2:13" x14ac:dyDescent="0.25">
      <c r="B8" t="s">
        <v>82</v>
      </c>
      <c r="C8" s="76">
        <v>0.158</v>
      </c>
    </row>
    <row r="9" spans="2:13" x14ac:dyDescent="0.25">
      <c r="B9" t="s">
        <v>84</v>
      </c>
      <c r="C9" s="14">
        <v>30000</v>
      </c>
    </row>
    <row r="10" spans="2:13" x14ac:dyDescent="0.25">
      <c r="B10" t="s">
        <v>85</v>
      </c>
      <c r="C10" s="14">
        <f>$C$6*($C$9/$C$7)*$C$8</f>
        <v>706826.07728291873</v>
      </c>
    </row>
    <row r="15" spans="2:13" x14ac:dyDescent="0.25">
      <c r="D15" s="78"/>
      <c r="E15" s="80">
        <f>C10</f>
        <v>706826.07728291873</v>
      </c>
      <c r="F15" s="80">
        <v>30000</v>
      </c>
      <c r="G15" s="80">
        <v>50000</v>
      </c>
      <c r="H15" s="80">
        <v>70000</v>
      </c>
      <c r="I15" s="80">
        <v>90000</v>
      </c>
      <c r="J15" s="80">
        <v>110000</v>
      </c>
      <c r="K15" s="80">
        <v>130000</v>
      </c>
      <c r="L15" s="80">
        <v>150000</v>
      </c>
      <c r="M15" s="78"/>
    </row>
    <row r="16" spans="2:13" x14ac:dyDescent="0.25">
      <c r="D16" s="78" t="str" cm="1">
        <f t="array" ref="D16:D20">_xlfn.UNIQUE(customer_segmentation_data[preferred_category])</f>
        <v>Clothing</v>
      </c>
      <c r="E16" s="81" cm="1">
        <f t="array" ref="E16:E20">PivotTables_charts!R26:R30</f>
        <v>0.18637010304948035</v>
      </c>
      <c r="F16" s="79">
        <f t="dataTable" ref="F16:L20" dt2D="1" dtr="1" r1="C9" r2="C8"/>
        <v>833742.08140049072</v>
      </c>
      <c r="G16" s="79">
        <v>1389570.1356674845</v>
      </c>
      <c r="H16" s="79">
        <v>1945398.1899344781</v>
      </c>
      <c r="I16" s="79">
        <v>2501226.244201472</v>
      </c>
      <c r="J16" s="79">
        <v>3057054.2984684655</v>
      </c>
      <c r="K16" s="79">
        <v>3612882.3527354598</v>
      </c>
      <c r="L16" s="79">
        <v>4168710.4070024532</v>
      </c>
      <c r="M16" s="78"/>
    </row>
    <row r="17" spans="4:13" x14ac:dyDescent="0.25">
      <c r="D17" s="78" t="str">
        <v>Home &amp; Garden</v>
      </c>
      <c r="E17" s="81">
        <v>0.20342655569887338</v>
      </c>
      <c r="F17" s="79">
        <v>910045.53404942947</v>
      </c>
      <c r="G17" s="79">
        <v>1516742.5567490491</v>
      </c>
      <c r="H17" s="79">
        <v>2123439.5794486688</v>
      </c>
      <c r="I17" s="79">
        <v>2730136.6021482884</v>
      </c>
      <c r="J17" s="79">
        <v>3336833.6248479076</v>
      </c>
      <c r="K17" s="79">
        <v>3943530.6475475277</v>
      </c>
      <c r="L17" s="79">
        <v>4550227.6702471469</v>
      </c>
      <c r="M17" s="78"/>
    </row>
    <row r="18" spans="4:13" x14ac:dyDescent="0.25">
      <c r="D18" s="78" t="str">
        <v>Sports</v>
      </c>
      <c r="E18" s="81">
        <v>0.20036127956696767</v>
      </c>
      <c r="F18" s="79">
        <v>896332.76756775938</v>
      </c>
      <c r="G18" s="79">
        <v>1493887.9459462657</v>
      </c>
      <c r="H18" s="79">
        <v>2091443.1243247718</v>
      </c>
      <c r="I18" s="79">
        <v>2688998.3027032781</v>
      </c>
      <c r="J18" s="79">
        <v>3286553.4810817838</v>
      </c>
      <c r="K18" s="79">
        <v>3884108.6594602908</v>
      </c>
      <c r="L18" s="79">
        <v>4481663.8378387969</v>
      </c>
      <c r="M18" s="78"/>
    </row>
    <row r="19" spans="4:13" x14ac:dyDescent="0.25">
      <c r="D19" s="78" t="str">
        <v>Electronics</v>
      </c>
      <c r="E19" s="81">
        <v>0.19552106141868336</v>
      </c>
      <c r="F19" s="79">
        <v>874679.65106810501</v>
      </c>
      <c r="G19" s="79">
        <v>1457799.4184468416</v>
      </c>
      <c r="H19" s="79">
        <v>2040919.1858255782</v>
      </c>
      <c r="I19" s="79">
        <v>2624038.9532043152</v>
      </c>
      <c r="J19" s="79">
        <v>3207158.7205830514</v>
      </c>
      <c r="K19" s="79">
        <v>3790278.4879617882</v>
      </c>
      <c r="L19" s="79">
        <v>4373398.2553405249</v>
      </c>
      <c r="M19" s="78"/>
    </row>
    <row r="20" spans="4:13" x14ac:dyDescent="0.25">
      <c r="D20" s="78" t="str">
        <v>Groceries</v>
      </c>
      <c r="E20" s="81">
        <v>0.21432100026599513</v>
      </c>
      <c r="F20" s="79">
        <v>958782.73352762486</v>
      </c>
      <c r="G20" s="79">
        <v>1597971.2225460415</v>
      </c>
      <c r="H20" s="79">
        <v>2237159.711564458</v>
      </c>
      <c r="I20" s="79">
        <v>2876348.2005828745</v>
      </c>
      <c r="J20" s="79">
        <v>3515536.6896012905</v>
      </c>
      <c r="K20" s="79">
        <v>4154725.1786197075</v>
      </c>
      <c r="L20" s="79">
        <v>4793913.667638124</v>
      </c>
      <c r="M20" s="78"/>
    </row>
  </sheetData>
  <conditionalFormatting sqref="F16:L20">
    <cfRule type="colorScale" priority="1">
      <colorScale>
        <cfvo type="min"/>
        <cfvo type="max"/>
        <color rgb="FFFCFCFF"/>
        <color rgb="FF63BE7B"/>
      </colorScale>
    </cfRule>
  </conditionalFormatting>
  <dataValidations disablePrompts="1" count="1">
    <dataValidation type="list" allowBlank="1" showInputMessage="1" showErrorMessage="1" sqref="H4" xr:uid="{AF2F8628-07FB-49BB-B4C6-1C9A6150B8B9}">
      <formula1>$D$16:$D$20</formula1>
    </dataValidation>
  </dataValidation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5E1FA7D3-F05D-4338-B056-465FB613FE30}">
          <x14:colorSeries theme="9" tint="0.39997558519241921"/>
          <x14:colorNegative theme="0" tint="-0.499984740745262"/>
          <x14:colorAxis rgb="FF000000"/>
          <x14:colorMarkers theme="9" tint="0.79998168889431442"/>
          <x14:colorFirst theme="9" tint="-0.249977111117893"/>
          <x14:colorLast theme="9" tint="-0.249977111117893"/>
          <x14:colorHigh theme="9" tint="-0.499984740745262"/>
          <x14:colorLow theme="9" tint="-0.499984740745262"/>
          <x14:sparklines>
            <x14:sparkline>
              <xm:f>'Data Table (“income vs sales)'!E16:L16</xm:f>
              <xm:sqref>M16</xm:sqref>
            </x14:sparkline>
            <x14:sparkline>
              <xm:f>'Data Table (“income vs sales)'!E17:L17</xm:f>
              <xm:sqref>M17</xm:sqref>
            </x14:sparkline>
            <x14:sparkline>
              <xm:f>'Data Table (“income vs sales)'!E18:L18</xm:f>
              <xm:sqref>M18</xm:sqref>
            </x14:sparkline>
            <x14:sparkline>
              <xm:f>'Data Table (“income vs sales)'!E19:L19</xm:f>
              <xm:sqref>M19</xm:sqref>
            </x14:sparkline>
            <x14:sparkline>
              <xm:f>'Data Table (“income vs sales)'!E20:L20</xm:f>
              <xm:sqref>M20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Props1.xml><?xml version="1.0" encoding="utf-8"?>
<ds:datastoreItem xmlns:ds="http://schemas.openxmlformats.org/officeDocument/2006/customXml" ds:itemID="{5A47F1A5-566B-412A-A713-393D27E0760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031A3DE-5615-4929-9278-8884D5A3BA4B}">
  <ds:schemaRefs/>
</ds:datastoreItem>
</file>

<file path=customXml/itemProps3.xml><?xml version="1.0" encoding="utf-8"?>
<ds:datastoreItem xmlns:ds="http://schemas.openxmlformats.org/officeDocument/2006/customXml" ds:itemID="{A292D475-97E8-4A0E-A0A9-DC2787B404A4}">
  <ds:schemaRefs/>
</ds:datastoreItem>
</file>

<file path=customXml/itemProps4.xml><?xml version="1.0" encoding="utf-8"?>
<ds:datastoreItem xmlns:ds="http://schemas.openxmlformats.org/officeDocument/2006/customXml" ds:itemID="{D0CC842C-D5FE-4394-8094-651078CE3786}">
  <ds:schemaRefs/>
</ds:datastoreItem>
</file>

<file path=customXml/itemProps5.xml><?xml version="1.0" encoding="utf-8"?>
<ds:datastoreItem xmlns:ds="http://schemas.openxmlformats.org/officeDocument/2006/customXml" ds:itemID="{D074B7A4-AD2F-4CF6-8DF2-FEE4F0C41136}">
  <ds:schemaRefs/>
</ds:datastoreItem>
</file>

<file path=customXml/itemProps6.xml><?xml version="1.0" encoding="utf-8"?>
<ds:datastoreItem xmlns:ds="http://schemas.openxmlformats.org/officeDocument/2006/customXml" ds:itemID="{171D2FF1-F7C2-444E-AD7C-2A6ED008513A}">
  <ds:schemaRefs/>
</ds:datastoreItem>
</file>

<file path=customXml/itemProps7.xml><?xml version="1.0" encoding="utf-8"?>
<ds:datastoreItem xmlns:ds="http://schemas.openxmlformats.org/officeDocument/2006/customXml" ds:itemID="{AD189F38-A71C-41BC-AB7D-24968EB23483}">
  <ds:schemaRefs/>
</ds:datastoreItem>
</file>

<file path=customXml/itemProps8.xml><?xml version="1.0" encoding="utf-8"?>
<ds:datastoreItem xmlns:ds="http://schemas.openxmlformats.org/officeDocument/2006/customXml" ds:itemID="{DD7B692E-BA56-427A-9FBD-7F0D759AA74D}">
  <ds:schemaRefs/>
</ds:datastoreItem>
</file>

<file path=customXml/itemProps9.xml><?xml version="1.0" encoding="utf-8"?>
<ds:datastoreItem xmlns:ds="http://schemas.openxmlformats.org/officeDocument/2006/customXml" ds:itemID="{FC0C9937-5C7F-4B0A-8CAE-32CEB1D54C63}">
  <ds:schemaRefs/>
</ds:datastoreItem>
</file>

<file path=customXml/itemProps10.xml><?xml version="1.0" encoding="utf-8"?>
<ds:datastoreItem xmlns:ds="http://schemas.openxmlformats.org/officeDocument/2006/customXml" ds:itemID="{87FA8683-A154-4800-9CEE-A134AEE04AF3}">
  <ds:schemaRefs/>
</ds:datastoreItem>
</file>

<file path=customXml/itemProps11.xml><?xml version="1.0" encoding="utf-8"?>
<ds:datastoreItem xmlns:ds="http://schemas.openxmlformats.org/officeDocument/2006/customXml" ds:itemID="{46436482-99F3-45D6-A9EC-6F0FFC79E16E}">
  <ds:schemaRefs/>
</ds:datastoreItem>
</file>

<file path=customXml/itemProps12.xml><?xml version="1.0" encoding="utf-8"?>
<ds:datastoreItem xmlns:ds="http://schemas.openxmlformats.org/officeDocument/2006/customXml" ds:itemID="{BD88C556-4E0A-41BC-827A-78C45BA11775}">
  <ds:schemaRefs/>
</ds:datastoreItem>
</file>

<file path=customXml/itemProps13.xml><?xml version="1.0" encoding="utf-8"?>
<ds:datastoreItem xmlns:ds="http://schemas.openxmlformats.org/officeDocument/2006/customXml" ds:itemID="{71CE7EB6-269E-42CE-9918-FBBD7F84DFB6}">
  <ds:schemaRefs/>
</ds:datastoreItem>
</file>

<file path=customXml/itemProps14.xml><?xml version="1.0" encoding="utf-8"?>
<ds:datastoreItem xmlns:ds="http://schemas.openxmlformats.org/officeDocument/2006/customXml" ds:itemID="{91A639B7-FA42-4E3C-8782-D3E3FC48B76B}">
  <ds:schemaRefs/>
</ds:datastoreItem>
</file>

<file path=customXml/itemProps15.xml><?xml version="1.0" encoding="utf-8"?>
<ds:datastoreItem xmlns:ds="http://schemas.openxmlformats.org/officeDocument/2006/customXml" ds:itemID="{1AF1A7A8-B64D-425B-885C-066574F3A1F7}">
  <ds:schemaRefs/>
</ds:datastoreItem>
</file>

<file path=customXml/itemProps16.xml><?xml version="1.0" encoding="utf-8"?>
<ds:datastoreItem xmlns:ds="http://schemas.openxmlformats.org/officeDocument/2006/customXml" ds:itemID="{C0F12589-92EF-4695-A5A1-D95BCE9762FA}">
  <ds:schemaRefs/>
</ds:datastoreItem>
</file>

<file path=customXml/itemProps17.xml><?xml version="1.0" encoding="utf-8"?>
<ds:datastoreItem xmlns:ds="http://schemas.openxmlformats.org/officeDocument/2006/customXml" ds:itemID="{0BD4269E-DCCA-43FD-B975-2D1894091E78}">
  <ds:schemaRefs/>
</ds:datastoreItem>
</file>

<file path=customXml/itemProps18.xml><?xml version="1.0" encoding="utf-8"?>
<ds:datastoreItem xmlns:ds="http://schemas.openxmlformats.org/officeDocument/2006/customXml" ds:itemID="{C6F293DC-501B-416D-AA28-7B29A4745CF5}">
  <ds:schemaRefs/>
</ds:datastoreItem>
</file>

<file path=customXml/itemProps19.xml><?xml version="1.0" encoding="utf-8"?>
<ds:datastoreItem xmlns:ds="http://schemas.openxmlformats.org/officeDocument/2006/customXml" ds:itemID="{ADFEB593-B37E-4C11-B3F8-6B72ED7DA11D}">
  <ds:schemaRefs/>
</ds:datastoreItem>
</file>

<file path=customXml/itemProps20.xml><?xml version="1.0" encoding="utf-8"?>
<ds:datastoreItem xmlns:ds="http://schemas.openxmlformats.org/officeDocument/2006/customXml" ds:itemID="{AF1B78CA-D5BF-49D2-A669-EDBD88CB29EE}">
  <ds:schemaRefs/>
</ds:datastoreItem>
</file>

<file path=customXml/itemProps21.xml><?xml version="1.0" encoding="utf-8"?>
<ds:datastoreItem xmlns:ds="http://schemas.openxmlformats.org/officeDocument/2006/customXml" ds:itemID="{2DAE664D-B295-449F-AC1B-C57280FB5CFB}">
  <ds:schemaRefs/>
</ds:datastoreItem>
</file>

<file path=customXml/itemProps22.xml><?xml version="1.0" encoding="utf-8"?>
<ds:datastoreItem xmlns:ds="http://schemas.openxmlformats.org/officeDocument/2006/customXml" ds:itemID="{036716BD-8346-4D74-B1F8-06E39BD7104E}">
  <ds:schemaRefs/>
</ds:datastoreItem>
</file>

<file path=customXml/itemProps23.xml><?xml version="1.0" encoding="utf-8"?>
<ds:datastoreItem xmlns:ds="http://schemas.openxmlformats.org/officeDocument/2006/customXml" ds:itemID="{BFE497F7-3F4D-4E1F-B8EE-7408DBBC2551}">
  <ds:schemaRefs/>
</ds:datastoreItem>
</file>

<file path=customXml/itemProps24.xml><?xml version="1.0" encoding="utf-8"?>
<ds:datastoreItem xmlns:ds="http://schemas.openxmlformats.org/officeDocument/2006/customXml" ds:itemID="{AE7256BA-3A7F-4339-8163-2AFCEE5FEE9F}">
  <ds:schemaRefs/>
</ds:datastoreItem>
</file>

<file path=customXml/itemProps25.xml><?xml version="1.0" encoding="utf-8"?>
<ds:datastoreItem xmlns:ds="http://schemas.openxmlformats.org/officeDocument/2006/customXml" ds:itemID="{6A79802A-EC3B-45BF-93F5-CC81F43483E2}">
  <ds:schemaRefs/>
</ds:datastoreItem>
</file>

<file path=customXml/itemProps26.xml><?xml version="1.0" encoding="utf-8"?>
<ds:datastoreItem xmlns:ds="http://schemas.openxmlformats.org/officeDocument/2006/customXml" ds:itemID="{6030DF93-30F2-4877-8021-6840AC75C895}">
  <ds:schemaRefs/>
</ds:datastoreItem>
</file>

<file path=customXml/itemProps27.xml><?xml version="1.0" encoding="utf-8"?>
<ds:datastoreItem xmlns:ds="http://schemas.openxmlformats.org/officeDocument/2006/customXml" ds:itemID="{991239EF-119D-4CEC-87FD-10813133CDD5}">
  <ds:schemaRefs/>
</ds:datastoreItem>
</file>

<file path=customXml/itemProps28.xml><?xml version="1.0" encoding="utf-8"?>
<ds:datastoreItem xmlns:ds="http://schemas.openxmlformats.org/officeDocument/2006/customXml" ds:itemID="{A42D3308-084D-4F8F-8528-6CE49A6DCE01}">
  <ds:schemaRefs/>
</ds:datastoreItem>
</file>

<file path=customXml/itemProps29.xml><?xml version="1.0" encoding="utf-8"?>
<ds:datastoreItem xmlns:ds="http://schemas.openxmlformats.org/officeDocument/2006/customXml" ds:itemID="{87C182AB-2827-42AC-8DBA-A24A8726A38F}">
  <ds:schemaRefs/>
</ds:datastoreItem>
</file>

<file path=customXml/itemProps30.xml><?xml version="1.0" encoding="utf-8"?>
<ds:datastoreItem xmlns:ds="http://schemas.openxmlformats.org/officeDocument/2006/customXml" ds:itemID="{AE172FC0-16F9-4E5D-96AF-79335C3596AB}">
  <ds:schemaRefs/>
</ds:datastoreItem>
</file>

<file path=customXml/itemProps31.xml><?xml version="1.0" encoding="utf-8"?>
<ds:datastoreItem xmlns:ds="http://schemas.openxmlformats.org/officeDocument/2006/customXml" ds:itemID="{8EC3CB6A-2F4D-4598-A433-43AFA1DEFEF8}">
  <ds:schemaRefs/>
</ds:datastoreItem>
</file>

<file path=customXml/itemProps32.xml><?xml version="1.0" encoding="utf-8"?>
<ds:datastoreItem xmlns:ds="http://schemas.openxmlformats.org/officeDocument/2006/customXml" ds:itemID="{EB56018D-802C-40F8-B751-F81BA173400B}">
  <ds:schemaRefs/>
</ds:datastoreItem>
</file>

<file path=customXml/itemProps33.xml><?xml version="1.0" encoding="utf-8"?>
<ds:datastoreItem xmlns:ds="http://schemas.openxmlformats.org/officeDocument/2006/customXml" ds:itemID="{FD890C3B-4D0B-4BD7-A75A-4BEBF047054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32</vt:i4>
      </vt:variant>
    </vt:vector>
  </HeadingPairs>
  <TitlesOfParts>
    <vt:vector size="39" baseType="lpstr">
      <vt:lpstr>Cleaned_Data</vt:lpstr>
      <vt:lpstr>Descriptive Statistics</vt:lpstr>
      <vt:lpstr>PivotTables_charts</vt:lpstr>
      <vt:lpstr>Dashboard</vt:lpstr>
      <vt:lpstr>Predictive &amp; What-If Analysis</vt:lpstr>
      <vt:lpstr>Customer Loyalty Program Scen..</vt:lpstr>
      <vt:lpstr>Data Table (“income vs sales)</vt:lpstr>
      <vt:lpstr>adult</vt:lpstr>
      <vt:lpstr>adult_percent</vt:lpstr>
      <vt:lpstr>agult_percent</vt:lpstr>
      <vt:lpstr>av_spending_score</vt:lpstr>
      <vt:lpstr>Average_income</vt:lpstr>
      <vt:lpstr>average_purchase_frequency</vt:lpstr>
      <vt:lpstr>avg_purchasing_amount</vt:lpstr>
      <vt:lpstr>customer_count</vt:lpstr>
      <vt:lpstr>Discount_Rate</vt:lpstr>
      <vt:lpstr>Expected_Profit_Formula_Input</vt:lpstr>
      <vt:lpstr>female</vt:lpstr>
      <vt:lpstr>high_income</vt:lpstr>
      <vt:lpstr>high_income_Count</vt:lpstr>
      <vt:lpstr>High_Spend</vt:lpstr>
      <vt:lpstr>high_spender_count</vt:lpstr>
      <vt:lpstr>low_income</vt:lpstr>
      <vt:lpstr>low_income_count</vt:lpstr>
      <vt:lpstr>low_spend</vt:lpstr>
      <vt:lpstr>low_spender_count</vt:lpstr>
      <vt:lpstr>Loyalty_Reward_per_Customer</vt:lpstr>
      <vt:lpstr>male</vt:lpstr>
      <vt:lpstr>male_percent</vt:lpstr>
      <vt:lpstr>mid_income</vt:lpstr>
      <vt:lpstr>mid_income_count</vt:lpstr>
      <vt:lpstr>mid_Spend</vt:lpstr>
      <vt:lpstr>mid_Spender_count</vt:lpstr>
      <vt:lpstr>old</vt:lpstr>
      <vt:lpstr>old_percent</vt:lpstr>
      <vt:lpstr>Original_Total</vt:lpstr>
      <vt:lpstr>other</vt:lpstr>
      <vt:lpstr>teen</vt:lpstr>
      <vt:lpstr>teen_percent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Olusegun Japheth</cp:lastModifiedBy>
  <dcterms:created xsi:type="dcterms:W3CDTF">2015-06-05T18:17:20Z</dcterms:created>
  <dcterms:modified xsi:type="dcterms:W3CDTF">2025-10-24T14:56:44Z</dcterms:modified>
</cp:coreProperties>
</file>