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que\Downloads\IE -Y2\Thesis_midterm\Scenarios_Chile\"/>
    </mc:Choice>
  </mc:AlternateContent>
  <xr:revisionPtr revIDLastSave="0" documentId="13_ncr:1_{138D0761-5322-434D-8FD1-B3C85E7F3B82}" xr6:coauthVersionLast="47" xr6:coauthVersionMax="47" xr10:uidLastSave="{00000000-0000-0000-0000-000000000000}"/>
  <bookViews>
    <workbookView xWindow="3040" yWindow="0" windowWidth="13960" windowHeight="15370" activeTab="5" xr2:uid="{0FDEDA53-E02F-4A97-9D22-B8FBE5093716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8" i="6"/>
  <c r="H7" i="6"/>
  <c r="H6" i="6"/>
  <c r="H5" i="6"/>
</calcChain>
</file>

<file path=xl/sharedStrings.xml><?xml version="1.0" encoding="utf-8"?>
<sst xmlns="http://schemas.openxmlformats.org/spreadsheetml/2006/main" count="152" uniqueCount="80">
  <si>
    <t>LAC</t>
  </si>
  <si>
    <t>Employment - high-skilled (hours)</t>
  </si>
  <si>
    <t>RoW</t>
  </si>
  <si>
    <t>Employment - medium-skilled (hours)</t>
  </si>
  <si>
    <t>Employment - low-skilled (people)</t>
  </si>
  <si>
    <t>Biogasification</t>
  </si>
  <si>
    <t>Employment - high-skilled (people)</t>
  </si>
  <si>
    <t>Mining</t>
  </si>
  <si>
    <t>Employment - medium-skilled (people)</t>
  </si>
  <si>
    <t>Agriculture</t>
  </si>
  <si>
    <t>Organic composting</t>
  </si>
  <si>
    <t>Re-processing of secondary wood material into new wood material</t>
  </si>
  <si>
    <t>Re-processing of secondary paper into new pulp</t>
  </si>
  <si>
    <t>Re-processing of secondary plastic into new plastic</t>
  </si>
  <si>
    <t>Re-processing of secondary glass into new glass</t>
  </si>
  <si>
    <t>Re-processing Fly-ash into clinker</t>
  </si>
  <si>
    <t xml:space="preserve">Recycling Steel </t>
  </si>
  <si>
    <t>Re-processing of secondary aluminium into new aluminium</t>
  </si>
  <si>
    <t>Re-processing of secondary lead into new lead, zinc and tin</t>
  </si>
  <si>
    <t>Re-processing of secondary copper into new copper</t>
  </si>
  <si>
    <t>Re-processing of secondary other non-ferrous metals into new other non-ferrous metals</t>
  </si>
  <si>
    <t>Nutrients</t>
  </si>
  <si>
    <t>Recycling waste and scrap</t>
  </si>
  <si>
    <t>Recycling of bottles by direct reuse</t>
  </si>
  <si>
    <t>Production power non-renewable</t>
  </si>
  <si>
    <t>Recycling construction material into aggregates</t>
  </si>
  <si>
    <t>Waste water treatment</t>
  </si>
  <si>
    <t>Waste treatment landfill</t>
  </si>
  <si>
    <t>Waste treatment incineration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</si>
  <si>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</si>
  <si>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</si>
  <si>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</si>
  <si>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</si>
  <si>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</si>
  <si>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</si>
  <si>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</si>
  <si>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</si>
  <si>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</si>
  <si>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</si>
  <si>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</si>
  <si>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</si>
  <si>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</si>
  <si>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</si>
  <si>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</si>
  <si>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</si>
  <si>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</si>
  <si>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</si>
  <si>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</si>
  <si>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</si>
  <si>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</si>
  <si>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</si>
  <si>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Recycling of waste and scrap</t>
  </si>
  <si>
    <t>Manufacture of basic iron and steel and of ferro-alloys and first products thereof</t>
  </si>
  <si>
    <t xml:space="preserve">Value added </t>
  </si>
  <si>
    <t xml:space="preserve">Final demand </t>
  </si>
  <si>
    <t>Manufacture</t>
  </si>
  <si>
    <t>Emissions -air</t>
  </si>
  <si>
    <t>Energy use - Emission relevant</t>
  </si>
  <si>
    <t>Manufacturing construction</t>
  </si>
  <si>
    <t>Energy use - Final</t>
  </si>
  <si>
    <t>Energy use - Gross</t>
  </si>
  <si>
    <t>Re-processing of secondary preciuos metals into new preciuos metals</t>
  </si>
  <si>
    <t>Energy use - Net</t>
  </si>
  <si>
    <t>Artificial Surfaces</t>
  </si>
  <si>
    <t>Land use</t>
  </si>
  <si>
    <t>GHG emissions (GWP100) from v3.8.2</t>
  </si>
  <si>
    <t>Water Consumption Blue</t>
  </si>
  <si>
    <t>Water Withdrawal Blue</t>
  </si>
  <si>
    <t>Metal Ores</t>
  </si>
  <si>
    <t>Production of electricity by biomass and waste</t>
  </si>
  <si>
    <t>Non-Metallic Minerals</t>
  </si>
  <si>
    <t>Production power</t>
  </si>
  <si>
    <t>Biomass</t>
  </si>
  <si>
    <t>Fossil Fuels</t>
  </si>
  <si>
    <t>Service</t>
  </si>
  <si>
    <t>Composting</t>
  </si>
  <si>
    <t>Manufacturing of pulp</t>
  </si>
  <si>
    <t xml:space="preserve">Manufacturing of paper </t>
  </si>
  <si>
    <t>Manufacturing of glass</t>
  </si>
  <si>
    <t>Manufacture of rubber and plastic products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</si>
</sst>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1" xfId="0" applyBorder="1" applyAlignment="1">
      <alignment horizontal="left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432-6CEF-4699-90FD-92A3EC36E7CA}">
  <dimension ref="A1:E33"/>
  <sheetViews>
    <sheetView zoomScale="55" zoomScaleNormal="55" workbookViewId="0">
      <selection activeCell="A3" sqref="A3"/>
    </sheetView>
  </sheetViews>
  <sheetFormatPr defaultRowHeight="14.5" x14ac:dyDescent="0.35"/>
  <cols>
    <col min="2" max="2" width="39.36328125" customWidth="1"/>
    <col min="3" max="3" width="16.1796875" customWidth="1"/>
    <col min="4" max="4" width="33.81640625" customWidth="1"/>
  </cols>
  <sheetData>
    <row r="1" spans="1:5" x14ac:dyDescent="0.35">
      <c r="A1" t="s">
        <v>0</v>
      </c>
      <c r="B1" t="s">
        <v>9</v>
      </c>
      <c r="C1" t="s">
        <v>53</v>
      </c>
      <c r="D1" t="s">
        <v>1</v>
      </c>
      <c r="E1" t="s">
        <v>54</v>
      </c>
    </row>
    <row r="2" spans="1:5" x14ac:dyDescent="0.35">
      <c r="A2" t="s">
        <v>2</v>
      </c>
      <c r="B2" t="s">
        <v>10</v>
      </c>
      <c r="D2" t="s">
        <v>3</v>
      </c>
    </row>
    <row r="3" spans="1:5" x14ac:dyDescent="0.35">
      <c r="B3" t="s">
        <v>7</v>
      </c>
      <c r="D3" t="s">
        <v>4</v>
      </c>
    </row>
    <row r="4" spans="1:5" x14ac:dyDescent="0.35">
      <c r="B4" t="s">
        <v>55</v>
      </c>
      <c r="D4" t="s">
        <v>6</v>
      </c>
    </row>
    <row r="5" spans="1:5" x14ac:dyDescent="0.35">
      <c r="B5" t="s">
        <v>11</v>
      </c>
      <c r="D5" t="s">
        <v>4</v>
      </c>
    </row>
    <row r="6" spans="1:5" x14ac:dyDescent="0.35">
      <c r="B6" t="s">
        <v>12</v>
      </c>
      <c r="D6" t="s">
        <v>8</v>
      </c>
    </row>
    <row r="7" spans="1:5" x14ac:dyDescent="0.35">
      <c r="B7" t="s">
        <v>13</v>
      </c>
      <c r="D7" t="s">
        <v>56</v>
      </c>
    </row>
    <row r="8" spans="1:5" x14ac:dyDescent="0.35">
      <c r="B8" t="s">
        <v>14</v>
      </c>
      <c r="D8" t="s">
        <v>57</v>
      </c>
    </row>
    <row r="9" spans="1:5" x14ac:dyDescent="0.35">
      <c r="B9" t="s">
        <v>58</v>
      </c>
      <c r="D9" t="s">
        <v>59</v>
      </c>
    </row>
    <row r="10" spans="1:5" x14ac:dyDescent="0.35">
      <c r="B10" t="s">
        <v>15</v>
      </c>
      <c r="D10" t="s">
        <v>60</v>
      </c>
    </row>
    <row r="11" spans="1:5" x14ac:dyDescent="0.35">
      <c r="B11" t="s">
        <v>61</v>
      </c>
      <c r="D11" t="s">
        <v>62</v>
      </c>
    </row>
    <row r="12" spans="1:5" x14ac:dyDescent="0.35">
      <c r="B12" t="s">
        <v>17</v>
      </c>
      <c r="D12" t="s">
        <v>63</v>
      </c>
    </row>
    <row r="13" spans="1:5" x14ac:dyDescent="0.35">
      <c r="B13" t="s">
        <v>18</v>
      </c>
      <c r="D13" t="s">
        <v>64</v>
      </c>
    </row>
    <row r="14" spans="1:5" x14ac:dyDescent="0.35">
      <c r="B14" t="s">
        <v>19</v>
      </c>
      <c r="D14" t="s">
        <v>21</v>
      </c>
    </row>
    <row r="15" spans="1:5" x14ac:dyDescent="0.35">
      <c r="B15" t="s">
        <v>20</v>
      </c>
      <c r="D15" s="5" t="s">
        <v>65</v>
      </c>
    </row>
    <row r="16" spans="1:5" x14ac:dyDescent="0.35">
      <c r="B16" t="s">
        <v>22</v>
      </c>
      <c r="D16" t="s">
        <v>66</v>
      </c>
    </row>
    <row r="17" spans="2:4" x14ac:dyDescent="0.35">
      <c r="B17" t="s">
        <v>23</v>
      </c>
      <c r="D17" t="s">
        <v>67</v>
      </c>
    </row>
    <row r="18" spans="2:4" x14ac:dyDescent="0.35">
      <c r="B18" t="s">
        <v>24</v>
      </c>
      <c r="D18" t="s">
        <v>68</v>
      </c>
    </row>
    <row r="19" spans="2:4" x14ac:dyDescent="0.35">
      <c r="B19" t="s">
        <v>69</v>
      </c>
      <c r="D19" t="s">
        <v>70</v>
      </c>
    </row>
    <row r="20" spans="2:4" x14ac:dyDescent="0.35">
      <c r="B20" t="s">
        <v>71</v>
      </c>
      <c r="D20" t="s">
        <v>72</v>
      </c>
    </row>
    <row r="21" spans="2:4" x14ac:dyDescent="0.35">
      <c r="B21" t="s">
        <v>25</v>
      </c>
      <c r="D21" t="s">
        <v>73</v>
      </c>
    </row>
    <row r="22" spans="2:4" x14ac:dyDescent="0.35">
      <c r="B22" t="s">
        <v>74</v>
      </c>
    </row>
    <row r="23" spans="2:4" x14ac:dyDescent="0.35">
      <c r="B23" t="s">
        <v>28</v>
      </c>
    </row>
    <row r="24" spans="2:4" x14ac:dyDescent="0.35">
      <c r="B24" t="s">
        <v>5</v>
      </c>
    </row>
    <row r="25" spans="2:4" x14ac:dyDescent="0.35">
      <c r="B25" t="s">
        <v>75</v>
      </c>
    </row>
    <row r="26" spans="2:4" x14ac:dyDescent="0.35">
      <c r="B26" t="s">
        <v>26</v>
      </c>
    </row>
    <row r="27" spans="2:4" x14ac:dyDescent="0.35">
      <c r="B27" t="s">
        <v>27</v>
      </c>
    </row>
    <row r="28" spans="2:4" x14ac:dyDescent="0.35">
      <c r="B28" t="s">
        <v>76</v>
      </c>
    </row>
    <row r="29" spans="2:4" x14ac:dyDescent="0.35">
      <c r="B29" t="s">
        <v>77</v>
      </c>
    </row>
    <row r="30" spans="2:4" x14ac:dyDescent="0.35">
      <c r="B30" t="s">
        <v>78</v>
      </c>
    </row>
    <row r="31" spans="2:4" x14ac:dyDescent="0.35">
      <c r="B31" t="s">
        <v>16</v>
      </c>
    </row>
    <row r="32" spans="2:4" x14ac:dyDescent="0.35">
      <c r="B32" t="s">
        <v>79</v>
      </c>
    </row>
    <row r="33" spans="2:2" x14ac:dyDescent="0.35">
      <c r="B3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E49A-C168-4834-B1E1-B46D2FDFCC2E}">
  <dimension ref="A1:K1"/>
  <sheetViews>
    <sheetView workbookViewId="0">
      <selection activeCell="B9" sqref="B9"/>
    </sheetView>
  </sheetViews>
  <sheetFormatPr defaultRowHeight="14.5" x14ac:dyDescent="0.35"/>
  <sheetData>
    <row r="1" spans="1:11" x14ac:dyDescent="0.3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</row>
  </sheetData>
  <dataValidations count="1">
    <dataValidation type="list" allowBlank="1" showInputMessage="1" showErrorMessage="1" sqref="E2:E31" xr:uid="{8095BE4B-B91C-45E3-BCB5-ABC66E2716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E8F1-7A47-42A5-87CF-781E732CB607}">
  <dimension ref="A1:G13"/>
  <sheetViews>
    <sheetView workbookViewId="0">
      <selection activeCell="D13" sqref="D13"/>
    </sheetView>
  </sheetViews>
  <sheetFormatPr defaultRowHeight="14.5" x14ac:dyDescent="0.35"/>
  <cols>
    <col min="3" max="3" width="21.6328125" customWidth="1"/>
    <col min="4" max="4" width="19.90625" customWidth="1"/>
    <col min="5" max="5" width="12.6328125" customWidth="1"/>
    <col min="7" max="7" width="9.54296875" bestFit="1" customWidth="1"/>
  </cols>
  <sheetData>
    <row r="1" spans="1:7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3" spans="1:7" x14ac:dyDescent="0.35">
      <c r="G3" s="4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  <row r="9" spans="1:7" x14ac:dyDescent="0.35">
      <c r="G9" s="2"/>
    </row>
    <row r="10" spans="1:7" x14ac:dyDescent="0.35">
      <c r="G10" s="2"/>
    </row>
    <row r="11" spans="1:7" x14ac:dyDescent="0.35">
      <c r="G11" s="2"/>
    </row>
    <row r="12" spans="1:7" x14ac:dyDescent="0.35">
      <c r="G12" s="2"/>
    </row>
    <row r="13" spans="1:7" x14ac:dyDescent="0.35">
      <c r="G13" s="2"/>
    </row>
  </sheetData>
  <dataValidations count="2">
    <dataValidation type="list" allowBlank="1" showInputMessage="1" showErrorMessage="1" sqref="B2:B13" xr:uid="{3A0BAD62-9C2A-4354-B4F4-8516B76F580B}">
      <formula1>"Sector"</formula1>
    </dataValidation>
    <dataValidation type="list" allowBlank="1" showInputMessage="1" showErrorMessage="1" sqref="F4:F15" xr:uid="{12884E2F-DB83-4034-AA53-9D6A04B08B1F}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1572-47D9-4770-A304-28F8B9E8E367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42</v>
      </c>
      <c r="B1" s="1" t="s">
        <v>43</v>
      </c>
      <c r="C1" s="1" t="s">
        <v>47</v>
      </c>
      <c r="D1" s="1" t="s">
        <v>48</v>
      </c>
      <c r="E1" s="1" t="s">
        <v>45</v>
      </c>
      <c r="F1" s="1" t="s">
        <v>46</v>
      </c>
    </row>
  </sheetData>
  <dataValidations count="2">
    <dataValidation type="list" allowBlank="1" showInputMessage="1" showErrorMessage="1" sqref="C2:C11" xr:uid="{6B825079-363B-43A4-8A71-77E059172F17}">
      <formula1>"Sector"</formula1>
    </dataValidation>
    <dataValidation type="list" allowBlank="1" showInputMessage="1" showErrorMessage="1" sqref="E2:E11" xr:uid="{CAB859FC-09BF-48AF-B208-07E804AA851C}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C04C-D1AA-42E8-B667-577072F67D98}">
  <dimension ref="A1:F1"/>
  <sheetViews>
    <sheetView workbookViewId="0">
      <selection sqref="A1:F1048576"/>
    </sheetView>
  </sheetViews>
  <sheetFormatPr defaultRowHeight="14.5" x14ac:dyDescent="0.35"/>
  <sheetData>
    <row r="1" spans="1:6" x14ac:dyDescent="0.35">
      <c r="A1" s="1" t="s">
        <v>42</v>
      </c>
      <c r="B1" s="1" t="s">
        <v>43</v>
      </c>
      <c r="C1" s="1" t="s">
        <v>47</v>
      </c>
      <c r="D1" s="1" t="s">
        <v>48</v>
      </c>
      <c r="E1" s="1" t="s">
        <v>45</v>
      </c>
      <c r="F1" s="1" t="s">
        <v>46</v>
      </c>
    </row>
  </sheetData>
  <dataValidations count="2">
    <dataValidation type="list" allowBlank="1" showInputMessage="1" showErrorMessage="1" sqref="C2:C11" xr:uid="{BDB532E5-6B0B-4C63-825B-0EDFF9A9DA9B}">
      <formula1>"Sector"</formula1>
    </dataValidation>
    <dataValidation type="list" allowBlank="1" showInputMessage="1" showErrorMessage="1" sqref="E2:E11" xr:uid="{0D023F49-25D8-4CC1-8287-88BC545E824F}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593D-9146-4CED-A4A4-B02636B957F5}">
  <dimension ref="A1:H10"/>
  <sheetViews>
    <sheetView tabSelected="1" zoomScale="76" workbookViewId="0">
      <selection activeCell="G16" sqref="G16"/>
    </sheetView>
  </sheetViews>
  <sheetFormatPr defaultRowHeight="14.5" x14ac:dyDescent="0.35"/>
  <cols>
    <col min="2" max="2" width="9.7265625" bestFit="1" customWidth="1"/>
    <col min="3" max="3" width="15" bestFit="1" customWidth="1"/>
    <col min="4" max="4" width="14.1796875" bestFit="1" customWidth="1"/>
    <col min="5" max="5" width="12.6328125" bestFit="1" customWidth="1"/>
    <col min="6" max="6" width="15" bestFit="1" customWidth="1"/>
    <col min="7" max="7" width="10" bestFit="1" customWidth="1"/>
    <col min="8" max="8" width="10.54296875" bestFit="1" customWidth="1"/>
  </cols>
  <sheetData>
    <row r="1" spans="1:8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47</v>
      </c>
      <c r="F1" s="1" t="s">
        <v>48</v>
      </c>
      <c r="G1" s="1" t="s">
        <v>45</v>
      </c>
      <c r="H1" s="1" t="s">
        <v>46</v>
      </c>
    </row>
    <row r="2" spans="1:8" ht="29" x14ac:dyDescent="0.35">
      <c r="A2" t="s">
        <v>0</v>
      </c>
      <c r="B2" t="s">
        <v>49</v>
      </c>
      <c r="C2" s="3" t="s">
        <v>51</v>
      </c>
      <c r="D2" t="s">
        <v>0</v>
      </c>
      <c r="E2" t="s">
        <v>49</v>
      </c>
      <c r="F2" s="3" t="s">
        <v>51</v>
      </c>
      <c r="G2" t="s">
        <v>50</v>
      </c>
      <c r="H2" s="6">
        <v>11.015000000000001</v>
      </c>
    </row>
    <row r="3" spans="1:8" ht="43.5" x14ac:dyDescent="0.35">
      <c r="A3" t="s">
        <v>0</v>
      </c>
      <c r="B3" t="s">
        <v>49</v>
      </c>
      <c r="C3" s="3" t="s">
        <v>23</v>
      </c>
      <c r="D3" t="s">
        <v>0</v>
      </c>
      <c r="E3" t="s">
        <v>49</v>
      </c>
      <c r="F3" s="3" t="s">
        <v>23</v>
      </c>
      <c r="G3" t="s">
        <v>50</v>
      </c>
      <c r="H3" s="6">
        <v>11.025</v>
      </c>
    </row>
    <row r="4" spans="1:8" ht="58" x14ac:dyDescent="0.35">
      <c r="A4" t="s">
        <v>0</v>
      </c>
      <c r="B4" t="s">
        <v>49</v>
      </c>
      <c r="C4" s="3" t="s">
        <v>11</v>
      </c>
      <c r="D4" t="s">
        <v>0</v>
      </c>
      <c r="E4" t="s">
        <v>49</v>
      </c>
      <c r="F4" s="3" t="s">
        <v>11</v>
      </c>
      <c r="G4" t="s">
        <v>50</v>
      </c>
      <c r="H4" s="6">
        <v>11.025</v>
      </c>
    </row>
    <row r="5" spans="1:8" ht="43.5" x14ac:dyDescent="0.35">
      <c r="A5" t="s">
        <v>0</v>
      </c>
      <c r="B5" t="s">
        <v>49</v>
      </c>
      <c r="C5" s="3" t="s">
        <v>12</v>
      </c>
      <c r="D5" t="s">
        <v>0</v>
      </c>
      <c r="E5" t="s">
        <v>49</v>
      </c>
      <c r="F5" s="3" t="s">
        <v>12</v>
      </c>
      <c r="G5" t="s">
        <v>50</v>
      </c>
      <c r="H5">
        <f>1102.5%*0.13</f>
        <v>1.4332500000000001</v>
      </c>
    </row>
    <row r="6" spans="1:8" ht="58" x14ac:dyDescent="0.35">
      <c r="A6" t="s">
        <v>0</v>
      </c>
      <c r="B6" t="s">
        <v>49</v>
      </c>
      <c r="C6" s="3" t="s">
        <v>13</v>
      </c>
      <c r="D6" t="s">
        <v>0</v>
      </c>
      <c r="E6" t="s">
        <v>49</v>
      </c>
      <c r="F6" s="3" t="s">
        <v>13</v>
      </c>
      <c r="G6" t="s">
        <v>50</v>
      </c>
      <c r="H6">
        <f>1102.5%*0.12</f>
        <v>1.323</v>
      </c>
    </row>
    <row r="7" spans="1:8" ht="43.5" x14ac:dyDescent="0.35">
      <c r="A7" t="s">
        <v>0</v>
      </c>
      <c r="B7" t="s">
        <v>49</v>
      </c>
      <c r="C7" s="3" t="s">
        <v>14</v>
      </c>
      <c r="D7" t="s">
        <v>0</v>
      </c>
      <c r="E7" t="s">
        <v>49</v>
      </c>
      <c r="F7" s="3" t="s">
        <v>14</v>
      </c>
      <c r="G7" t="s">
        <v>50</v>
      </c>
      <c r="H7">
        <f>1102.5%*0.04</f>
        <v>0.441</v>
      </c>
    </row>
    <row r="8" spans="1:8" ht="87" x14ac:dyDescent="0.35">
      <c r="A8" t="s">
        <v>0</v>
      </c>
      <c r="B8" t="s">
        <v>49</v>
      </c>
      <c r="C8" s="3" t="s">
        <v>20</v>
      </c>
      <c r="D8" t="s">
        <v>0</v>
      </c>
      <c r="E8" t="s">
        <v>49</v>
      </c>
      <c r="F8" s="3" t="s">
        <v>20</v>
      </c>
      <c r="G8" t="s">
        <v>50</v>
      </c>
      <c r="H8">
        <f>1102.5%*0.03</f>
        <v>0.33074999999999999</v>
      </c>
    </row>
    <row r="9" spans="1:8" ht="29" x14ac:dyDescent="0.35">
      <c r="A9" t="s">
        <v>0</v>
      </c>
      <c r="B9" t="s">
        <v>49</v>
      </c>
      <c r="C9" s="3" t="s">
        <v>10</v>
      </c>
      <c r="D9" t="s">
        <v>0</v>
      </c>
      <c r="E9" t="s">
        <v>49</v>
      </c>
      <c r="F9" s="3" t="s">
        <v>10</v>
      </c>
      <c r="G9" t="s">
        <v>50</v>
      </c>
      <c r="H9">
        <f>1102.5%*58%</f>
        <v>6.3944999999999999</v>
      </c>
    </row>
    <row r="10" spans="1:8" x14ac:dyDescent="0.35">
      <c r="H10" s="4"/>
    </row>
  </sheetData>
  <dataValidations count="2">
    <dataValidation type="list" allowBlank="1" showInputMessage="1" showErrorMessage="1" sqref="B2:B9 E2:E9" xr:uid="{02CF2DCD-23B2-41A7-BCF4-D01426247E24}">
      <formula1>"Sector"</formula1>
    </dataValidation>
    <dataValidation type="list" allowBlank="1" showInputMessage="1" showErrorMessage="1" sqref="G2:G9" xr:uid="{B46D9874-6FC8-4A34-BD95-B8CD464D29D9}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Herrmann, J.E. (Jaqueline)</dc:creator>
  <cp:lastModifiedBy>Herrmann, J.E. (Jaqueline)</cp:lastModifiedBy>
  <dcterms:created xsi:type="dcterms:W3CDTF">2025-04-16T08:20:36Z</dcterms:created>
  <dcterms:modified xsi:type="dcterms:W3CDTF">2025-07-19T09:25:20Z</dcterms:modified>
</cp:coreProperties>
</file>