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YamanTrios\Automacao\src\test\java\MOBILE\MRR\"/>
    </mc:Choice>
  </mc:AlternateContent>
  <xr:revisionPtr revIDLastSave="0" documentId="13_ncr:1_{42996A0E-2FFF-42FB-B658-00C45FC57EB2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MRR - Jardeson" sheetId="5" r:id="rId1"/>
    <sheet name="MRR - Raisa" sheetId="7" r:id="rId2"/>
    <sheet name="MRR - Juliana" sheetId="1" r:id="rId3"/>
    <sheet name="Estimativa do Projeto.old " sheetId="2" state="hidden" r:id="rId4"/>
    <sheet name="Font" sheetId="3" state="hidden" r:id="rId5"/>
    <sheet name="Calculadora_Desenvolvedor" sheetId="4" state="hidden" r:id="rId6"/>
  </sheets>
  <externalReferences>
    <externalReference r:id="rId7"/>
    <externalReference r:id="rId8"/>
  </externalReferences>
  <definedNames>
    <definedName name="_xlnm._FilterDatabase" localSheetId="0">'MRR - Jardeson'!$B$7:$V$56</definedName>
    <definedName name="_xlnm._FilterDatabase" localSheetId="2">'MRR - Juliana'!$B$7:$V$56</definedName>
    <definedName name="_xlnm._FilterDatabase" localSheetId="1">'MRR - Raisa'!$B$7:$V$56</definedName>
    <definedName name="_xlnm.Print_Area" localSheetId="0">'MRR - Jardeson'!$B$1:$V$10</definedName>
    <definedName name="_xlnm.Print_Area" localSheetId="2">'MRR - Juliana'!$B$1:$V$10</definedName>
    <definedName name="_xlnm.Print_Area" localSheetId="1">'MRR - Raisa'!$B$1:$V$10</definedName>
    <definedName name="LST_TELAS">[1]Parâmetros!$F$2:$F$4</definedName>
    <definedName name="LST_TIPOS">[2]Parâmetros!$C$2:$C$14</definedName>
    <definedName name="_xlnm.Print_Titles" localSheetId="0">'MRR - Jardeson'!$3:$4</definedName>
    <definedName name="_xlnm.Print_Titles" localSheetId="2">'MRR - Juliana'!$3:$4</definedName>
    <definedName name="_xlnm.Print_Titles" localSheetId="1">'MRR - Raisa'!$3:$4</definedName>
    <definedName name="Z_9C5722CE_C708_4E31_B129_EDE8997C2222_.wvu.FilterData" localSheetId="0">'MRR - Jardeson'!$B$7:$V$10</definedName>
    <definedName name="Z_9C5722CE_C708_4E31_B129_EDE8997C2222_.wvu.FilterData" localSheetId="2">'MRR - Juliana'!$B$7:$V$10</definedName>
    <definedName name="Z_9C5722CE_C708_4E31_B129_EDE8997C2222_.wvu.FilterData" localSheetId="1">'MRR - Raisa'!$B$7:$V$10</definedName>
    <definedName name="Z_B7BCCD2C_A74F_4F61_85CC_3C6C9589E7F8_.wvu.FilterData" localSheetId="0">'MRR - Jardeson'!$B$7:$V$10</definedName>
    <definedName name="Z_B7BCCD2C_A74F_4F61_85CC_3C6C9589E7F8_.wvu.FilterData" localSheetId="2">'MRR - Juliana'!$B$7:$V$10</definedName>
    <definedName name="Z_B7BCCD2C_A74F_4F61_85CC_3C6C9589E7F8_.wvu.FilterData" localSheetId="1">'MRR - Raisa'!$B$7:$V$10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H27" i="4"/>
  <c r="G27" i="4"/>
  <c r="K27" i="4" s="1"/>
  <c r="R11" i="4" s="1"/>
  <c r="L8" i="4" s="1"/>
  <c r="M8" i="4" s="1"/>
  <c r="D27" i="4"/>
  <c r="K26" i="4"/>
  <c r="H26" i="4"/>
  <c r="G26" i="4"/>
  <c r="D26" i="4"/>
  <c r="D15" i="4" s="1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H28" i="3"/>
  <c r="G28" i="3"/>
  <c r="F28" i="3"/>
  <c r="I28" i="3" s="1"/>
  <c r="B28" i="3"/>
  <c r="H27" i="3"/>
  <c r="G27" i="3"/>
  <c r="F27" i="3"/>
  <c r="I27" i="3" s="1"/>
  <c r="B27" i="3"/>
  <c r="B29" i="3" s="1"/>
  <c r="M23" i="3"/>
  <c r="G13" i="2" s="1"/>
  <c r="E23" i="3"/>
  <c r="B23" i="3"/>
  <c r="P22" i="3"/>
  <c r="M22" i="3"/>
  <c r="M24" i="3" s="1"/>
  <c r="I22" i="3"/>
  <c r="E22" i="3"/>
  <c r="E24" i="3" s="1"/>
  <c r="B22" i="3"/>
  <c r="P21" i="3"/>
  <c r="I21" i="3"/>
  <c r="B21" i="3"/>
  <c r="M17" i="3"/>
  <c r="H17" i="3"/>
  <c r="C17" i="3"/>
  <c r="M16" i="3"/>
  <c r="H16" i="3"/>
  <c r="C16" i="3"/>
  <c r="Q15" i="3"/>
  <c r="M15" i="3"/>
  <c r="M18" i="3" s="1"/>
  <c r="H15" i="3"/>
  <c r="C15" i="3"/>
  <c r="Q14" i="3"/>
  <c r="H14" i="3"/>
  <c r="H18" i="3" s="1"/>
  <c r="C14" i="3"/>
  <c r="C18" i="3" s="1"/>
  <c r="M10" i="3"/>
  <c r="Q9" i="3"/>
  <c r="M9" i="3"/>
  <c r="I9" i="3"/>
  <c r="F9" i="3"/>
  <c r="Q8" i="3"/>
  <c r="M8" i="3"/>
  <c r="I8" i="3"/>
  <c r="F8" i="3"/>
  <c r="Q7" i="3"/>
  <c r="M7" i="3"/>
  <c r="I7" i="3"/>
  <c r="I10" i="3" s="1"/>
  <c r="F7" i="3"/>
  <c r="Q6" i="3"/>
  <c r="M6" i="3"/>
  <c r="F6" i="3"/>
  <c r="Q5" i="3"/>
  <c r="M5" i="3"/>
  <c r="F5" i="3"/>
  <c r="Q4" i="3"/>
  <c r="M4" i="3"/>
  <c r="I4" i="3"/>
  <c r="F4" i="3"/>
  <c r="Q3" i="3"/>
  <c r="Q10" i="3" s="1"/>
  <c r="M3" i="3"/>
  <c r="M11" i="3" s="1"/>
  <c r="I3" i="3"/>
  <c r="F3" i="3"/>
  <c r="I2" i="3"/>
  <c r="F2" i="3"/>
  <c r="F10" i="3" s="1"/>
  <c r="D20" i="2"/>
  <c r="C20" i="2"/>
  <c r="D19" i="2"/>
  <c r="E19" i="2" s="1"/>
  <c r="D18" i="2"/>
  <c r="E18" i="2" s="1"/>
  <c r="E17" i="2"/>
  <c r="D17" i="2"/>
  <c r="D16" i="2"/>
  <c r="E16" i="2" s="1"/>
  <c r="E20" i="2" s="1"/>
  <c r="H13" i="2"/>
  <c r="E13" i="2"/>
  <c r="D13" i="2"/>
  <c r="C13" i="2"/>
  <c r="B13" i="2"/>
  <c r="G6" i="2"/>
  <c r="I29" i="3" l="1"/>
  <c r="T7" i="4"/>
  <c r="Q21" i="3"/>
  <c r="Q22" i="3"/>
  <c r="J21" i="3"/>
  <c r="G18" i="2" s="1"/>
  <c r="F23" i="3"/>
  <c r="F13" i="2"/>
  <c r="F22" i="3"/>
  <c r="H18" i="2" s="1"/>
  <c r="I23" i="3"/>
  <c r="J22" i="3" s="1"/>
  <c r="P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FCE3399A-F144-471C-9712-5F6B0FCB5F50}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CCC65398-E94A-48EC-846A-7586F28602FA}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Preecher o campo com o Nome do Projeto</t>
        </r>
      </text>
    </comment>
    <comment ref="G4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Preencher o campo com a sigla do sistema.</t>
        </r>
      </text>
    </comment>
    <comment ref="J4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Preencher o campo com o nome completo do solicitante da demanda</t>
        </r>
      </text>
    </comment>
    <comment ref="C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Preencher o campo com a data da implantação do projeto em produção.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Informar qual ou quais plataformas serão testadas
</t>
        </r>
      </text>
    </comment>
    <comment ref="F7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>Selecionar a opção "Sim" caso exista mais de uma sigla envolvida nos testes, caso contrário selecione "Não".</t>
        </r>
      </text>
    </comment>
    <comment ref="G7" authorId="0" shapeId="0" xr:uid="{00000000-0006-0000-0300-000003000000}">
      <text>
        <r>
          <rPr>
            <b/>
            <sz val="9"/>
            <color rgb="FF000000"/>
            <rFont val="Tahoma"/>
            <family val="2"/>
            <charset val="1"/>
          </rPr>
          <t>Informar a quantidade de siglas envolvidas nos testes</t>
        </r>
      </text>
    </comment>
    <comment ref="H7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Informar a quantidade de funcionalidades
 que serão testadas
</t>
        </r>
      </text>
    </comment>
    <comment ref="I7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>Informar a quantidade de ciclo de execuções dos testes</t>
        </r>
      </text>
    </comment>
    <comment ref="K7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>Informar a  quantidade de recursos que executaram os testes</t>
        </r>
      </text>
    </comment>
    <comment ref="L7" authorId="0" shapeId="0" xr:uid="{00000000-0006-0000-0300-000007000000}">
      <text>
        <r>
          <rPr>
            <sz val="11"/>
            <color rgb="FF000000"/>
            <rFont val="Calibri"/>
            <family val="2"/>
            <charset val="1"/>
          </rPr>
          <t xml:space="preserve">Exibe o total de horas que serão testadas as funcionalidades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7" authorId="0" shapeId="0" xr:uid="{00000000-0006-0000-03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<sst xmlns="http://schemas.openxmlformats.org/spreadsheetml/2006/main" count="550" uniqueCount="277">
  <si>
    <t>MRR - Matriz de Rastreabilidade de Requisitos</t>
  </si>
  <si>
    <t>Nome do Projeto:</t>
  </si>
  <si>
    <t>Complexidade</t>
  </si>
  <si>
    <t>Tipo de Teste</t>
  </si>
  <si>
    <t>Squad:</t>
  </si>
  <si>
    <t>4 – Stark House</t>
  </si>
  <si>
    <t>Descrição do Projeto:</t>
  </si>
  <si>
    <t>Whatsapp APK WEB</t>
  </si>
  <si>
    <t>ID
Caso de Teste</t>
  </si>
  <si>
    <t>Nome do Caso de Teste</t>
  </si>
  <si>
    <t>Adicionar Contato</t>
  </si>
  <si>
    <t>Criar Grupo</t>
  </si>
  <si>
    <t>Iniciar uma Conversa</t>
  </si>
  <si>
    <t>Anexar Foto</t>
  </si>
  <si>
    <t>Anexar Vídeo</t>
  </si>
  <si>
    <t>Criar Nova Transmissão</t>
  </si>
  <si>
    <t>Status</t>
  </si>
  <si>
    <t>Chamada por Ligação</t>
  </si>
  <si>
    <t>Chamada por Vídeo</t>
  </si>
  <si>
    <t>Pesquisa</t>
  </si>
  <si>
    <t>Whatsapp Web</t>
  </si>
  <si>
    <t>Mensagens Favoritas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</si>
  <si>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</si>
  <si>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</si>
  <si>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</si>
  <si>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</si>
  <si>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</si>
  <si>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</si>
  <si>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CT-0001</t>
  </si>
  <si>
    <t>Validar a adição do novo contato no Whatsapp com as informações básicas</t>
  </si>
  <si>
    <t>x</t>
  </si>
  <si>
    <t>Simples</t>
  </si>
  <si>
    <t>Funcional Positivo</t>
  </si>
  <si>
    <t>Sim</t>
  </si>
  <si>
    <t>Trios</t>
  </si>
  <si>
    <t>CT-0002</t>
  </si>
  <si>
    <t>Validar a adição do novo contato no Whatsapp com as informações vazias</t>
  </si>
  <si>
    <t>Funcional Negativo</t>
  </si>
  <si>
    <t>Não</t>
  </si>
  <si>
    <t>CT-0003</t>
  </si>
  <si>
    <t>Validar a criação do novo grupo com as informações necessárias</t>
  </si>
  <si>
    <t>CT-0004</t>
  </si>
  <si>
    <t>Validar a criação do novo grupo sem participantes</t>
  </si>
  <si>
    <t>CT-0005</t>
  </si>
  <si>
    <t>Validar uma nova conversa</t>
  </si>
  <si>
    <t>CT-0006</t>
  </si>
  <si>
    <t>CT-0007</t>
  </si>
  <si>
    <t>CT-0008</t>
  </si>
  <si>
    <t>CT-0009</t>
  </si>
  <si>
    <t>CT-0010</t>
  </si>
  <si>
    <t>CT-0011</t>
  </si>
  <si>
    <t>CT-0012</t>
  </si>
  <si>
    <t>CT-0013</t>
  </si>
  <si>
    <t>CT-0014</t>
  </si>
  <si>
    <t>CT-0015</t>
  </si>
  <si>
    <t>CT-0016</t>
  </si>
  <si>
    <t>CT-0017</t>
  </si>
  <si>
    <t>CT-0018</t>
  </si>
  <si>
    <t>CT-0019</t>
  </si>
  <si>
    <t>CT-0020</t>
  </si>
  <si>
    <t>CT-0021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</si>
  <si>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</si>
  <si>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</si>
  <si>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</si>
  <si>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</si>
  <si>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</si>
  <si>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</si>
  <si>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</si>
  <si>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</si>
  <si>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</si>
  <si>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CT-0031</t>
  </si>
  <si>
    <t>CT-0032</t>
  </si>
  <si>
    <t>CT-0033</t>
  </si>
  <si>
    <t>CT-0034</t>
  </si>
  <si>
    <t>CT-0035</t>
  </si>
  <si>
    <t>CT-0036</t>
  </si>
  <si>
    <t>CT-0037</t>
  </si>
  <si>
    <t>CT-0038</t>
  </si>
  <si>
    <t>CT-0039</t>
  </si>
  <si>
    <t>CT-0040</t>
  </si>
  <si>
    <t>CT-0041</t>
  </si>
  <si>
    <t>CT-0042</t>
  </si>
  <si>
    <t>CT-0043</t>
  </si>
  <si>
    <t>CT-0044</t>
  </si>
  <si>
    <t>CT-0045</t>
  </si>
  <si>
    <t>CT-0046</t>
  </si>
  <si>
    <t>CT-0047</t>
  </si>
  <si>
    <t>CT-0048</t>
  </si>
  <si>
    <t>CT-0049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</si>
  <si>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</si>
  <si>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</si>
  <si>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</si>
  <si>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</si>
  <si>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</si>
  <si>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</si>
  <si>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</si>
  <si>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</si>
  <si>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</si>
  <si>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</si>
  <si>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</si>
  <si>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</si>
  <si>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</si>
  <si>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</si>
  <si>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</si>
  <si>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</si>
  <si>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</si>
  <si>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</si>
  <si>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</si>
  <si>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</si>
  <si>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</si>
  <si>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</si>
  <si>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</si>
  <si>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</si>
  <si>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</si>
  <si>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</si>
  <si>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</si>
  <si>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</si>
  <si>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</si>
  <si>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</si>
  <si>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</si>
  <si>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</si>
  <si>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</si>
  <si>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</si>
  <si>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</si>
  <si>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</si>
  <si>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</si>
  <si>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</si>
  <si>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</si>
  <si>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</si>
  <si>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</si>
  <si>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</si>
  <si>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</si>
  <si>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</si>
  <si>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</si>
  <si>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</si>
  <si>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</si>
  <si>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</si>
  <si>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</si>
  <si>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</si>
  <si>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</si>
  <si>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</si>
  <si>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</si>
  <si>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</si>
  <si>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</si>
  <si>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</si>
  <si>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</si>
  <si>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</si>
  <si>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</si>
  <si>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</si>
  <si>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</si>
  <si>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</si>
  <si>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</si>
  <si>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</si>
  <si>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</si>
  <si>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</si>
  <si>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</si>
  <si>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</si>
  <si>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</si>
  <si>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</si>
  <si>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</si>
  <si>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</si>
  <si>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</si>
  <si>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</si>
  <si>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</si>
  <si>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</si>
  <si>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</si>
  <si>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</si>
  <si>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</si>
  <si>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</si>
  <si>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</si>
  <si>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</si>
  <si>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</si>
  <si>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</si>
  <si>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</si>
  <si>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</si>
  <si>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</si>
  <si>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</si>
  <si>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</si>
  <si>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</si>
  <si>
    <t>CT-1001</t>
  </si>
  <si>
    <t>CT-1002</t>
  </si>
  <si>
    <t>CT-1003</t>
  </si>
  <si>
    <t>CT-1004</t>
  </si>
  <si>
    <t>CT-1005</t>
  </si>
  <si>
    <t>CT-1006</t>
  </si>
  <si>
    <t>CT-1007</t>
  </si>
  <si>
    <t>CT-1008</t>
  </si>
  <si>
    <t>CT-1009</t>
  </si>
  <si>
    <t>CT-1010</t>
  </si>
  <si>
    <t>CT-1011</t>
  </si>
  <si>
    <t>CT-1012</t>
  </si>
  <si>
    <t>CT-1013</t>
  </si>
  <si>
    <t>CT-1014</t>
  </si>
  <si>
    <t>CT-1015</t>
  </si>
  <si>
    <t>CT-1016</t>
  </si>
  <si>
    <t>CT-1017</t>
  </si>
  <si>
    <t>CT-1018</t>
  </si>
  <si>
    <t>CT-1019</t>
  </si>
  <si>
    <t>CT-1020</t>
  </si>
  <si>
    <t>CT-1021</t>
  </si>
  <si>
    <t>CT-1022</t>
  </si>
  <si>
    <t>CT-1023</t>
  </si>
  <si>
    <t>CT-1024</t>
  </si>
  <si>
    <t>CT-1025</t>
  </si>
  <si>
    <t>CT-1026</t>
  </si>
  <si>
    <t>CT-1027</t>
  </si>
  <si>
    <t>CT-1028</t>
  </si>
  <si>
    <t>CT-1029</t>
  </si>
  <si>
    <t>CT-1030</t>
  </si>
  <si>
    <t>CT-1031</t>
  </si>
  <si>
    <t>CT-1032</t>
  </si>
  <si>
    <t>CT-1033</t>
  </si>
  <si>
    <t>CT-1034</t>
  </si>
  <si>
    <t>CT-1035</t>
  </si>
  <si>
    <t>CT-1036</t>
  </si>
  <si>
    <t>CT-1037</t>
  </si>
  <si>
    <t>CT-1038</t>
  </si>
  <si>
    <t>CT-1039</t>
  </si>
  <si>
    <t>CT-1040</t>
  </si>
  <si>
    <t>CT-1041</t>
  </si>
  <si>
    <t>CT-1042</t>
  </si>
  <si>
    <t>CT-1043</t>
  </si>
  <si>
    <t>CT-1044</t>
  </si>
  <si>
    <t>CT-1045</t>
  </si>
  <si>
    <t>CT-1046</t>
  </si>
  <si>
    <t>CT-1047</t>
  </si>
  <si>
    <t>CT-1048</t>
  </si>
  <si>
    <t>CT-1049</t>
  </si>
  <si>
    <t>CT-2001</t>
  </si>
  <si>
    <t>CT-2002</t>
  </si>
  <si>
    <t>CT-2003</t>
  </si>
  <si>
    <t>CT-2004</t>
  </si>
  <si>
    <t>CT-2005</t>
  </si>
  <si>
    <t>CT-2006</t>
  </si>
  <si>
    <t>CT-2007</t>
  </si>
  <si>
    <t>CT-2008</t>
  </si>
  <si>
    <t>CT-2009</t>
  </si>
  <si>
    <t>CT-2010</t>
  </si>
  <si>
    <t>CT-2011</t>
  </si>
  <si>
    <t>CT-2012</t>
  </si>
  <si>
    <t>CT-2013</t>
  </si>
  <si>
    <t>CT-2014</t>
  </si>
  <si>
    <t>CT-2015</t>
  </si>
  <si>
    <t>CT-2016</t>
  </si>
  <si>
    <t>CT-2017</t>
  </si>
  <si>
    <t>CT-2018</t>
  </si>
  <si>
    <t>CT-2019</t>
  </si>
  <si>
    <t>CT-2020</t>
  </si>
  <si>
    <t>CT-2021</t>
  </si>
  <si>
    <t>CT-2022</t>
  </si>
  <si>
    <t>CT-2023</t>
  </si>
  <si>
    <t>CT-2024</t>
  </si>
  <si>
    <t>CT-2025</t>
  </si>
  <si>
    <t>CT-2026</t>
  </si>
  <si>
    <t>CT-2027</t>
  </si>
  <si>
    <t>CT-2028</t>
  </si>
  <si>
    <t>CT-2029</t>
  </si>
  <si>
    <t>CT-2030</t>
  </si>
  <si>
    <t>CT-2031</t>
  </si>
  <si>
    <t>CT-2032</t>
  </si>
  <si>
    <t>CT-2033</t>
  </si>
  <si>
    <t>CT-2034</t>
  </si>
  <si>
    <t>CT-2035</t>
  </si>
  <si>
    <t>CT-2036</t>
  </si>
  <si>
    <t>CT-2037</t>
  </si>
  <si>
    <t>CT-2038</t>
  </si>
  <si>
    <t>CT-2039</t>
  </si>
  <si>
    <t>CT-2040</t>
  </si>
  <si>
    <t>CT-2041</t>
  </si>
  <si>
    <t>CT-2042</t>
  </si>
  <si>
    <t>CT-2043</t>
  </si>
  <si>
    <t>CT-2044</t>
  </si>
  <si>
    <t>CT-2045</t>
  </si>
  <si>
    <t>CT-2046</t>
  </si>
  <si>
    <t>CT-2047</t>
  </si>
  <si>
    <t>CT-2048</t>
  </si>
  <si>
    <t>CT-2049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</si>
</sst>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General\%"/>
    <numFmt numFmtId="166" formatCode="0\%"/>
    <numFmt numFmtId="167" formatCode="_-* #,##0.00_-;\-* #,##0.00_-;_-* \-??_-;_-@_-"/>
    <numFmt numFmtId="168" formatCode="0.0"/>
  </numFmts>
  <fonts count="2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name val="Arial"/>
      <family val="2"/>
      <charset val="1"/>
    </font>
    <font>
      <b/>
      <sz val="20"/>
      <color rgb="FFFFFFFF"/>
      <name val="Calibri"/>
      <family val="2"/>
      <charset val="1"/>
    </font>
    <font>
      <sz val="8"/>
      <color rgb="FF333399"/>
      <name val="Calibri"/>
      <family val="2"/>
      <charset val="1"/>
    </font>
    <font>
      <b/>
      <sz val="16"/>
      <color rgb="FF00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9"/>
      <name val="Arial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2060"/>
      <name val="Arial"/>
      <family val="2"/>
      <charset val="1"/>
    </font>
    <font>
      <b/>
      <sz val="11"/>
      <color rgb="FFF27300"/>
      <name val="Arial"/>
      <family val="2"/>
      <charset val="1"/>
    </font>
    <font>
      <b/>
      <sz val="15"/>
      <color rgb="FF00206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808080"/>
      <name val="Arial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4D3D1"/>
        <bgColor rgb="FFD9D9D9"/>
      </patternFill>
    </fill>
    <fill>
      <patternFill patternType="solid">
        <fgColor rgb="FFA6A6A6"/>
        <bgColor rgb="FFC6C5C1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9D9D9"/>
        <bgColor rgb="FFD4D3D1"/>
      </patternFill>
    </fill>
    <fill>
      <patternFill patternType="solid">
        <fgColor rgb="FF3B3D45"/>
        <bgColor rgb="FF333300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3">
    <xf numFmtId="0" fontId="0" fillId="0" borderId="0"/>
    <xf numFmtId="167" fontId="24" fillId="0" borderId="0" applyBorder="0" applyProtection="0"/>
    <xf numFmtId="0" fontId="1" fillId="0" borderId="0"/>
  </cellStyleXfs>
  <cellXfs count="93">
    <xf numFmtId="0" fontId="0" fillId="0" borderId="0" xfId="0"/>
    <xf numFmtId="0" fontId="21" fillId="11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164" fontId="14" fillId="0" borderId="10" xfId="0" applyNumberFormat="1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0" fillId="6" borderId="0" xfId="0" applyFill="1" applyBorder="1" applyAlignment="1">
      <alignment horizontal="center"/>
    </xf>
    <xf numFmtId="0" fontId="0" fillId="2" borderId="5" xfId="0" applyFont="1" applyFill="1" applyBorder="1" applyAlignment="1" applyProtection="1">
      <alignment horizontal="center" wrapText="1"/>
      <protection locked="0"/>
    </xf>
    <xf numFmtId="0" fontId="0" fillId="2" borderId="3" xfId="0" applyFill="1" applyBorder="1" applyAlignment="1" applyProtection="1">
      <alignment horizont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7" fillId="4" borderId="6" xfId="0" applyFont="1" applyFill="1" applyBorder="1" applyAlignment="1" applyProtection="1">
      <alignment horizontal="center" wrapText="1"/>
      <protection locked="0"/>
    </xf>
    <xf numFmtId="0" fontId="7" fillId="4" borderId="7" xfId="0" applyFont="1" applyFill="1" applyBorder="1" applyAlignment="1" applyProtection="1">
      <alignment horizontal="left" wrapText="1"/>
      <protection locked="0"/>
    </xf>
    <xf numFmtId="0" fontId="8" fillId="4" borderId="7" xfId="0" applyFont="1" applyFill="1" applyBorder="1" applyAlignment="1" applyProtection="1">
      <alignment horizontal="center" textRotation="90" wrapText="1"/>
      <protection locked="0"/>
    </xf>
    <xf numFmtId="0" fontId="8" fillId="4" borderId="7" xfId="0" applyFont="1" applyFill="1" applyBorder="1" applyAlignment="1" applyProtection="1">
      <alignment horizontal="center" vertical="center" textRotation="90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3" fillId="5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center" vertical="center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0" xfId="0" applyFont="1"/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top"/>
    </xf>
    <xf numFmtId="0" fontId="12" fillId="9" borderId="1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Alignment="1">
      <alignment vertical="top"/>
    </xf>
    <xf numFmtId="0" fontId="14" fillId="2" borderId="12" xfId="0" applyFont="1" applyFill="1" applyBorder="1" applyAlignment="1">
      <alignment vertical="top"/>
    </xf>
    <xf numFmtId="0" fontId="12" fillId="9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/>
    <xf numFmtId="165" fontId="16" fillId="2" borderId="13" xfId="0" applyNumberFormat="1" applyFont="1" applyFill="1" applyBorder="1" applyAlignment="1">
      <alignment horizontal="center" vertical="center"/>
    </xf>
    <xf numFmtId="0" fontId="15" fillId="0" borderId="13" xfId="0" applyFont="1" applyBorder="1"/>
    <xf numFmtId="164" fontId="14" fillId="0" borderId="0" xfId="0" applyNumberFormat="1" applyFont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8" fillId="2" borderId="13" xfId="0" applyNumberFormat="1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2" fontId="8" fillId="10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/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11" xfId="0" applyFont="1" applyBorder="1" applyAlignment="1"/>
    <xf numFmtId="0" fontId="20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6" fontId="0" fillId="0" borderId="0" xfId="1" applyNumberFormat="1" applyFont="1" applyBorder="1" applyAlignment="1" applyProtection="1">
      <alignment horizontal="center"/>
    </xf>
    <xf numFmtId="166" fontId="0" fillId="0" borderId="0" xfId="0" applyNumberFormat="1" applyAlignment="1">
      <alignment horizontal="center"/>
    </xf>
    <xf numFmtId="2" fontId="21" fillId="11" borderId="13" xfId="0" applyNumberFormat="1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2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8" fontId="21" fillId="8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" xfId="2" xr:uid="{00000000-0005-0000-0000-000006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6D20"/>
      <rgbColor rgb="FF800080"/>
      <rgbColor rgb="FF008080"/>
      <rgbColor rgb="FFC6C5C1"/>
      <rgbColor rgb="FF808080"/>
      <rgbColor rgb="FF9999FF"/>
      <rgbColor rgb="FF7030A0"/>
      <rgbColor rgb="FFFFFFCC"/>
      <rgbColor rgb="FFCCFFFF"/>
      <rgbColor rgb="FF660066"/>
      <rgbColor rgb="FFFF7700"/>
      <rgbColor rgb="FF0066CC"/>
      <rgbColor rgb="FFD4D3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033"/>
      <rgbColor rgb="FFF273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B3D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019628874826"/>
          <c:y val="4.3987288844288298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0302477743199"/>
          <c:y val="0.15989295868874401"/>
          <c:w val="0.42657942722299702"/>
          <c:h val="0.72637564810168898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433-4E14-AE48-ECDCE595087C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433-4E14-AE48-ECDCE595087C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0433-4E14-AE48-ECDCE595087C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0433-4E14-AE48-ECDCE5950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Font!$J$21:$J$22</c:f>
              <c:numCache>
                <c:formatCode>0\%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3-4E14-AE48-ECDCE59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6091212219"/>
          <c:y val="7.0773685057101507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5160804560602"/>
          <c:y val="0.15988418851536099"/>
          <c:w val="0.42658922232978402"/>
          <c:h val="0.72639536754061396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A9B-41FF-BF00-95F51FBA4B07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9B-41FF-BF00-95F51FBA4B07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A9B-41FF-BF00-95F51FBA4B07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A9B-41FF-BF00-95F51FBA4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Font!$F$22:$F$23</c:f>
              <c:numCache>
                <c:formatCode>0\%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B-41FF-BF00-95F51FBA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AAB76160-F8AF-48BC-AECD-0517D11A48D6}"/>
            </a:ext>
          </a:extLst>
        </xdr:cNvPr>
        <xdr:cNvSpPr/>
      </xdr:nvSpPr>
      <xdr:spPr>
        <a:xfrm>
          <a:off x="2510880" y="1062840"/>
          <a:ext cx="436740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BDBEAC13-7F7F-4532-AB34-5999C37D2DF2}"/>
            </a:ext>
          </a:extLst>
        </xdr:cNvPr>
        <xdr:cNvSpPr/>
      </xdr:nvSpPr>
      <xdr:spPr>
        <a:xfrm>
          <a:off x="160020" y="148008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D4654DF-0798-47BD-AA80-D45DEDAB90E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35600" y="975360"/>
          <a:ext cx="20638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76A84F8C-39A6-4A3E-8725-ECF9AF413E75}"/>
            </a:ext>
          </a:extLst>
        </xdr:cNvPr>
        <xdr:cNvSpPr/>
      </xdr:nvSpPr>
      <xdr:spPr>
        <a:xfrm>
          <a:off x="2510880" y="1062840"/>
          <a:ext cx="436740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DAEF880B-A1E6-40FA-998C-215AFBA9F0B1}"/>
            </a:ext>
          </a:extLst>
        </xdr:cNvPr>
        <xdr:cNvSpPr/>
      </xdr:nvSpPr>
      <xdr:spPr>
        <a:xfrm>
          <a:off x="160020" y="148008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0C8085-EDAE-4735-A747-34C52E96168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35600" y="975360"/>
          <a:ext cx="20638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81920" y="1057680"/>
          <a:ext cx="449064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1640" y="147492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01560" y="970200"/>
          <a:ext cx="21304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181080</xdr:colOff>
      <xdr:row>0</xdr:row>
      <xdr:rowOff>152280</xdr:rowOff>
    </xdr:from>
    <xdr:to>
      <xdr:col>1</xdr:col>
      <xdr:colOff>752040</xdr:colOff>
      <xdr:row>0</xdr:row>
      <xdr:rowOff>741960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1000" y="152280"/>
          <a:ext cx="57096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0</xdr:row>
      <xdr:rowOff>465840</xdr:rowOff>
    </xdr:from>
    <xdr:to>
      <xdr:col>4</xdr:col>
      <xdr:colOff>311040</xdr:colOff>
      <xdr:row>0</xdr:row>
      <xdr:rowOff>729720</xdr:rowOff>
    </xdr:to>
    <xdr:sp macro="" textlink="">
      <xdr:nvSpPr>
        <xdr:cNvPr id="4" name="CaixaDeTexto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98464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878400</xdr:colOff>
      <xdr:row>0</xdr:row>
      <xdr:rowOff>127080</xdr:rowOff>
    </xdr:from>
    <xdr:to>
      <xdr:col>6</xdr:col>
      <xdr:colOff>342360</xdr:colOff>
      <xdr:row>0</xdr:row>
      <xdr:rowOff>558000</xdr:rowOff>
    </xdr:to>
    <xdr:sp macro="" textlink="">
      <xdr:nvSpPr>
        <xdr:cNvPr id="5" name="CaixaDeTexto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58320" y="127080"/>
          <a:ext cx="909360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CPST - Calculadora para Prazo do Serviço de Teste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921960</xdr:colOff>
      <xdr:row>0</xdr:row>
      <xdr:rowOff>486720</xdr:rowOff>
    </xdr:from>
    <xdr:to>
      <xdr:col>2</xdr:col>
      <xdr:colOff>1496520</xdr:colOff>
      <xdr:row>0</xdr:row>
      <xdr:rowOff>732960</xdr:rowOff>
    </xdr:to>
    <xdr:sp macro="" textlink="">
      <xdr:nvSpPr>
        <xdr:cNvPr id="6" name="CaixaDeTexto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0188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1162080</xdr:colOff>
      <xdr:row>14</xdr:row>
      <xdr:rowOff>19080</xdr:rowOff>
    </xdr:from>
    <xdr:to>
      <xdr:col>7</xdr:col>
      <xdr:colOff>666000</xdr:colOff>
      <xdr:row>21</xdr:row>
      <xdr:rowOff>9000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1171440</xdr:colOff>
      <xdr:row>13</xdr:row>
      <xdr:rowOff>142920</xdr:rowOff>
    </xdr:from>
    <xdr:to>
      <xdr:col>8</xdr:col>
      <xdr:colOff>666000</xdr:colOff>
      <xdr:row>21</xdr:row>
      <xdr:rowOff>28080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104760</xdr:colOff>
      <xdr:row>0</xdr:row>
      <xdr:rowOff>152280</xdr:rowOff>
    </xdr:from>
    <xdr:to>
      <xdr:col>1</xdr:col>
      <xdr:colOff>666000</xdr:colOff>
      <xdr:row>0</xdr:row>
      <xdr:rowOff>741960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4680" y="152280"/>
          <a:ext cx="56124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127080</xdr:colOff>
      <xdr:row>0</xdr:row>
      <xdr:rowOff>465840</xdr:rowOff>
    </xdr:from>
    <xdr:to>
      <xdr:col>2</xdr:col>
      <xdr:colOff>311040</xdr:colOff>
      <xdr:row>0</xdr:row>
      <xdr:rowOff>729720</xdr:rowOff>
    </xdr:to>
    <xdr:sp macro="" textlink="">
      <xdr:nvSpPr>
        <xdr:cNvPr id="10" name="CaixaDeTexto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59768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1079640</xdr:colOff>
      <xdr:row>0</xdr:row>
      <xdr:rowOff>127080</xdr:rowOff>
    </xdr:from>
    <xdr:to>
      <xdr:col>10</xdr:col>
      <xdr:colOff>335160</xdr:colOff>
      <xdr:row>0</xdr:row>
      <xdr:rowOff>558000</xdr:rowOff>
    </xdr:to>
    <xdr:sp macro="" textlink="">
      <xdr:nvSpPr>
        <xdr:cNvPr id="11" name="CaixaDeTexto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159560" y="127080"/>
          <a:ext cx="908964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CPTD - Calculadora de Prazo de Teste para Desenvolvedores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1122840</xdr:colOff>
      <xdr:row>0</xdr:row>
      <xdr:rowOff>486720</xdr:rowOff>
    </xdr:from>
    <xdr:to>
      <xdr:col>3</xdr:col>
      <xdr:colOff>842040</xdr:colOff>
      <xdr:row>0</xdr:row>
      <xdr:rowOff>732960</xdr:rowOff>
    </xdr:to>
    <xdr:sp macro="" textlink="">
      <xdr:nvSpPr>
        <xdr:cNvPr id="12" name="CaixaDeTexto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20276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7200</xdr:colOff>
      <xdr:row>2</xdr:row>
      <xdr:rowOff>360</xdr:rowOff>
    </xdr:from>
    <xdr:to>
      <xdr:col>3</xdr:col>
      <xdr:colOff>1249920</xdr:colOff>
      <xdr:row>2</xdr:row>
      <xdr:rowOff>360</xdr:rowOff>
    </xdr:to>
    <xdr:sp macro="" textlink="">
      <xdr:nvSpPr>
        <xdr:cNvPr id="13" name="Conector reto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87120" y="1009800"/>
          <a:ext cx="40240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</xdr:col>
      <xdr:colOff>9360</xdr:colOff>
      <xdr:row>2</xdr:row>
      <xdr:rowOff>27360</xdr:rowOff>
    </xdr:from>
    <xdr:to>
      <xdr:col>3</xdr:col>
      <xdr:colOff>1249200</xdr:colOff>
      <xdr:row>5</xdr:row>
      <xdr:rowOff>189720</xdr:rowOff>
    </xdr:to>
    <xdr:sp macro="" textlink="">
      <xdr:nvSpPr>
        <xdr:cNvPr id="14" name="Retângulo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9280" y="1036800"/>
          <a:ext cx="40212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162000</xdr:colOff>
      <xdr:row>2</xdr:row>
      <xdr:rowOff>104760</xdr:rowOff>
    </xdr:from>
    <xdr:to>
      <xdr:col>1</xdr:col>
      <xdr:colOff>675720</xdr:colOff>
      <xdr:row>5</xdr:row>
      <xdr:rowOff>46800</xdr:rowOff>
    </xdr:to>
    <xdr:pic>
      <xdr:nvPicPr>
        <xdr:cNvPr id="15" name="Imagem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41920" y="111420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605520</xdr:colOff>
      <xdr:row>3</xdr:row>
      <xdr:rowOff>158400</xdr:rowOff>
    </xdr:from>
    <xdr:to>
      <xdr:col>3</xdr:col>
      <xdr:colOff>480960</xdr:colOff>
      <xdr:row>5</xdr:row>
      <xdr:rowOff>70200</xdr:rowOff>
    </xdr:to>
    <xdr:sp macro="" textlink="">
      <xdr:nvSpPr>
        <xdr:cNvPr id="16" name="CaixaDeTexto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685440" y="1358280"/>
          <a:ext cx="2656800" cy="293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600" b="1" strike="noStrike" spc="-1">
              <a:solidFill>
                <a:srgbClr val="F27300"/>
              </a:solidFill>
              <a:latin typeface="Calibri"/>
            </a:rPr>
            <a:t>Plataforma do Teste</a:t>
          </a:r>
          <a:endParaRPr lang="pt-BR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2</xdr:row>
      <xdr:rowOff>27360</xdr:rowOff>
    </xdr:from>
    <xdr:to>
      <xdr:col>8</xdr:col>
      <xdr:colOff>1369440</xdr:colOff>
      <xdr:row>5</xdr:row>
      <xdr:rowOff>189720</xdr:rowOff>
    </xdr:to>
    <xdr:sp macro="" textlink="">
      <xdr:nvSpPr>
        <xdr:cNvPr id="17" name="Retângulo 2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4281120" y="1036800"/>
          <a:ext cx="554112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437040</xdr:colOff>
      <xdr:row>4</xdr:row>
      <xdr:rowOff>39240</xdr:rowOff>
    </xdr:from>
    <xdr:to>
      <xdr:col>7</xdr:col>
      <xdr:colOff>312120</xdr:colOff>
      <xdr:row>5</xdr:row>
      <xdr:rowOff>108720</xdr:rowOff>
    </xdr:to>
    <xdr:sp macro="" textlink="">
      <xdr:nvSpPr>
        <xdr:cNvPr id="18" name="CaixaDeTexto 2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4718160" y="1429560"/>
          <a:ext cx="265608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Definição do Escopo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513720</xdr:colOff>
      <xdr:row>5</xdr:row>
      <xdr:rowOff>56520</xdr:rowOff>
    </xdr:to>
    <xdr:pic>
      <xdr:nvPicPr>
        <xdr:cNvPr id="19" name="Imagem 2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281120" y="112392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7200</xdr:colOff>
      <xdr:row>2</xdr:row>
      <xdr:rowOff>720</xdr:rowOff>
    </xdr:from>
    <xdr:to>
      <xdr:col>8</xdr:col>
      <xdr:colOff>1370160</xdr:colOff>
      <xdr:row>2</xdr:row>
      <xdr:rowOff>720</xdr:rowOff>
    </xdr:to>
    <xdr:sp macro="" textlink="">
      <xdr:nvSpPr>
        <xdr:cNvPr id="20" name="Conector reto 2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288320" y="1010160"/>
          <a:ext cx="553464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10</xdr:col>
      <xdr:colOff>0</xdr:colOff>
      <xdr:row>2</xdr:row>
      <xdr:rowOff>27360</xdr:rowOff>
    </xdr:from>
    <xdr:to>
      <xdr:col>12</xdr:col>
      <xdr:colOff>1301040</xdr:colOff>
      <xdr:row>5</xdr:row>
      <xdr:rowOff>189720</xdr:rowOff>
    </xdr:to>
    <xdr:sp macro="" textlink="">
      <xdr:nvSpPr>
        <xdr:cNvPr id="21" name="Retângulo 3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14040" y="1036800"/>
          <a:ext cx="40824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437040</xdr:colOff>
      <xdr:row>4</xdr:row>
      <xdr:rowOff>39240</xdr:rowOff>
    </xdr:from>
    <xdr:to>
      <xdr:col>12</xdr:col>
      <xdr:colOff>312480</xdr:colOff>
      <xdr:row>5</xdr:row>
      <xdr:rowOff>108720</xdr:rowOff>
    </xdr:to>
    <xdr:sp macro="" textlink="">
      <xdr:nvSpPr>
        <xdr:cNvPr id="22" name="CaixaDeTexto 3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351080" y="1429560"/>
          <a:ext cx="265680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Sumário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7200</xdr:colOff>
      <xdr:row>2</xdr:row>
      <xdr:rowOff>720</xdr:rowOff>
    </xdr:from>
    <xdr:to>
      <xdr:col>12</xdr:col>
      <xdr:colOff>1280520</xdr:colOff>
      <xdr:row>2</xdr:row>
      <xdr:rowOff>720</xdr:rowOff>
    </xdr:to>
    <xdr:sp macro="" textlink="">
      <xdr:nvSpPr>
        <xdr:cNvPr id="23" name="Conector reto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9921240" y="1010160"/>
          <a:ext cx="40546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oneCell">
    <xdr:from>
      <xdr:col>10</xdr:col>
      <xdr:colOff>9360</xdr:colOff>
      <xdr:row>2</xdr:row>
      <xdr:rowOff>123840</xdr:rowOff>
    </xdr:from>
    <xdr:to>
      <xdr:col>10</xdr:col>
      <xdr:colOff>523080</xdr:colOff>
      <xdr:row>5</xdr:row>
      <xdr:rowOff>65880</xdr:rowOff>
    </xdr:to>
    <xdr:pic>
      <xdr:nvPicPr>
        <xdr:cNvPr id="24" name="Imagem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923400" y="1133280"/>
          <a:ext cx="513720" cy="5137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8F7-57B2-4218-884D-E7976C5BD600}">
  <dimension ref="A1:AMJ1056"/>
  <sheetViews>
    <sheetView showGridLines="0" topLeftCell="A14" zoomScaleNormal="100" workbookViewId="0">
      <selection activeCell="V13" sqref="V13"/>
    </sheetView>
  </sheetViews>
  <sheetFormatPr defaultColWidth="48.109375" defaultRowHeight="14.4" x14ac:dyDescent="0.3"/>
  <cols>
    <col min="1" max="1" width="2.33203125" style="11" customWidth="1"/>
    <col min="2" max="2" width="34.109375" style="12" customWidth="1"/>
    <col min="3" max="3" width="61.109375" style="13" customWidth="1"/>
    <col min="4" max="6" width="6.44140625" style="13" customWidth="1"/>
    <col min="7" max="16" width="7.6640625" style="14" customWidth="1"/>
    <col min="17" max="17" width="11.88671875" style="14" customWidth="1"/>
    <col min="18" max="18" width="17" style="14" customWidth="1"/>
    <col min="19" max="19" width="6.44140625" style="14" customWidth="1"/>
    <col min="20" max="20" width="10.88671875" style="14" customWidth="1"/>
    <col min="21" max="22" width="7.6640625" style="14" customWidth="1"/>
    <col min="23" max="23" width="7.44140625" style="11" customWidth="1"/>
    <col min="24" max="24" width="12" style="11" customWidth="1"/>
    <col min="25" max="25" width="28.88671875" style="11" customWidth="1"/>
    <col min="26" max="1024" width="48.109375" style="11"/>
  </cols>
  <sheetData>
    <row r="1" spans="2:26" x14ac:dyDescent="0.3"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26" ht="15" thickBot="1" x14ac:dyDescent="0.3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26" ht="39.9" hidden="1" customHeight="1" x14ac:dyDescent="0.3">
      <c r="B3" s="10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X3" s="17"/>
    </row>
    <row r="4" spans="2:26" ht="39.9" hidden="1" customHeight="1" x14ac:dyDescent="0.3">
      <c r="B4" s="18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Y4" s="11" t="s">
        <v>2</v>
      </c>
      <c r="Z4" s="11" t="s">
        <v>3</v>
      </c>
    </row>
    <row r="5" spans="2:26" ht="19.649999999999999" customHeight="1" thickBot="1" x14ac:dyDescent="0.35">
      <c r="B5" s="18" t="s">
        <v>4</v>
      </c>
      <c r="C5" s="9" t="s">
        <v>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2:26" ht="29.1" customHeight="1" thickBot="1" x14ac:dyDescent="0.35">
      <c r="B6" s="19" t="s">
        <v>6</v>
      </c>
      <c r="C6" s="8" t="s">
        <v>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6" ht="134.1" customHeight="1" thickTop="1" thickBot="1" x14ac:dyDescent="0.45">
      <c r="B7" s="20" t="s">
        <v>8</v>
      </c>
      <c r="C7" s="21" t="s">
        <v>9</v>
      </c>
      <c r="D7" s="22" t="s">
        <v>10</v>
      </c>
      <c r="E7" s="22" t="s">
        <v>11</v>
      </c>
      <c r="F7" s="22" t="s">
        <v>12</v>
      </c>
      <c r="G7" s="22" t="s">
        <v>13</v>
      </c>
      <c r="H7" s="22" t="s">
        <v>14</v>
      </c>
      <c r="I7" s="22" t="s">
        <v>15</v>
      </c>
      <c r="J7" s="22" t="s">
        <v>16</v>
      </c>
      <c r="K7" s="22" t="s">
        <v>17</v>
      </c>
      <c r="L7" s="22" t="s">
        <v>18</v>
      </c>
      <c r="M7" s="22" t="s">
        <v>19</v>
      </c>
      <c r="N7" s="22" t="s">
        <v>20</v>
      </c>
      <c r="O7" s="22" t="s">
        <v>21</v>
      </c>
      <c r="P7" s="22"/>
      <c r="Q7" s="23" t="s">
        <v>22</v>
      </c>
      <c r="R7" s="23" t="s">
        <v>23</v>
      </c>
      <c r="S7" s="23" t="s">
        <v>24</v>
      </c>
      <c r="T7" s="23" t="s">
        <v>25</v>
      </c>
      <c r="U7" s="23" t="s">
        <v>26</v>
      </c>
      <c r="V7" s="23" t="s">
        <v>27</v>
      </c>
    </row>
    <row r="8" spans="2:26" ht="30" customHeight="1" thickTop="1" thickBot="1" x14ac:dyDescent="0.35">
      <c r="B8" s="24" t="s">
        <v>28</v>
      </c>
      <c r="C8" s="25" t="s">
        <v>29</v>
      </c>
      <c r="D8" s="26" t="s">
        <v>30</v>
      </c>
      <c r="E8" s="26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 t="s">
        <v>31</v>
      </c>
      <c r="R8" s="28" t="s">
        <v>32</v>
      </c>
      <c r="S8" s="28" t="s">
        <v>33</v>
      </c>
      <c r="T8" s="28" t="s">
        <v>34</v>
      </c>
      <c r="U8" s="28" t="s">
        <v>33</v>
      </c>
      <c r="V8" s="29" t="s">
        <v>33</v>
      </c>
    </row>
    <row r="9" spans="2:26" ht="30" customHeight="1" thickTop="1" thickBot="1" x14ac:dyDescent="0.35">
      <c r="B9" s="24" t="s">
        <v>35</v>
      </c>
      <c r="C9" s="25" t="s">
        <v>36</v>
      </c>
      <c r="D9" s="26" t="s">
        <v>30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 t="s">
        <v>31</v>
      </c>
      <c r="R9" s="28" t="s">
        <v>37</v>
      </c>
      <c r="S9" s="28" t="s">
        <v>38</v>
      </c>
      <c r="T9" s="28" t="s">
        <v>34</v>
      </c>
      <c r="U9" s="28" t="s">
        <v>33</v>
      </c>
      <c r="V9" s="29" t="s">
        <v>38</v>
      </c>
    </row>
    <row r="10" spans="2:26" ht="30" customHeight="1" thickTop="1" thickBot="1" x14ac:dyDescent="0.35">
      <c r="B10" s="24" t="s">
        <v>39</v>
      </c>
      <c r="C10" s="25" t="s">
        <v>40</v>
      </c>
      <c r="D10" s="26"/>
      <c r="E10" s="26" t="s">
        <v>30</v>
      </c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 t="s">
        <v>31</v>
      </c>
      <c r="R10" s="28" t="s">
        <v>32</v>
      </c>
      <c r="S10" s="28" t="s">
        <v>33</v>
      </c>
      <c r="T10" s="28" t="s">
        <v>34</v>
      </c>
      <c r="U10" s="28" t="s">
        <v>33</v>
      </c>
      <c r="V10" s="29" t="s">
        <v>33</v>
      </c>
    </row>
    <row r="11" spans="2:26" s="30" customFormat="1" ht="30" customHeight="1" thickTop="1" thickBot="1" x14ac:dyDescent="0.35">
      <c r="B11" s="24" t="s">
        <v>41</v>
      </c>
      <c r="C11" s="25" t="s">
        <v>42</v>
      </c>
      <c r="D11" s="26"/>
      <c r="E11" s="26" t="s">
        <v>30</v>
      </c>
      <c r="F11" s="26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 t="s">
        <v>31</v>
      </c>
      <c r="R11" s="28" t="s">
        <v>37</v>
      </c>
      <c r="S11" s="28" t="s">
        <v>33</v>
      </c>
      <c r="T11" s="28" t="s">
        <v>34</v>
      </c>
      <c r="U11" s="28" t="s">
        <v>33</v>
      </c>
      <c r="V11" s="29" t="s">
        <v>38</v>
      </c>
    </row>
    <row r="12" spans="2:26" s="30" customFormat="1" ht="30" customHeight="1" thickTop="1" thickBot="1" x14ac:dyDescent="0.35">
      <c r="B12" s="24" t="s">
        <v>43</v>
      </c>
      <c r="C12" s="25" t="s">
        <v>44</v>
      </c>
      <c r="D12" s="26"/>
      <c r="E12" s="26"/>
      <c r="F12" s="26" t="s">
        <v>30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 t="s">
        <v>31</v>
      </c>
      <c r="R12" s="28" t="s">
        <v>32</v>
      </c>
      <c r="S12" s="28" t="s">
        <v>33</v>
      </c>
      <c r="T12" s="28" t="s">
        <v>34</v>
      </c>
      <c r="U12" s="28" t="s">
        <v>33</v>
      </c>
      <c r="V12" s="29" t="s">
        <v>33</v>
      </c>
    </row>
    <row r="13" spans="2:26" s="30" customFormat="1" ht="30" customHeight="1" thickTop="1" thickBot="1" x14ac:dyDescent="0.35">
      <c r="B13" s="24" t="s">
        <v>45</v>
      </c>
      <c r="C13" s="25"/>
      <c r="D13" s="26"/>
      <c r="E13" s="26"/>
      <c r="F13" s="26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8"/>
      <c r="S13" s="28"/>
      <c r="T13" s="28"/>
      <c r="U13" s="28"/>
      <c r="V13" s="29"/>
    </row>
    <row r="14" spans="2:26" s="30" customFormat="1" ht="22.35" customHeight="1" thickTop="1" thickBot="1" x14ac:dyDescent="0.35">
      <c r="B14" s="24" t="s">
        <v>46</v>
      </c>
      <c r="C14" s="25"/>
      <c r="D14" s="26"/>
      <c r="E14" s="26"/>
      <c r="F14" s="26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8"/>
      <c r="S14" s="28"/>
      <c r="T14" s="28"/>
      <c r="U14" s="28"/>
      <c r="V14" s="29"/>
    </row>
    <row r="15" spans="2:26" s="30" customFormat="1" ht="23.1" customHeight="1" thickTop="1" thickBot="1" x14ac:dyDescent="0.35">
      <c r="B15" s="24" t="s">
        <v>47</v>
      </c>
      <c r="C15" s="25"/>
      <c r="D15" s="26"/>
      <c r="E15" s="26"/>
      <c r="F15" s="26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  <c r="S15" s="28"/>
      <c r="T15" s="28"/>
      <c r="U15" s="28"/>
      <c r="V15" s="29"/>
    </row>
    <row r="16" spans="2:26" s="30" customFormat="1" ht="28.35" customHeight="1" thickTop="1" thickBot="1" x14ac:dyDescent="0.35">
      <c r="B16" s="24" t="s">
        <v>48</v>
      </c>
      <c r="C16" s="25"/>
      <c r="D16" s="26"/>
      <c r="E16" s="26"/>
      <c r="F16" s="26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8"/>
      <c r="S16" s="28"/>
      <c r="T16" s="28"/>
      <c r="U16" s="28"/>
      <c r="V16" s="29"/>
    </row>
    <row r="17" spans="2:22" s="30" customFormat="1" ht="28.35" customHeight="1" thickTop="1" thickBot="1" x14ac:dyDescent="0.35">
      <c r="B17" s="24" t="s">
        <v>49</v>
      </c>
      <c r="C17" s="25"/>
      <c r="D17" s="26"/>
      <c r="E17" s="26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8"/>
      <c r="S17" s="28"/>
      <c r="T17" s="28"/>
      <c r="U17" s="28"/>
      <c r="V17" s="29"/>
    </row>
    <row r="18" spans="2:22" s="30" customFormat="1" ht="18.600000000000001" customHeight="1" thickTop="1" thickBot="1" x14ac:dyDescent="0.35">
      <c r="B18" s="24" t="s">
        <v>50</v>
      </c>
      <c r="C18" s="25"/>
      <c r="D18" s="26"/>
      <c r="E18" s="26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S18" s="28"/>
      <c r="T18" s="28"/>
      <c r="U18" s="28"/>
      <c r="V18" s="29"/>
    </row>
    <row r="19" spans="2:22" s="30" customFormat="1" ht="23.1" customHeight="1" thickTop="1" thickBot="1" x14ac:dyDescent="0.35">
      <c r="B19" s="24" t="s">
        <v>51</v>
      </c>
      <c r="C19" s="25"/>
      <c r="D19" s="26"/>
      <c r="E19" s="26"/>
      <c r="F19" s="26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8"/>
      <c r="S19" s="28"/>
      <c r="T19" s="28"/>
      <c r="U19" s="28"/>
      <c r="V19" s="29"/>
    </row>
    <row r="20" spans="2:22" s="30" customFormat="1" ht="24.6" customHeight="1" thickTop="1" thickBot="1" x14ac:dyDescent="0.35">
      <c r="B20" s="24" t="s">
        <v>52</v>
      </c>
      <c r="C20" s="25"/>
      <c r="D20" s="26"/>
      <c r="E20" s="26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8"/>
      <c r="S20" s="28"/>
      <c r="T20" s="28"/>
      <c r="U20" s="28"/>
      <c r="V20" s="29"/>
    </row>
    <row r="21" spans="2:22" s="30" customFormat="1" ht="20.100000000000001" customHeight="1" thickTop="1" thickBot="1" x14ac:dyDescent="0.35">
      <c r="B21" s="24" t="s">
        <v>53</v>
      </c>
      <c r="C21" s="25"/>
      <c r="D21" s="26"/>
      <c r="E21" s="26"/>
      <c r="F21" s="26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8"/>
      <c r="S21" s="28"/>
      <c r="T21" s="28"/>
      <c r="U21" s="28"/>
      <c r="V21" s="29"/>
    </row>
    <row r="22" spans="2:22" s="30" customFormat="1" ht="19.350000000000001" customHeight="1" thickTop="1" thickBot="1" x14ac:dyDescent="0.35">
      <c r="B22" s="24" t="s">
        <v>54</v>
      </c>
      <c r="C22" s="25"/>
      <c r="D22" s="26"/>
      <c r="E22" s="26"/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8"/>
      <c r="S22" s="28"/>
      <c r="T22" s="28"/>
      <c r="U22" s="28"/>
      <c r="V22" s="29"/>
    </row>
    <row r="23" spans="2:22" s="30" customFormat="1" ht="15.6" thickTop="1" thickBot="1" x14ac:dyDescent="0.35">
      <c r="B23" s="24" t="s">
        <v>55</v>
      </c>
      <c r="C23" s="25"/>
      <c r="D23" s="26"/>
      <c r="E23" s="26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8"/>
      <c r="S23" s="28"/>
      <c r="T23" s="28"/>
      <c r="U23" s="28"/>
      <c r="V23" s="29"/>
    </row>
    <row r="24" spans="2:22" s="30" customFormat="1" ht="15.6" thickTop="1" thickBot="1" x14ac:dyDescent="0.35">
      <c r="B24" s="24" t="s">
        <v>56</v>
      </c>
      <c r="C24" s="25"/>
      <c r="D24" s="26"/>
      <c r="E24" s="26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8"/>
      <c r="S24" s="28"/>
      <c r="T24" s="28"/>
      <c r="U24" s="28"/>
      <c r="V24" s="29"/>
    </row>
    <row r="25" spans="2:22" s="30" customFormat="1" ht="15.6" thickTop="1" thickBot="1" x14ac:dyDescent="0.35">
      <c r="B25" s="24" t="s">
        <v>57</v>
      </c>
      <c r="C25" s="25"/>
      <c r="D25" s="26"/>
      <c r="E25" s="26"/>
      <c r="F25" s="2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  <c r="S25" s="28"/>
      <c r="T25" s="28"/>
      <c r="U25" s="28"/>
      <c r="V25" s="29"/>
    </row>
    <row r="26" spans="2:22" s="30" customFormat="1" ht="15.6" thickTop="1" thickBot="1" x14ac:dyDescent="0.35">
      <c r="B26" s="24" t="s">
        <v>58</v>
      </c>
      <c r="C26" s="25"/>
      <c r="D26" s="26"/>
      <c r="E26" s="26"/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8"/>
      <c r="S26" s="28"/>
      <c r="T26" s="28"/>
      <c r="U26" s="28"/>
      <c r="V26" s="29"/>
    </row>
    <row r="27" spans="2:22" s="30" customFormat="1" ht="15.6" thickTop="1" thickBot="1" x14ac:dyDescent="0.35">
      <c r="B27" s="24" t="s">
        <v>59</v>
      </c>
      <c r="C27" s="25"/>
      <c r="D27" s="26"/>
      <c r="E27" s="26"/>
      <c r="F27" s="2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  <c r="S27" s="28"/>
      <c r="T27" s="28"/>
      <c r="U27" s="28"/>
      <c r="V27" s="29"/>
    </row>
    <row r="28" spans="2:22" s="30" customFormat="1" ht="15.6" thickTop="1" thickBot="1" x14ac:dyDescent="0.35">
      <c r="B28" s="24" t="s">
        <v>60</v>
      </c>
      <c r="C28" s="25"/>
      <c r="D28" s="26"/>
      <c r="E28" s="26"/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28"/>
      <c r="T28" s="28"/>
      <c r="U28" s="28"/>
      <c r="V28" s="29"/>
    </row>
    <row r="29" spans="2:22" s="30" customFormat="1" ht="15.6" thickTop="1" thickBot="1" x14ac:dyDescent="0.35">
      <c r="B29" s="24" t="s">
        <v>61</v>
      </c>
      <c r="C29" s="25"/>
      <c r="D29" s="26"/>
      <c r="E29" s="26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S29" s="28"/>
      <c r="T29" s="28"/>
      <c r="U29" s="28"/>
      <c r="V29" s="29"/>
    </row>
    <row r="30" spans="2:22" s="30" customFormat="1" ht="15.6" thickTop="1" thickBot="1" x14ac:dyDescent="0.35">
      <c r="B30" s="24" t="s">
        <v>62</v>
      </c>
      <c r="C30" s="25"/>
      <c r="D30" s="26"/>
      <c r="E30" s="26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28"/>
      <c r="T30" s="28"/>
      <c r="U30" s="28"/>
      <c r="V30" s="29"/>
    </row>
    <row r="31" spans="2:22" s="30" customFormat="1" ht="15.6" thickTop="1" thickBot="1" x14ac:dyDescent="0.35">
      <c r="B31" s="24" t="s">
        <v>63</v>
      </c>
      <c r="C31" s="25"/>
      <c r="D31" s="26"/>
      <c r="E31" s="26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  <c r="S31" s="28"/>
      <c r="T31" s="28"/>
      <c r="U31" s="28"/>
      <c r="V31" s="29"/>
    </row>
    <row r="32" spans="2:22" s="30" customFormat="1" ht="15.6" thickTop="1" thickBot="1" x14ac:dyDescent="0.35">
      <c r="B32" s="24" t="s">
        <v>64</v>
      </c>
      <c r="C32" s="25"/>
      <c r="D32" s="26"/>
      <c r="E32" s="26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8"/>
      <c r="S32" s="28"/>
      <c r="T32" s="28"/>
      <c r="U32" s="28"/>
      <c r="V32" s="29"/>
    </row>
    <row r="33" spans="2:22" s="30" customFormat="1" ht="15.6" thickTop="1" thickBot="1" x14ac:dyDescent="0.35">
      <c r="B33" s="24" t="s">
        <v>65</v>
      </c>
      <c r="C33" s="25"/>
      <c r="D33" s="26"/>
      <c r="E33" s="26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8"/>
      <c r="S33" s="28"/>
      <c r="T33" s="28"/>
      <c r="U33" s="28"/>
      <c r="V33" s="29"/>
    </row>
    <row r="34" spans="2:22" s="30" customFormat="1" ht="15.6" thickTop="1" thickBot="1" x14ac:dyDescent="0.35">
      <c r="B34" s="24" t="s">
        <v>66</v>
      </c>
      <c r="C34" s="25"/>
      <c r="D34" s="26"/>
      <c r="E34" s="26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8"/>
      <c r="S34" s="28"/>
      <c r="T34" s="28"/>
      <c r="U34" s="28"/>
      <c r="V34" s="29"/>
    </row>
    <row r="35" spans="2:22" s="30" customFormat="1" ht="15.6" thickTop="1" thickBot="1" x14ac:dyDescent="0.35">
      <c r="B35" s="24" t="s">
        <v>67</v>
      </c>
      <c r="C35" s="25"/>
      <c r="D35" s="26"/>
      <c r="E35" s="26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8"/>
      <c r="S35" s="28"/>
      <c r="T35" s="28"/>
      <c r="U35" s="28"/>
      <c r="V35" s="29"/>
    </row>
    <row r="36" spans="2:22" s="30" customFormat="1" ht="15.6" thickTop="1" thickBot="1" x14ac:dyDescent="0.35">
      <c r="B36" s="24" t="s">
        <v>68</v>
      </c>
      <c r="C36" s="25"/>
      <c r="D36" s="26"/>
      <c r="E36" s="26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  <c r="S36" s="28"/>
      <c r="T36" s="28"/>
      <c r="U36" s="28"/>
      <c r="V36" s="29"/>
    </row>
    <row r="37" spans="2:22" s="30" customFormat="1" ht="15.6" thickTop="1" thickBot="1" x14ac:dyDescent="0.35">
      <c r="B37" s="24" t="s">
        <v>69</v>
      </c>
      <c r="C37" s="25"/>
      <c r="D37" s="26"/>
      <c r="E37" s="26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8"/>
      <c r="S37" s="28"/>
      <c r="T37" s="28"/>
      <c r="U37" s="28"/>
      <c r="V37" s="29"/>
    </row>
    <row r="38" spans="2:22" s="30" customFormat="1" ht="15.6" thickTop="1" thickBot="1" x14ac:dyDescent="0.35">
      <c r="B38" s="24" t="s">
        <v>70</v>
      </c>
      <c r="C38" s="25"/>
      <c r="D38" s="26"/>
      <c r="E38" s="26"/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8"/>
      <c r="S38" s="28"/>
      <c r="T38" s="28"/>
      <c r="U38" s="28"/>
      <c r="V38" s="29"/>
    </row>
    <row r="39" spans="2:22" s="30" customFormat="1" ht="15.6" thickTop="1" thickBot="1" x14ac:dyDescent="0.35">
      <c r="B39" s="24" t="s">
        <v>71</v>
      </c>
      <c r="C39" s="25"/>
      <c r="D39" s="26"/>
      <c r="E39" s="26"/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8"/>
      <c r="S39" s="28"/>
      <c r="T39" s="28"/>
      <c r="U39" s="28"/>
      <c r="V39" s="29"/>
    </row>
    <row r="40" spans="2:22" s="30" customFormat="1" ht="15.6" thickTop="1" thickBot="1" x14ac:dyDescent="0.35">
      <c r="B40" s="24" t="s">
        <v>72</v>
      </c>
      <c r="C40" s="25"/>
      <c r="D40" s="26"/>
      <c r="E40" s="26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8"/>
      <c r="S40" s="28"/>
      <c r="T40" s="28"/>
      <c r="U40" s="28"/>
      <c r="V40" s="29"/>
    </row>
    <row r="41" spans="2:22" s="30" customFormat="1" ht="15.6" thickTop="1" thickBot="1" x14ac:dyDescent="0.35">
      <c r="B41" s="24" t="s">
        <v>73</v>
      </c>
      <c r="C41" s="25"/>
      <c r="D41" s="26"/>
      <c r="E41" s="26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8"/>
      <c r="S41" s="28"/>
      <c r="T41" s="28"/>
      <c r="U41" s="28"/>
      <c r="V41" s="29"/>
    </row>
    <row r="42" spans="2:22" s="30" customFormat="1" ht="15.6" thickTop="1" thickBot="1" x14ac:dyDescent="0.35">
      <c r="B42" s="24" t="s">
        <v>74</v>
      </c>
      <c r="C42" s="25"/>
      <c r="D42" s="26"/>
      <c r="E42" s="26"/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8"/>
      <c r="S42" s="28"/>
      <c r="T42" s="28"/>
      <c r="U42" s="28"/>
      <c r="V42" s="29"/>
    </row>
    <row r="43" spans="2:22" s="30" customFormat="1" ht="15.6" thickTop="1" thickBot="1" x14ac:dyDescent="0.35">
      <c r="B43" s="31" t="s">
        <v>75</v>
      </c>
      <c r="C43" s="25"/>
      <c r="D43" s="26"/>
      <c r="E43" s="26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8"/>
      <c r="S43" s="28"/>
      <c r="T43" s="28"/>
      <c r="U43" s="28"/>
      <c r="V43" s="29"/>
    </row>
    <row r="44" spans="2:22" s="30" customFormat="1" ht="15.6" thickTop="1" thickBot="1" x14ac:dyDescent="0.35">
      <c r="B44" s="31" t="s">
        <v>76</v>
      </c>
      <c r="C44" s="25"/>
      <c r="D44" s="26"/>
      <c r="E44" s="26"/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8"/>
      <c r="S44" s="28"/>
      <c r="T44" s="28"/>
      <c r="U44" s="28"/>
      <c r="V44" s="29"/>
    </row>
    <row r="45" spans="2:22" s="30" customFormat="1" ht="15.6" thickTop="1" thickBot="1" x14ac:dyDescent="0.35">
      <c r="B45" s="27" t="s">
        <v>77</v>
      </c>
      <c r="C45" s="25"/>
      <c r="D45" s="26"/>
      <c r="E45" s="26"/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8"/>
      <c r="S45" s="28"/>
      <c r="T45" s="28"/>
      <c r="U45" s="28"/>
      <c r="V45" s="29"/>
    </row>
    <row r="46" spans="2:22" s="30" customFormat="1" ht="15.6" thickTop="1" thickBot="1" x14ac:dyDescent="0.35">
      <c r="B46" s="27" t="s">
        <v>78</v>
      </c>
      <c r="C46" s="25"/>
      <c r="D46" s="26"/>
      <c r="E46" s="26"/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8"/>
      <c r="S46" s="28"/>
      <c r="T46" s="28"/>
      <c r="U46" s="28"/>
      <c r="V46" s="29"/>
    </row>
    <row r="47" spans="2:22" s="30" customFormat="1" ht="15.6" thickTop="1" thickBot="1" x14ac:dyDescent="0.35">
      <c r="B47" s="27" t="s">
        <v>79</v>
      </c>
      <c r="C47" s="25"/>
      <c r="D47" s="26"/>
      <c r="E47" s="26"/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8"/>
      <c r="S47" s="28"/>
      <c r="T47" s="28"/>
      <c r="U47" s="28"/>
      <c r="V47" s="29"/>
    </row>
    <row r="48" spans="2:22" s="30" customFormat="1" ht="15.6" thickTop="1" thickBot="1" x14ac:dyDescent="0.35">
      <c r="B48" s="27" t="s">
        <v>80</v>
      </c>
      <c r="C48" s="25"/>
      <c r="D48" s="26"/>
      <c r="E48" s="26"/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8"/>
      <c r="S48" s="28"/>
      <c r="T48" s="28"/>
      <c r="U48" s="28"/>
      <c r="V48" s="29"/>
    </row>
    <row r="49" spans="2:22" s="30" customFormat="1" ht="15.6" thickTop="1" thickBot="1" x14ac:dyDescent="0.35">
      <c r="B49" s="27" t="s">
        <v>81</v>
      </c>
      <c r="C49" s="25"/>
      <c r="D49" s="26"/>
      <c r="E49" s="26"/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8"/>
      <c r="S49" s="28"/>
      <c r="T49" s="28"/>
      <c r="U49" s="28"/>
      <c r="V49" s="29"/>
    </row>
    <row r="50" spans="2:22" s="30" customFormat="1" ht="15.6" thickTop="1" thickBot="1" x14ac:dyDescent="0.35">
      <c r="B50" s="27" t="s">
        <v>82</v>
      </c>
      <c r="C50" s="25"/>
      <c r="D50" s="26"/>
      <c r="E50" s="26"/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/>
      <c r="S50" s="28"/>
      <c r="T50" s="28"/>
      <c r="U50" s="28"/>
      <c r="V50" s="29"/>
    </row>
    <row r="51" spans="2:22" s="30" customFormat="1" ht="15.6" thickTop="1" thickBot="1" x14ac:dyDescent="0.35">
      <c r="B51" s="27" t="s">
        <v>83</v>
      </c>
      <c r="C51" s="25"/>
      <c r="D51" s="26"/>
      <c r="E51" s="26"/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8"/>
      <c r="S51" s="28"/>
      <c r="T51" s="28"/>
      <c r="U51" s="28"/>
      <c r="V51" s="29"/>
    </row>
    <row r="52" spans="2:22" s="30" customFormat="1" ht="15.6" thickTop="1" thickBot="1" x14ac:dyDescent="0.35">
      <c r="B52" s="27" t="s">
        <v>84</v>
      </c>
      <c r="C52" s="25"/>
      <c r="D52" s="26"/>
      <c r="E52" s="26"/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/>
      <c r="S52" s="28"/>
      <c r="T52" s="28"/>
      <c r="U52" s="28"/>
      <c r="V52" s="29"/>
    </row>
    <row r="53" spans="2:22" s="30" customFormat="1" ht="15.6" thickTop="1" thickBot="1" x14ac:dyDescent="0.35">
      <c r="B53" s="27" t="s">
        <v>85</v>
      </c>
      <c r="C53" s="25"/>
      <c r="D53" s="26"/>
      <c r="E53" s="26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8"/>
      <c r="S53" s="28"/>
      <c r="T53" s="28"/>
      <c r="U53" s="28"/>
      <c r="V53" s="29"/>
    </row>
    <row r="54" spans="2:22" s="30" customFormat="1" ht="15.6" thickTop="1" thickBot="1" x14ac:dyDescent="0.35">
      <c r="B54" s="27" t="s">
        <v>86</v>
      </c>
      <c r="C54" s="25"/>
      <c r="D54" s="26"/>
      <c r="E54" s="26"/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/>
      <c r="S54" s="28"/>
      <c r="T54" s="28"/>
      <c r="U54" s="28"/>
      <c r="V54" s="29"/>
    </row>
    <row r="55" spans="2:22" s="30" customFormat="1" ht="15.6" thickTop="1" thickBot="1" x14ac:dyDescent="0.35">
      <c r="B55" s="27" t="s">
        <v>87</v>
      </c>
      <c r="C55" s="25"/>
      <c r="D55" s="26"/>
      <c r="E55" s="26"/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8"/>
      <c r="S55" s="28"/>
      <c r="T55" s="28"/>
      <c r="U55" s="28"/>
      <c r="V55" s="29"/>
    </row>
    <row r="56" spans="2:22" s="30" customFormat="1" ht="15.6" thickTop="1" thickBot="1" x14ac:dyDescent="0.35">
      <c r="B56" s="27" t="s">
        <v>88</v>
      </c>
      <c r="C56" s="25"/>
      <c r="D56" s="26"/>
      <c r="E56" s="26"/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8"/>
      <c r="S56" s="28"/>
      <c r="T56" s="28"/>
      <c r="U56" s="28"/>
      <c r="V56" s="29"/>
    </row>
    <row r="57" spans="2:22" s="30" customFormat="1" ht="15" thickTop="1" x14ac:dyDescent="0.3">
      <c r="B57" s="32"/>
      <c r="C57" s="33"/>
      <c r="D57" s="33"/>
      <c r="E57" s="33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4"/>
      <c r="V57" s="36"/>
    </row>
    <row r="58" spans="2:22" s="30" customFormat="1" x14ac:dyDescent="0.3">
      <c r="B58" s="32"/>
      <c r="C58" s="33"/>
      <c r="D58" s="33"/>
      <c r="E58" s="33"/>
      <c r="F58" s="33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4"/>
      <c r="V58" s="36"/>
    </row>
    <row r="59" spans="2:22" s="30" customFormat="1" x14ac:dyDescent="0.3">
      <c r="B59" s="32"/>
      <c r="C59" s="33"/>
      <c r="D59" s="33"/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5"/>
      <c r="R59" s="35"/>
      <c r="S59" s="35"/>
      <c r="T59" s="35"/>
      <c r="U59" s="34"/>
      <c r="V59" s="36"/>
    </row>
    <row r="60" spans="2:22" s="30" customFormat="1" x14ac:dyDescent="0.3">
      <c r="B60" s="32"/>
      <c r="C60" s="33"/>
      <c r="D60" s="33"/>
      <c r="E60" s="33"/>
      <c r="F60" s="33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5"/>
      <c r="R60" s="35"/>
      <c r="S60" s="35"/>
      <c r="T60" s="35"/>
      <c r="U60" s="34"/>
      <c r="V60" s="36"/>
    </row>
    <row r="61" spans="2:22" s="30" customFormat="1" x14ac:dyDescent="0.3">
      <c r="B61" s="32"/>
      <c r="C61" s="33"/>
      <c r="D61" s="33"/>
      <c r="E61" s="33"/>
      <c r="F61" s="33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5"/>
      <c r="R61" s="35"/>
      <c r="S61" s="35"/>
      <c r="T61" s="35"/>
      <c r="U61" s="34"/>
      <c r="V61" s="36"/>
    </row>
    <row r="62" spans="2:22" s="30" customFormat="1" x14ac:dyDescent="0.3">
      <c r="B62" s="32"/>
      <c r="C62" s="33"/>
      <c r="D62" s="33"/>
      <c r="E62" s="33"/>
      <c r="F62" s="33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4"/>
      <c r="V62" s="36"/>
    </row>
    <row r="63" spans="2:22" s="30" customFormat="1" x14ac:dyDescent="0.3">
      <c r="B63" s="32"/>
      <c r="C63" s="33"/>
      <c r="D63" s="33"/>
      <c r="E63" s="33"/>
      <c r="F63" s="3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5"/>
      <c r="R63" s="35"/>
      <c r="S63" s="35"/>
      <c r="T63" s="35"/>
      <c r="U63" s="34"/>
      <c r="V63" s="36"/>
    </row>
    <row r="64" spans="2:22" s="30" customFormat="1" x14ac:dyDescent="0.3">
      <c r="B64" s="32"/>
      <c r="C64" s="33"/>
      <c r="D64" s="33"/>
      <c r="E64" s="33"/>
      <c r="F64" s="33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5"/>
      <c r="R64" s="35"/>
      <c r="S64" s="35"/>
      <c r="T64" s="35"/>
      <c r="U64" s="34"/>
      <c r="V64" s="36"/>
    </row>
    <row r="65" spans="2:22" s="30" customFormat="1" x14ac:dyDescent="0.3">
      <c r="B65" s="32"/>
      <c r="C65" s="33"/>
      <c r="D65" s="33"/>
      <c r="E65" s="33"/>
      <c r="F65" s="33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4"/>
      <c r="V65" s="36"/>
    </row>
    <row r="66" spans="2:22" s="30" customFormat="1" x14ac:dyDescent="0.3">
      <c r="B66" s="32"/>
      <c r="C66" s="33"/>
      <c r="D66" s="33"/>
      <c r="E66" s="33"/>
      <c r="F66" s="33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5"/>
      <c r="R66" s="35"/>
      <c r="S66" s="35"/>
      <c r="T66" s="35"/>
      <c r="U66" s="34"/>
      <c r="V66" s="36"/>
    </row>
    <row r="67" spans="2:22" s="30" customFormat="1" x14ac:dyDescent="0.3">
      <c r="B67" s="32"/>
      <c r="C67" s="33"/>
      <c r="D67" s="33"/>
      <c r="E67" s="33"/>
      <c r="F67" s="33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5"/>
      <c r="R67" s="35"/>
      <c r="S67" s="35"/>
      <c r="T67" s="35"/>
      <c r="U67" s="34"/>
      <c r="V67" s="36"/>
    </row>
    <row r="68" spans="2:22" s="30" customFormat="1" x14ac:dyDescent="0.3">
      <c r="B68" s="32"/>
      <c r="C68" s="33"/>
      <c r="D68" s="33"/>
      <c r="E68" s="33"/>
      <c r="F68" s="33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4"/>
      <c r="V68" s="36"/>
    </row>
    <row r="69" spans="2:22" s="30" customFormat="1" x14ac:dyDescent="0.3">
      <c r="B69" s="32"/>
      <c r="C69" s="33"/>
      <c r="D69" s="33"/>
      <c r="E69" s="33"/>
      <c r="F69" s="33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5"/>
      <c r="R69" s="35"/>
      <c r="S69" s="35"/>
      <c r="T69" s="35"/>
      <c r="U69" s="34"/>
      <c r="V69" s="36"/>
    </row>
    <row r="70" spans="2:22" s="30" customFormat="1" x14ac:dyDescent="0.3">
      <c r="B70" s="32"/>
      <c r="C70" s="33"/>
      <c r="D70" s="33"/>
      <c r="E70" s="33"/>
      <c r="F70" s="33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5"/>
      <c r="R70" s="35"/>
      <c r="S70" s="35"/>
      <c r="T70" s="35"/>
      <c r="U70" s="34"/>
      <c r="V70" s="36"/>
    </row>
    <row r="71" spans="2:22" s="30" customFormat="1" x14ac:dyDescent="0.3">
      <c r="B71" s="32"/>
      <c r="C71" s="33"/>
      <c r="D71" s="33"/>
      <c r="E71" s="33"/>
      <c r="F71" s="33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5"/>
      <c r="R71" s="35"/>
      <c r="S71" s="35"/>
      <c r="T71" s="35"/>
      <c r="U71" s="34"/>
      <c r="V71" s="36"/>
    </row>
    <row r="72" spans="2:22" s="30" customFormat="1" x14ac:dyDescent="0.3">
      <c r="B72" s="32"/>
      <c r="C72" s="33"/>
      <c r="D72" s="33"/>
      <c r="E72" s="33"/>
      <c r="F72" s="33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5"/>
      <c r="R72" s="35"/>
      <c r="S72" s="35"/>
      <c r="T72" s="35"/>
      <c r="U72" s="34"/>
      <c r="V72" s="36"/>
    </row>
    <row r="73" spans="2:22" s="30" customFormat="1" x14ac:dyDescent="0.3">
      <c r="B73" s="32"/>
      <c r="C73" s="33"/>
      <c r="D73" s="33"/>
      <c r="E73" s="33"/>
      <c r="F73" s="33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5"/>
      <c r="R73" s="35"/>
      <c r="S73" s="35"/>
      <c r="T73" s="35"/>
      <c r="U73" s="34"/>
      <c r="V73" s="36"/>
    </row>
    <row r="74" spans="2:22" s="30" customFormat="1" x14ac:dyDescent="0.3">
      <c r="B74" s="32"/>
      <c r="C74" s="33"/>
      <c r="D74" s="33"/>
      <c r="E74" s="33"/>
      <c r="F74" s="33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5"/>
      <c r="R74" s="35"/>
      <c r="S74" s="35"/>
      <c r="T74" s="35"/>
      <c r="U74" s="34"/>
      <c r="V74" s="36"/>
    </row>
    <row r="75" spans="2:22" s="30" customFormat="1" x14ac:dyDescent="0.3">
      <c r="B75" s="32"/>
      <c r="C75" s="33"/>
      <c r="D75" s="33"/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5"/>
      <c r="R75" s="35"/>
      <c r="S75" s="35"/>
      <c r="T75" s="35"/>
      <c r="U75" s="34"/>
      <c r="V75" s="36"/>
    </row>
    <row r="76" spans="2:22" s="30" customFormat="1" x14ac:dyDescent="0.3">
      <c r="B76" s="32"/>
      <c r="C76" s="33"/>
      <c r="D76" s="33"/>
      <c r="E76" s="33"/>
      <c r="F76" s="33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5"/>
      <c r="R76" s="35"/>
      <c r="S76" s="35"/>
      <c r="T76" s="35"/>
      <c r="U76" s="34"/>
      <c r="V76" s="36"/>
    </row>
    <row r="77" spans="2:22" s="30" customFormat="1" x14ac:dyDescent="0.3">
      <c r="B77" s="32"/>
      <c r="C77" s="33"/>
      <c r="D77" s="33"/>
      <c r="E77" s="33"/>
      <c r="F77" s="33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5"/>
      <c r="R77" s="35"/>
      <c r="S77" s="35"/>
      <c r="T77" s="35"/>
      <c r="U77" s="34"/>
      <c r="V77" s="36"/>
    </row>
    <row r="78" spans="2:22" s="30" customFormat="1" x14ac:dyDescent="0.3">
      <c r="B78" s="32"/>
      <c r="C78" s="33"/>
      <c r="D78" s="33"/>
      <c r="E78" s="33"/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5"/>
      <c r="R78" s="35"/>
      <c r="S78" s="35"/>
      <c r="T78" s="35"/>
      <c r="U78" s="34"/>
      <c r="V78" s="36"/>
    </row>
    <row r="79" spans="2:22" s="30" customFormat="1" x14ac:dyDescent="0.3">
      <c r="B79" s="32"/>
      <c r="C79" s="33"/>
      <c r="D79" s="33"/>
      <c r="E79" s="33"/>
      <c r="F79" s="33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5"/>
      <c r="R79" s="35"/>
      <c r="S79" s="35"/>
      <c r="T79" s="35"/>
      <c r="U79" s="34"/>
      <c r="V79" s="36"/>
    </row>
    <row r="80" spans="2:22" s="30" customFormat="1" x14ac:dyDescent="0.3">
      <c r="B80" s="32"/>
      <c r="C80" s="33"/>
      <c r="D80" s="33"/>
      <c r="E80" s="33"/>
      <c r="F80" s="33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5"/>
      <c r="R80" s="35"/>
      <c r="S80" s="35"/>
      <c r="T80" s="35"/>
      <c r="U80" s="34"/>
      <c r="V80" s="36"/>
    </row>
    <row r="81" spans="2:22" s="30" customFormat="1" x14ac:dyDescent="0.3">
      <c r="B81" s="32"/>
      <c r="C81" s="33"/>
      <c r="D81" s="33"/>
      <c r="E81" s="33"/>
      <c r="F81" s="33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5"/>
      <c r="R81" s="35"/>
      <c r="S81" s="35"/>
      <c r="T81" s="35"/>
      <c r="U81" s="34"/>
      <c r="V81" s="36"/>
    </row>
    <row r="82" spans="2:22" s="30" customFormat="1" x14ac:dyDescent="0.3">
      <c r="B82" s="32"/>
      <c r="C82" s="33"/>
      <c r="D82" s="33"/>
      <c r="E82" s="33"/>
      <c r="F82" s="33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5"/>
      <c r="R82" s="35"/>
      <c r="S82" s="35"/>
      <c r="T82" s="35"/>
      <c r="U82" s="34"/>
      <c r="V82" s="36"/>
    </row>
    <row r="83" spans="2:22" s="30" customFormat="1" x14ac:dyDescent="0.3">
      <c r="B83" s="32"/>
      <c r="C83" s="33"/>
      <c r="D83" s="33"/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5"/>
      <c r="R83" s="35"/>
      <c r="S83" s="35"/>
      <c r="T83" s="35"/>
      <c r="U83" s="34"/>
      <c r="V83" s="36"/>
    </row>
    <row r="84" spans="2:22" s="30" customFormat="1" x14ac:dyDescent="0.3">
      <c r="B84" s="32"/>
      <c r="C84" s="33"/>
      <c r="D84" s="33"/>
      <c r="E84" s="33"/>
      <c r="F84" s="33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5"/>
      <c r="R84" s="35"/>
      <c r="S84" s="35"/>
      <c r="T84" s="35"/>
      <c r="U84" s="34"/>
      <c r="V84" s="36"/>
    </row>
    <row r="85" spans="2:22" s="30" customFormat="1" x14ac:dyDescent="0.3">
      <c r="B85" s="32"/>
      <c r="C85" s="33"/>
      <c r="D85" s="33"/>
      <c r="E85" s="33"/>
      <c r="F85" s="33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5"/>
      <c r="R85" s="35"/>
      <c r="S85" s="35"/>
      <c r="T85" s="35"/>
      <c r="U85" s="34"/>
      <c r="V85" s="36"/>
    </row>
    <row r="86" spans="2:22" s="30" customFormat="1" x14ac:dyDescent="0.3">
      <c r="B86" s="32"/>
      <c r="C86" s="33"/>
      <c r="D86" s="33"/>
      <c r="E86" s="33"/>
      <c r="F86" s="33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5"/>
      <c r="R86" s="35"/>
      <c r="S86" s="35"/>
      <c r="T86" s="35"/>
      <c r="U86" s="34"/>
      <c r="V86" s="36"/>
    </row>
    <row r="87" spans="2:22" s="30" customFormat="1" x14ac:dyDescent="0.3">
      <c r="B87" s="32"/>
      <c r="C87" s="33"/>
      <c r="D87" s="33"/>
      <c r="E87" s="33"/>
      <c r="F87" s="33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5"/>
      <c r="R87" s="35"/>
      <c r="S87" s="35"/>
      <c r="T87" s="35"/>
      <c r="U87" s="34"/>
      <c r="V87" s="36"/>
    </row>
    <row r="88" spans="2:22" s="30" customFormat="1" x14ac:dyDescent="0.3">
      <c r="B88" s="32"/>
      <c r="C88" s="33"/>
      <c r="D88" s="33"/>
      <c r="E88" s="33"/>
      <c r="F88" s="33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5"/>
      <c r="R88" s="35"/>
      <c r="S88" s="35"/>
      <c r="T88" s="35"/>
      <c r="U88" s="34"/>
      <c r="V88" s="36"/>
    </row>
    <row r="89" spans="2:22" s="30" customFormat="1" x14ac:dyDescent="0.3">
      <c r="B89" s="32"/>
      <c r="C89" s="33"/>
      <c r="D89" s="33"/>
      <c r="E89" s="33"/>
      <c r="F89" s="33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5"/>
      <c r="R89" s="35"/>
      <c r="S89" s="35"/>
      <c r="T89" s="35"/>
      <c r="U89" s="34"/>
      <c r="V89" s="36"/>
    </row>
    <row r="90" spans="2:22" s="30" customFormat="1" x14ac:dyDescent="0.3">
      <c r="B90" s="32"/>
      <c r="C90" s="33"/>
      <c r="D90" s="33"/>
      <c r="E90" s="33"/>
      <c r="F90" s="33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5"/>
      <c r="R90" s="35"/>
      <c r="S90" s="35"/>
      <c r="T90" s="35"/>
      <c r="U90" s="34"/>
      <c r="V90" s="36"/>
    </row>
    <row r="91" spans="2:22" s="30" customFormat="1" x14ac:dyDescent="0.3">
      <c r="B91" s="32"/>
      <c r="C91" s="33"/>
      <c r="D91" s="33"/>
      <c r="E91" s="33"/>
      <c r="F91" s="3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5"/>
      <c r="R91" s="35"/>
      <c r="S91" s="35"/>
      <c r="T91" s="35"/>
      <c r="U91" s="34"/>
      <c r="V91" s="36"/>
    </row>
    <row r="92" spans="2:22" s="30" customFormat="1" x14ac:dyDescent="0.3">
      <c r="B92" s="32"/>
      <c r="C92" s="33"/>
      <c r="D92" s="33"/>
      <c r="E92" s="33"/>
      <c r="F92" s="33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5"/>
      <c r="R92" s="35"/>
      <c r="S92" s="35"/>
      <c r="T92" s="35"/>
      <c r="U92" s="34"/>
      <c r="V92" s="36"/>
    </row>
    <row r="93" spans="2:22" s="30" customFormat="1" x14ac:dyDescent="0.3">
      <c r="B93" s="32"/>
      <c r="C93" s="33"/>
      <c r="D93" s="33"/>
      <c r="E93" s="33"/>
      <c r="F93" s="33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5"/>
      <c r="R93" s="35"/>
      <c r="S93" s="35"/>
      <c r="T93" s="35"/>
      <c r="U93" s="34"/>
      <c r="V93" s="36"/>
    </row>
    <row r="94" spans="2:22" s="30" customFormat="1" x14ac:dyDescent="0.3">
      <c r="B94" s="32"/>
      <c r="C94" s="33"/>
      <c r="D94" s="33"/>
      <c r="E94" s="33"/>
      <c r="F94" s="33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5"/>
      <c r="R94" s="35"/>
      <c r="S94" s="35"/>
      <c r="T94" s="35"/>
      <c r="U94" s="34"/>
      <c r="V94" s="36"/>
    </row>
    <row r="95" spans="2:22" s="30" customFormat="1" x14ac:dyDescent="0.3">
      <c r="B95" s="32"/>
      <c r="C95" s="33"/>
      <c r="D95" s="33"/>
      <c r="E95" s="33"/>
      <c r="F95" s="33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5"/>
      <c r="R95" s="35"/>
      <c r="S95" s="35"/>
      <c r="T95" s="35"/>
      <c r="U95" s="34"/>
      <c r="V95" s="36"/>
    </row>
    <row r="96" spans="2:22" s="30" customFormat="1" x14ac:dyDescent="0.3">
      <c r="B96" s="32"/>
      <c r="C96" s="33"/>
      <c r="D96" s="33"/>
      <c r="E96" s="33"/>
      <c r="F96" s="33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5"/>
      <c r="R96" s="35"/>
      <c r="S96" s="35"/>
      <c r="T96" s="35"/>
      <c r="U96" s="34"/>
      <c r="V96" s="36"/>
    </row>
    <row r="97" spans="2:22" s="30" customFormat="1" x14ac:dyDescent="0.3">
      <c r="B97" s="32"/>
      <c r="C97" s="33"/>
      <c r="D97" s="33"/>
      <c r="E97" s="33"/>
      <c r="F97" s="3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5"/>
      <c r="R97" s="35"/>
      <c r="S97" s="35"/>
      <c r="T97" s="35"/>
      <c r="U97" s="34"/>
      <c r="V97" s="36"/>
    </row>
    <row r="98" spans="2:22" s="30" customFormat="1" x14ac:dyDescent="0.3">
      <c r="B98" s="32"/>
      <c r="C98" s="33"/>
      <c r="D98" s="33"/>
      <c r="E98" s="33"/>
      <c r="F98" s="33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5"/>
      <c r="R98" s="35"/>
      <c r="S98" s="35"/>
      <c r="T98" s="35"/>
      <c r="U98" s="34"/>
      <c r="V98" s="36"/>
    </row>
    <row r="99" spans="2:22" s="30" customFormat="1" x14ac:dyDescent="0.3">
      <c r="B99" s="32"/>
      <c r="C99" s="33"/>
      <c r="D99" s="33"/>
      <c r="E99" s="33"/>
      <c r="F99" s="33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5"/>
      <c r="R99" s="35"/>
      <c r="S99" s="35"/>
      <c r="T99" s="35"/>
      <c r="U99" s="34"/>
      <c r="V99" s="36"/>
    </row>
    <row r="100" spans="2:22" s="30" customFormat="1" x14ac:dyDescent="0.3">
      <c r="B100" s="32"/>
      <c r="C100" s="33"/>
      <c r="D100" s="33"/>
      <c r="E100" s="33"/>
      <c r="F100" s="33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5"/>
      <c r="R100" s="35"/>
      <c r="S100" s="35"/>
      <c r="T100" s="35"/>
      <c r="U100" s="34"/>
      <c r="V100" s="36"/>
    </row>
    <row r="101" spans="2:22" s="30" customFormat="1" x14ac:dyDescent="0.3">
      <c r="B101" s="32"/>
      <c r="C101" s="33"/>
      <c r="D101" s="33"/>
      <c r="E101" s="33"/>
      <c r="F101" s="3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5"/>
      <c r="R101" s="35"/>
      <c r="S101" s="35"/>
      <c r="T101" s="35"/>
      <c r="U101" s="34"/>
      <c r="V101" s="36"/>
    </row>
    <row r="102" spans="2:22" s="30" customFormat="1" x14ac:dyDescent="0.3">
      <c r="B102" s="32"/>
      <c r="C102" s="33"/>
      <c r="D102" s="33"/>
      <c r="E102" s="3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5"/>
      <c r="R102" s="35"/>
      <c r="S102" s="35"/>
      <c r="T102" s="35"/>
      <c r="U102" s="34"/>
      <c r="V102" s="36"/>
    </row>
    <row r="103" spans="2:22" s="30" customFormat="1" x14ac:dyDescent="0.3">
      <c r="B103" s="32"/>
      <c r="C103" s="33"/>
      <c r="D103" s="33"/>
      <c r="E103" s="33"/>
      <c r="F103" s="3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5"/>
      <c r="R103" s="35"/>
      <c r="S103" s="35"/>
      <c r="T103" s="35"/>
      <c r="U103" s="34"/>
      <c r="V103" s="36"/>
    </row>
    <row r="104" spans="2:22" s="30" customFormat="1" x14ac:dyDescent="0.3">
      <c r="B104" s="32"/>
      <c r="C104" s="33"/>
      <c r="D104" s="33"/>
      <c r="E104" s="3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5"/>
      <c r="R104" s="35"/>
      <c r="S104" s="35"/>
      <c r="T104" s="35"/>
      <c r="U104" s="34"/>
      <c r="V104" s="36"/>
    </row>
    <row r="105" spans="2:22" s="30" customFormat="1" x14ac:dyDescent="0.3">
      <c r="B105" s="32"/>
      <c r="C105" s="33"/>
      <c r="D105" s="33"/>
      <c r="E105" s="33"/>
      <c r="F105" s="3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5"/>
      <c r="R105" s="35"/>
      <c r="S105" s="35"/>
      <c r="T105" s="35"/>
      <c r="U105" s="34"/>
      <c r="V105" s="36"/>
    </row>
    <row r="106" spans="2:22" s="30" customFormat="1" x14ac:dyDescent="0.3">
      <c r="B106" s="32"/>
      <c r="C106" s="33"/>
      <c r="D106" s="33"/>
      <c r="E106" s="33"/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5"/>
      <c r="R106" s="35"/>
      <c r="S106" s="35"/>
      <c r="T106" s="35"/>
      <c r="U106" s="34"/>
      <c r="V106" s="36"/>
    </row>
    <row r="107" spans="2:22" s="30" customFormat="1" x14ac:dyDescent="0.3">
      <c r="B107" s="32"/>
      <c r="C107" s="33"/>
      <c r="D107" s="33"/>
      <c r="E107" s="33"/>
      <c r="F107" s="33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5"/>
      <c r="R107" s="35"/>
      <c r="S107" s="35"/>
      <c r="T107" s="35"/>
      <c r="U107" s="34"/>
      <c r="V107" s="36"/>
    </row>
    <row r="108" spans="2:22" s="30" customFormat="1" x14ac:dyDescent="0.3">
      <c r="B108" s="32"/>
      <c r="C108" s="33"/>
      <c r="D108" s="33"/>
      <c r="E108" s="33"/>
      <c r="F108" s="33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5"/>
      <c r="R108" s="35"/>
      <c r="S108" s="35"/>
      <c r="T108" s="35"/>
      <c r="U108" s="34"/>
      <c r="V108" s="36"/>
    </row>
    <row r="109" spans="2:22" s="30" customFormat="1" x14ac:dyDescent="0.3">
      <c r="B109" s="32"/>
      <c r="C109" s="33"/>
      <c r="D109" s="33"/>
      <c r="E109" s="33"/>
      <c r="F109" s="33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5"/>
      <c r="R109" s="35"/>
      <c r="S109" s="35"/>
      <c r="T109" s="35"/>
      <c r="U109" s="34"/>
      <c r="V109" s="36"/>
    </row>
    <row r="110" spans="2:22" s="30" customFormat="1" x14ac:dyDescent="0.3">
      <c r="B110" s="32"/>
      <c r="C110" s="33"/>
      <c r="D110" s="33"/>
      <c r="E110" s="33"/>
      <c r="F110" s="33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5"/>
      <c r="R110" s="35"/>
      <c r="S110" s="35"/>
      <c r="T110" s="35"/>
      <c r="U110" s="34"/>
      <c r="V110" s="36"/>
    </row>
    <row r="111" spans="2:22" s="30" customFormat="1" x14ac:dyDescent="0.3">
      <c r="B111" s="32"/>
      <c r="C111" s="33"/>
      <c r="D111" s="33"/>
      <c r="E111" s="33"/>
      <c r="F111" s="3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5"/>
      <c r="R111" s="35"/>
      <c r="S111" s="35"/>
      <c r="T111" s="35"/>
      <c r="U111" s="34"/>
      <c r="V111" s="36"/>
    </row>
    <row r="112" spans="2:22" s="30" customFormat="1" x14ac:dyDescent="0.3">
      <c r="B112" s="32"/>
      <c r="C112" s="33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5"/>
      <c r="R112" s="35"/>
      <c r="S112" s="35"/>
      <c r="T112" s="35"/>
      <c r="U112" s="34"/>
      <c r="V112" s="36"/>
    </row>
    <row r="113" spans="2:22" s="30" customFormat="1" x14ac:dyDescent="0.3">
      <c r="B113" s="32"/>
      <c r="C113" s="33"/>
      <c r="D113" s="33"/>
      <c r="E113" s="33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5"/>
      <c r="R113" s="35"/>
      <c r="S113" s="35"/>
      <c r="T113" s="35"/>
      <c r="U113" s="34"/>
      <c r="V113" s="36"/>
    </row>
    <row r="114" spans="2:22" s="30" customFormat="1" x14ac:dyDescent="0.3">
      <c r="B114" s="32"/>
      <c r="C114" s="33"/>
      <c r="D114" s="33"/>
      <c r="E114" s="33"/>
      <c r="F114" s="3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5"/>
      <c r="R114" s="35"/>
      <c r="S114" s="35"/>
      <c r="T114" s="35"/>
      <c r="U114" s="34"/>
      <c r="V114" s="36"/>
    </row>
    <row r="115" spans="2:22" s="30" customFormat="1" x14ac:dyDescent="0.3">
      <c r="B115" s="32"/>
      <c r="C115" s="33"/>
      <c r="D115" s="33"/>
      <c r="E115" s="33"/>
      <c r="F115" s="3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5"/>
      <c r="R115" s="35"/>
      <c r="S115" s="35"/>
      <c r="T115" s="35"/>
      <c r="U115" s="34"/>
      <c r="V115" s="36"/>
    </row>
    <row r="116" spans="2:22" s="30" customFormat="1" x14ac:dyDescent="0.3">
      <c r="B116" s="32"/>
      <c r="C116" s="33"/>
      <c r="D116" s="33"/>
      <c r="E116" s="33"/>
      <c r="F116" s="3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5"/>
      <c r="R116" s="35"/>
      <c r="S116" s="35"/>
      <c r="T116" s="35"/>
      <c r="U116" s="34"/>
      <c r="V116" s="36"/>
    </row>
    <row r="117" spans="2:22" s="30" customFormat="1" x14ac:dyDescent="0.3">
      <c r="B117" s="32"/>
      <c r="C117" s="33"/>
      <c r="D117" s="33"/>
      <c r="E117" s="33"/>
      <c r="F117" s="3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5"/>
      <c r="R117" s="35"/>
      <c r="S117" s="35"/>
      <c r="T117" s="35"/>
      <c r="U117" s="34"/>
      <c r="V117" s="36"/>
    </row>
    <row r="118" spans="2:22" s="30" customFormat="1" x14ac:dyDescent="0.3">
      <c r="B118" s="32"/>
      <c r="C118" s="33"/>
      <c r="D118" s="33"/>
      <c r="E118" s="33"/>
      <c r="F118" s="3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5"/>
      <c r="R118" s="35"/>
      <c r="S118" s="35"/>
      <c r="T118" s="35"/>
      <c r="U118" s="34"/>
      <c r="V118" s="36"/>
    </row>
    <row r="119" spans="2:22" s="30" customFormat="1" x14ac:dyDescent="0.3">
      <c r="B119" s="32"/>
      <c r="C119" s="33"/>
      <c r="D119" s="33"/>
      <c r="E119" s="33"/>
      <c r="F119" s="3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5"/>
      <c r="R119" s="35"/>
      <c r="S119" s="35"/>
      <c r="T119" s="35"/>
      <c r="U119" s="34"/>
      <c r="V119" s="36"/>
    </row>
    <row r="120" spans="2:22" s="30" customFormat="1" x14ac:dyDescent="0.3">
      <c r="B120" s="32"/>
      <c r="C120" s="33"/>
      <c r="D120" s="33"/>
      <c r="E120" s="33"/>
      <c r="F120" s="33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5"/>
      <c r="R120" s="35"/>
      <c r="S120" s="35"/>
      <c r="T120" s="35"/>
      <c r="U120" s="34"/>
      <c r="V120" s="36"/>
    </row>
    <row r="121" spans="2:22" s="30" customFormat="1" x14ac:dyDescent="0.3">
      <c r="B121" s="32"/>
      <c r="C121" s="33"/>
      <c r="D121" s="33"/>
      <c r="E121" s="33"/>
      <c r="F121" s="33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5"/>
      <c r="R121" s="35"/>
      <c r="S121" s="35"/>
      <c r="T121" s="35"/>
      <c r="U121" s="34"/>
      <c r="V121" s="36"/>
    </row>
    <row r="122" spans="2:22" s="30" customFormat="1" x14ac:dyDescent="0.3">
      <c r="B122" s="32"/>
      <c r="C122" s="33"/>
      <c r="D122" s="33"/>
      <c r="E122" s="33"/>
      <c r="F122" s="33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5"/>
      <c r="R122" s="35"/>
      <c r="S122" s="35"/>
      <c r="T122" s="35"/>
      <c r="U122" s="34"/>
      <c r="V122" s="36"/>
    </row>
    <row r="123" spans="2:22" s="30" customFormat="1" x14ac:dyDescent="0.3">
      <c r="B123" s="32"/>
      <c r="C123" s="33"/>
      <c r="D123" s="33"/>
      <c r="E123" s="33"/>
      <c r="F123" s="33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5"/>
      <c r="R123" s="35"/>
      <c r="S123" s="35"/>
      <c r="T123" s="35"/>
      <c r="U123" s="34"/>
      <c r="V123" s="36"/>
    </row>
    <row r="124" spans="2:22" s="30" customFormat="1" x14ac:dyDescent="0.3">
      <c r="B124" s="32"/>
      <c r="C124" s="33"/>
      <c r="D124" s="33"/>
      <c r="E124" s="33"/>
      <c r="F124" s="33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5"/>
      <c r="R124" s="35"/>
      <c r="S124" s="35"/>
      <c r="T124" s="35"/>
      <c r="U124" s="34"/>
      <c r="V124" s="36"/>
    </row>
    <row r="125" spans="2:22" s="30" customFormat="1" x14ac:dyDescent="0.3">
      <c r="B125" s="32"/>
      <c r="C125" s="33"/>
      <c r="D125" s="33"/>
      <c r="E125" s="33"/>
      <c r="F125" s="33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5"/>
      <c r="R125" s="35"/>
      <c r="S125" s="35"/>
      <c r="T125" s="35"/>
      <c r="U125" s="34"/>
      <c r="V125" s="36"/>
    </row>
    <row r="126" spans="2:22" s="30" customFormat="1" x14ac:dyDescent="0.3">
      <c r="B126" s="32"/>
      <c r="C126" s="33"/>
      <c r="D126" s="33"/>
      <c r="E126" s="33"/>
      <c r="F126" s="33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5"/>
      <c r="R126" s="35"/>
      <c r="S126" s="35"/>
      <c r="T126" s="35"/>
      <c r="U126" s="34"/>
      <c r="V126" s="36"/>
    </row>
    <row r="127" spans="2:22" s="30" customFormat="1" x14ac:dyDescent="0.3">
      <c r="B127" s="32"/>
      <c r="C127" s="33"/>
      <c r="D127" s="33"/>
      <c r="E127" s="33"/>
      <c r="F127" s="33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5"/>
      <c r="R127" s="35"/>
      <c r="S127" s="35"/>
      <c r="T127" s="35"/>
      <c r="U127" s="34"/>
      <c r="V127" s="36"/>
    </row>
    <row r="128" spans="2:22" s="30" customFormat="1" x14ac:dyDescent="0.3">
      <c r="B128" s="32"/>
      <c r="C128" s="33"/>
      <c r="D128" s="33"/>
      <c r="E128" s="33"/>
      <c r="F128" s="33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5"/>
      <c r="R128" s="35"/>
      <c r="S128" s="35"/>
      <c r="T128" s="35"/>
      <c r="U128" s="34"/>
      <c r="V128" s="36"/>
    </row>
    <row r="129" spans="2:22" s="30" customFormat="1" x14ac:dyDescent="0.3">
      <c r="B129" s="32"/>
      <c r="C129" s="33"/>
      <c r="D129" s="33"/>
      <c r="E129" s="33"/>
      <c r="F129" s="33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5"/>
      <c r="R129" s="35"/>
      <c r="S129" s="35"/>
      <c r="T129" s="35"/>
      <c r="U129" s="34"/>
      <c r="V129" s="36"/>
    </row>
    <row r="130" spans="2:22" s="30" customFormat="1" x14ac:dyDescent="0.3">
      <c r="B130" s="32"/>
      <c r="C130" s="33"/>
      <c r="D130" s="33"/>
      <c r="E130" s="33"/>
      <c r="F130" s="33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5"/>
      <c r="R130" s="35"/>
      <c r="S130" s="35"/>
      <c r="T130" s="35"/>
      <c r="U130" s="34"/>
      <c r="V130" s="36"/>
    </row>
    <row r="131" spans="2:22" s="30" customFormat="1" x14ac:dyDescent="0.3">
      <c r="B131" s="32"/>
      <c r="C131" s="33"/>
      <c r="D131" s="33"/>
      <c r="E131" s="33"/>
      <c r="F131" s="33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5"/>
      <c r="R131" s="35"/>
      <c r="S131" s="35"/>
      <c r="T131" s="35"/>
      <c r="U131" s="34"/>
      <c r="V131" s="36"/>
    </row>
    <row r="132" spans="2:22" s="30" customFormat="1" x14ac:dyDescent="0.3">
      <c r="B132" s="32"/>
      <c r="C132" s="33"/>
      <c r="D132" s="33"/>
      <c r="E132" s="33"/>
      <c r="F132" s="33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5"/>
      <c r="R132" s="35"/>
      <c r="S132" s="35"/>
      <c r="T132" s="35"/>
      <c r="U132" s="34"/>
      <c r="V132" s="36"/>
    </row>
    <row r="133" spans="2:22" s="30" customFormat="1" x14ac:dyDescent="0.3">
      <c r="B133" s="32"/>
      <c r="C133" s="33"/>
      <c r="D133" s="33"/>
      <c r="E133" s="33"/>
      <c r="F133" s="33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5"/>
      <c r="R133" s="35"/>
      <c r="S133" s="35"/>
      <c r="T133" s="35"/>
      <c r="U133" s="34"/>
      <c r="V133" s="36"/>
    </row>
    <row r="134" spans="2:22" s="30" customFormat="1" x14ac:dyDescent="0.3">
      <c r="B134" s="32"/>
      <c r="C134" s="33"/>
      <c r="D134" s="33"/>
      <c r="E134" s="33"/>
      <c r="F134" s="33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5"/>
      <c r="R134" s="35"/>
      <c r="S134" s="35"/>
      <c r="T134" s="35"/>
      <c r="U134" s="34"/>
      <c r="V134" s="36"/>
    </row>
    <row r="135" spans="2:22" s="30" customFormat="1" x14ac:dyDescent="0.3">
      <c r="B135" s="32"/>
      <c r="C135" s="33"/>
      <c r="D135" s="33"/>
      <c r="E135" s="33"/>
      <c r="F135" s="33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5"/>
      <c r="R135" s="35"/>
      <c r="S135" s="35"/>
      <c r="T135" s="35"/>
      <c r="U135" s="34"/>
      <c r="V135" s="36"/>
    </row>
    <row r="136" spans="2:22" s="30" customFormat="1" x14ac:dyDescent="0.3">
      <c r="B136" s="32"/>
      <c r="C136" s="33"/>
      <c r="D136" s="33"/>
      <c r="E136" s="33"/>
      <c r="F136" s="33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5"/>
      <c r="R136" s="35"/>
      <c r="S136" s="35"/>
      <c r="T136" s="35"/>
      <c r="U136" s="34"/>
      <c r="V136" s="36"/>
    </row>
    <row r="137" spans="2:22" s="30" customFormat="1" x14ac:dyDescent="0.3">
      <c r="B137" s="32"/>
      <c r="C137" s="33"/>
      <c r="D137" s="33"/>
      <c r="E137" s="33"/>
      <c r="F137" s="33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5"/>
      <c r="R137" s="35"/>
      <c r="S137" s="35"/>
      <c r="T137" s="35"/>
      <c r="U137" s="34"/>
      <c r="V137" s="36"/>
    </row>
    <row r="138" spans="2:22" s="30" customFormat="1" x14ac:dyDescent="0.3">
      <c r="B138" s="32"/>
      <c r="C138" s="33"/>
      <c r="D138" s="33"/>
      <c r="E138" s="33"/>
      <c r="F138" s="33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5"/>
      <c r="R138" s="35"/>
      <c r="S138" s="35"/>
      <c r="T138" s="35"/>
      <c r="U138" s="34"/>
      <c r="V138" s="36"/>
    </row>
    <row r="139" spans="2:22" s="30" customFormat="1" x14ac:dyDescent="0.3">
      <c r="B139" s="32"/>
      <c r="C139" s="33"/>
      <c r="D139" s="33"/>
      <c r="E139" s="33"/>
      <c r="F139" s="33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5"/>
      <c r="R139" s="35"/>
      <c r="S139" s="35"/>
      <c r="T139" s="35"/>
      <c r="U139" s="34"/>
      <c r="V139" s="36"/>
    </row>
    <row r="140" spans="2:22" s="30" customFormat="1" x14ac:dyDescent="0.3">
      <c r="B140" s="32"/>
      <c r="C140" s="33"/>
      <c r="D140" s="33"/>
      <c r="E140" s="33"/>
      <c r="F140" s="33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5"/>
      <c r="R140" s="35"/>
      <c r="S140" s="35"/>
      <c r="T140" s="35"/>
      <c r="U140" s="34"/>
      <c r="V140" s="36"/>
    </row>
    <row r="141" spans="2:22" s="30" customFormat="1" x14ac:dyDescent="0.3">
      <c r="B141" s="32"/>
      <c r="C141" s="33"/>
      <c r="D141" s="33"/>
      <c r="E141" s="33"/>
      <c r="F141" s="33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5"/>
      <c r="R141" s="35"/>
      <c r="S141" s="35"/>
      <c r="T141" s="35"/>
      <c r="U141" s="34"/>
      <c r="V141" s="36"/>
    </row>
    <row r="142" spans="2:22" s="30" customFormat="1" x14ac:dyDescent="0.3">
      <c r="B142" s="32"/>
      <c r="C142" s="33"/>
      <c r="D142" s="33"/>
      <c r="E142" s="33"/>
      <c r="F142" s="33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5"/>
      <c r="R142" s="35"/>
      <c r="S142" s="35"/>
      <c r="T142" s="35"/>
      <c r="U142" s="34"/>
      <c r="V142" s="36"/>
    </row>
    <row r="143" spans="2:22" s="30" customFormat="1" x14ac:dyDescent="0.3">
      <c r="B143" s="32"/>
      <c r="C143" s="33"/>
      <c r="D143" s="33"/>
      <c r="E143" s="33"/>
      <c r="F143" s="33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5"/>
      <c r="R143" s="35"/>
      <c r="S143" s="35"/>
      <c r="T143" s="35"/>
      <c r="U143" s="34"/>
      <c r="V143" s="36"/>
    </row>
    <row r="144" spans="2:22" s="30" customFormat="1" x14ac:dyDescent="0.3">
      <c r="B144" s="32"/>
      <c r="C144" s="33"/>
      <c r="D144" s="33"/>
      <c r="E144" s="33"/>
      <c r="F144" s="33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5"/>
      <c r="R144" s="35"/>
      <c r="S144" s="35"/>
      <c r="T144" s="35"/>
      <c r="U144" s="34"/>
      <c r="V144" s="36"/>
    </row>
    <row r="145" spans="2:22" s="30" customFormat="1" x14ac:dyDescent="0.3">
      <c r="B145" s="32"/>
      <c r="C145" s="33"/>
      <c r="D145" s="33"/>
      <c r="E145" s="33"/>
      <c r="F145" s="33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5"/>
      <c r="R145" s="35"/>
      <c r="S145" s="35"/>
      <c r="T145" s="35"/>
      <c r="U145" s="34"/>
      <c r="V145" s="36"/>
    </row>
    <row r="146" spans="2:22" s="30" customFormat="1" x14ac:dyDescent="0.3">
      <c r="B146" s="32"/>
      <c r="C146" s="33"/>
      <c r="D146" s="33"/>
      <c r="E146" s="33"/>
      <c r="F146" s="33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5"/>
      <c r="R146" s="35"/>
      <c r="S146" s="35"/>
      <c r="T146" s="35"/>
      <c r="U146" s="34"/>
      <c r="V146" s="36"/>
    </row>
    <row r="147" spans="2:22" s="30" customFormat="1" x14ac:dyDescent="0.3">
      <c r="B147" s="32"/>
      <c r="C147" s="33"/>
      <c r="D147" s="33"/>
      <c r="E147" s="33"/>
      <c r="F147" s="33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5"/>
      <c r="R147" s="35"/>
      <c r="S147" s="35"/>
      <c r="T147" s="35"/>
      <c r="U147" s="34"/>
      <c r="V147" s="36"/>
    </row>
    <row r="148" spans="2:22" s="30" customFormat="1" x14ac:dyDescent="0.3">
      <c r="B148" s="32"/>
      <c r="C148" s="33"/>
      <c r="D148" s="33"/>
      <c r="E148" s="33"/>
      <c r="F148" s="33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5"/>
      <c r="R148" s="35"/>
      <c r="S148" s="35"/>
      <c r="T148" s="35"/>
      <c r="U148" s="34"/>
      <c r="V148" s="36"/>
    </row>
    <row r="149" spans="2:22" s="30" customFormat="1" x14ac:dyDescent="0.3">
      <c r="B149" s="32"/>
      <c r="C149" s="33"/>
      <c r="D149" s="33"/>
      <c r="E149" s="33"/>
      <c r="F149" s="33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5"/>
      <c r="R149" s="35"/>
      <c r="S149" s="35"/>
      <c r="T149" s="35"/>
      <c r="U149" s="34"/>
      <c r="V149" s="36"/>
    </row>
    <row r="150" spans="2:22" s="30" customFormat="1" x14ac:dyDescent="0.3">
      <c r="B150" s="32"/>
      <c r="C150" s="33"/>
      <c r="D150" s="33"/>
      <c r="E150" s="33"/>
      <c r="F150" s="33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5"/>
      <c r="R150" s="35"/>
      <c r="S150" s="35"/>
      <c r="T150" s="35"/>
      <c r="U150" s="34"/>
      <c r="V150" s="36"/>
    </row>
    <row r="151" spans="2:22" s="30" customFormat="1" x14ac:dyDescent="0.3">
      <c r="B151" s="32"/>
      <c r="C151" s="33"/>
      <c r="D151" s="33"/>
      <c r="E151" s="33"/>
      <c r="F151" s="33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5"/>
      <c r="R151" s="35"/>
      <c r="S151" s="35"/>
      <c r="T151" s="35"/>
      <c r="U151" s="34"/>
      <c r="V151" s="36"/>
    </row>
    <row r="152" spans="2:22" s="30" customFormat="1" x14ac:dyDescent="0.3">
      <c r="B152" s="32"/>
      <c r="C152" s="33"/>
      <c r="D152" s="33"/>
      <c r="E152" s="33"/>
      <c r="F152" s="33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5"/>
      <c r="R152" s="35"/>
      <c r="S152" s="35"/>
      <c r="T152" s="35"/>
      <c r="U152" s="34"/>
      <c r="V152" s="36"/>
    </row>
    <row r="153" spans="2:22" s="30" customFormat="1" x14ac:dyDescent="0.3">
      <c r="B153" s="32"/>
      <c r="C153" s="33"/>
      <c r="D153" s="33"/>
      <c r="E153" s="33"/>
      <c r="F153" s="33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5"/>
      <c r="R153" s="35"/>
      <c r="S153" s="35"/>
      <c r="T153" s="35"/>
      <c r="U153" s="34"/>
      <c r="V153" s="36"/>
    </row>
    <row r="154" spans="2:22" s="30" customFormat="1" x14ac:dyDescent="0.3">
      <c r="B154" s="32"/>
      <c r="C154" s="33"/>
      <c r="D154" s="33"/>
      <c r="E154" s="33"/>
      <c r="F154" s="33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5"/>
      <c r="R154" s="35"/>
      <c r="S154" s="35"/>
      <c r="T154" s="35"/>
      <c r="U154" s="34"/>
      <c r="V154" s="36"/>
    </row>
    <row r="155" spans="2:22" s="30" customFormat="1" x14ac:dyDescent="0.3">
      <c r="B155" s="32"/>
      <c r="C155" s="33"/>
      <c r="D155" s="33"/>
      <c r="E155" s="33"/>
      <c r="F155" s="33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5"/>
      <c r="R155" s="35"/>
      <c r="S155" s="35"/>
      <c r="T155" s="35"/>
      <c r="U155" s="34"/>
      <c r="V155" s="36"/>
    </row>
    <row r="156" spans="2:22" s="30" customFormat="1" x14ac:dyDescent="0.3">
      <c r="B156" s="32"/>
      <c r="C156" s="33"/>
      <c r="D156" s="33"/>
      <c r="E156" s="33"/>
      <c r="F156" s="33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5"/>
      <c r="R156" s="35"/>
      <c r="S156" s="35"/>
      <c r="T156" s="35"/>
      <c r="U156" s="34"/>
      <c r="V156" s="36"/>
    </row>
    <row r="157" spans="2:22" s="30" customFormat="1" x14ac:dyDescent="0.3">
      <c r="B157" s="32"/>
      <c r="C157" s="33"/>
      <c r="D157" s="33"/>
      <c r="E157" s="33"/>
      <c r="F157" s="33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5"/>
      <c r="R157" s="35"/>
      <c r="S157" s="35"/>
      <c r="T157" s="35"/>
      <c r="U157" s="34"/>
      <c r="V157" s="36"/>
    </row>
    <row r="158" spans="2:22" s="30" customFormat="1" x14ac:dyDescent="0.3">
      <c r="B158" s="32"/>
      <c r="C158" s="33"/>
      <c r="D158" s="33"/>
      <c r="E158" s="33"/>
      <c r="F158" s="33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5"/>
      <c r="R158" s="35"/>
      <c r="S158" s="35"/>
      <c r="T158" s="35"/>
      <c r="U158" s="34"/>
      <c r="V158" s="36"/>
    </row>
    <row r="159" spans="2:22" s="30" customFormat="1" x14ac:dyDescent="0.3">
      <c r="B159" s="32"/>
      <c r="C159" s="33"/>
      <c r="D159" s="33"/>
      <c r="E159" s="33"/>
      <c r="F159" s="33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5"/>
      <c r="R159" s="35"/>
      <c r="S159" s="35"/>
      <c r="T159" s="35"/>
      <c r="U159" s="34"/>
      <c r="V159" s="36"/>
    </row>
    <row r="160" spans="2:22" s="30" customFormat="1" x14ac:dyDescent="0.3">
      <c r="B160" s="32"/>
      <c r="C160" s="33"/>
      <c r="D160" s="33"/>
      <c r="E160" s="33"/>
      <c r="F160" s="33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5"/>
      <c r="R160" s="35"/>
      <c r="S160" s="35"/>
      <c r="T160" s="35"/>
      <c r="U160" s="34"/>
      <c r="V160" s="36"/>
    </row>
    <row r="161" spans="2:22" s="30" customFormat="1" x14ac:dyDescent="0.3">
      <c r="B161" s="32"/>
      <c r="C161" s="33"/>
      <c r="D161" s="33"/>
      <c r="E161" s="33"/>
      <c r="F161" s="33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5"/>
      <c r="R161" s="35"/>
      <c r="S161" s="35"/>
      <c r="T161" s="35"/>
      <c r="U161" s="34"/>
      <c r="V161" s="36"/>
    </row>
    <row r="162" spans="2:22" s="30" customFormat="1" x14ac:dyDescent="0.3">
      <c r="B162" s="32"/>
      <c r="C162" s="33"/>
      <c r="D162" s="33"/>
      <c r="E162" s="33"/>
      <c r="F162" s="33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5"/>
      <c r="R162" s="35"/>
      <c r="S162" s="35"/>
      <c r="T162" s="35"/>
      <c r="U162" s="34"/>
      <c r="V162" s="36"/>
    </row>
    <row r="163" spans="2:22" s="30" customFormat="1" x14ac:dyDescent="0.3">
      <c r="B163" s="32"/>
      <c r="C163" s="33"/>
      <c r="D163" s="33"/>
      <c r="E163" s="33"/>
      <c r="F163" s="3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5"/>
      <c r="R163" s="35"/>
      <c r="S163" s="35"/>
      <c r="T163" s="35"/>
      <c r="U163" s="34"/>
      <c r="V163" s="36"/>
    </row>
    <row r="164" spans="2:22" s="30" customFormat="1" x14ac:dyDescent="0.3">
      <c r="B164" s="32"/>
      <c r="C164" s="33"/>
      <c r="D164" s="33"/>
      <c r="E164" s="33"/>
      <c r="F164" s="33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5"/>
      <c r="R164" s="35"/>
      <c r="S164" s="35"/>
      <c r="T164" s="35"/>
      <c r="U164" s="34"/>
      <c r="V164" s="36"/>
    </row>
    <row r="165" spans="2:22" s="30" customFormat="1" x14ac:dyDescent="0.3">
      <c r="B165" s="32"/>
      <c r="C165" s="33"/>
      <c r="D165" s="33"/>
      <c r="E165" s="33"/>
      <c r="F165" s="33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5"/>
      <c r="R165" s="35"/>
      <c r="S165" s="35"/>
      <c r="T165" s="35"/>
      <c r="U165" s="34"/>
      <c r="V165" s="36"/>
    </row>
    <row r="166" spans="2:22" s="30" customFormat="1" x14ac:dyDescent="0.3">
      <c r="B166" s="32"/>
      <c r="C166" s="33"/>
      <c r="D166" s="33"/>
      <c r="E166" s="33"/>
      <c r="F166" s="33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5"/>
      <c r="R166" s="35"/>
      <c r="S166" s="35"/>
      <c r="T166" s="35"/>
      <c r="U166" s="34"/>
      <c r="V166" s="36"/>
    </row>
    <row r="167" spans="2:22" s="30" customFormat="1" x14ac:dyDescent="0.3">
      <c r="B167" s="32"/>
      <c r="C167" s="33"/>
      <c r="D167" s="33"/>
      <c r="E167" s="33"/>
      <c r="F167" s="33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5"/>
      <c r="R167" s="35"/>
      <c r="S167" s="35"/>
      <c r="T167" s="35"/>
      <c r="U167" s="34"/>
      <c r="V167" s="36"/>
    </row>
    <row r="168" spans="2:22" s="30" customFormat="1" x14ac:dyDescent="0.3">
      <c r="B168" s="32"/>
      <c r="C168" s="33"/>
      <c r="D168" s="33"/>
      <c r="E168" s="33"/>
      <c r="F168" s="33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5"/>
      <c r="R168" s="35"/>
      <c r="S168" s="35"/>
      <c r="T168" s="35"/>
      <c r="U168" s="34"/>
      <c r="V168" s="36"/>
    </row>
    <row r="169" spans="2:22" s="30" customFormat="1" x14ac:dyDescent="0.3">
      <c r="B169" s="32"/>
      <c r="C169" s="33"/>
      <c r="D169" s="33"/>
      <c r="E169" s="33"/>
      <c r="F169" s="33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5"/>
      <c r="R169" s="35"/>
      <c r="S169" s="35"/>
      <c r="T169" s="35"/>
      <c r="U169" s="34"/>
      <c r="V169" s="36"/>
    </row>
    <row r="170" spans="2:22" s="30" customFormat="1" x14ac:dyDescent="0.3">
      <c r="B170" s="32"/>
      <c r="C170" s="33"/>
      <c r="D170" s="33"/>
      <c r="E170" s="33"/>
      <c r="F170" s="33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5"/>
      <c r="R170" s="35"/>
      <c r="S170" s="35"/>
      <c r="T170" s="35"/>
      <c r="U170" s="34"/>
      <c r="V170" s="36"/>
    </row>
    <row r="171" spans="2:22" s="30" customFormat="1" x14ac:dyDescent="0.3">
      <c r="B171" s="32"/>
      <c r="C171" s="33"/>
      <c r="D171" s="33"/>
      <c r="E171" s="33"/>
      <c r="F171" s="33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5"/>
      <c r="R171" s="35"/>
      <c r="S171" s="35"/>
      <c r="T171" s="35"/>
      <c r="U171" s="34"/>
      <c r="V171" s="36"/>
    </row>
    <row r="172" spans="2:22" s="30" customFormat="1" x14ac:dyDescent="0.3">
      <c r="B172" s="32"/>
      <c r="C172" s="33"/>
      <c r="D172" s="33"/>
      <c r="E172" s="33"/>
      <c r="F172" s="33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5"/>
      <c r="R172" s="35"/>
      <c r="S172" s="35"/>
      <c r="T172" s="35"/>
      <c r="U172" s="34"/>
      <c r="V172" s="36"/>
    </row>
    <row r="173" spans="2:22" s="30" customFormat="1" x14ac:dyDescent="0.3">
      <c r="B173" s="32"/>
      <c r="C173" s="33"/>
      <c r="D173" s="33"/>
      <c r="E173" s="33"/>
      <c r="F173" s="33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5"/>
      <c r="R173" s="35"/>
      <c r="S173" s="35"/>
      <c r="T173" s="35"/>
      <c r="U173" s="34"/>
      <c r="V173" s="36"/>
    </row>
    <row r="174" spans="2:22" s="30" customFormat="1" x14ac:dyDescent="0.3">
      <c r="B174" s="32"/>
      <c r="C174" s="33"/>
      <c r="D174" s="33"/>
      <c r="E174" s="33"/>
      <c r="F174" s="33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5"/>
      <c r="R174" s="35"/>
      <c r="S174" s="35"/>
      <c r="T174" s="35"/>
      <c r="U174" s="34"/>
      <c r="V174" s="36"/>
    </row>
    <row r="175" spans="2:22" s="30" customFormat="1" x14ac:dyDescent="0.3">
      <c r="B175" s="32"/>
      <c r="C175" s="33"/>
      <c r="D175" s="33"/>
      <c r="E175" s="33"/>
      <c r="F175" s="33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5"/>
      <c r="R175" s="35"/>
      <c r="S175" s="35"/>
      <c r="T175" s="35"/>
      <c r="U175" s="34"/>
      <c r="V175" s="36"/>
    </row>
    <row r="176" spans="2:22" s="30" customFormat="1" x14ac:dyDescent="0.3">
      <c r="B176" s="32"/>
      <c r="C176" s="33"/>
      <c r="D176" s="33"/>
      <c r="E176" s="33"/>
      <c r="F176" s="33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5"/>
      <c r="R176" s="35"/>
      <c r="S176" s="35"/>
      <c r="T176" s="35"/>
      <c r="U176" s="34"/>
      <c r="V176" s="36"/>
    </row>
    <row r="177" spans="2:22" s="30" customFormat="1" x14ac:dyDescent="0.3">
      <c r="B177" s="32"/>
      <c r="C177" s="33"/>
      <c r="D177" s="33"/>
      <c r="E177" s="33"/>
      <c r="F177" s="33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5"/>
      <c r="R177" s="35"/>
      <c r="S177" s="35"/>
      <c r="T177" s="35"/>
      <c r="U177" s="34"/>
      <c r="V177" s="36"/>
    </row>
    <row r="178" spans="2:22" s="30" customFormat="1" x14ac:dyDescent="0.3">
      <c r="B178" s="32"/>
      <c r="C178" s="33"/>
      <c r="D178" s="33"/>
      <c r="E178" s="33"/>
      <c r="F178" s="33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5"/>
      <c r="R178" s="35"/>
      <c r="S178" s="35"/>
      <c r="T178" s="35"/>
      <c r="U178" s="34"/>
      <c r="V178" s="36"/>
    </row>
    <row r="179" spans="2:22" s="30" customFormat="1" x14ac:dyDescent="0.3">
      <c r="B179" s="32"/>
      <c r="C179" s="33"/>
      <c r="D179" s="33"/>
      <c r="E179" s="33"/>
      <c r="F179" s="33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5"/>
      <c r="R179" s="35"/>
      <c r="S179" s="35"/>
      <c r="T179" s="35"/>
      <c r="U179" s="34"/>
      <c r="V179" s="36"/>
    </row>
    <row r="180" spans="2:22" s="30" customFormat="1" x14ac:dyDescent="0.3">
      <c r="B180" s="32"/>
      <c r="C180" s="33"/>
      <c r="D180" s="33"/>
      <c r="E180" s="33"/>
      <c r="F180" s="33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5"/>
      <c r="R180" s="35"/>
      <c r="S180" s="35"/>
      <c r="T180" s="35"/>
      <c r="U180" s="34"/>
      <c r="V180" s="36"/>
    </row>
    <row r="181" spans="2:22" s="30" customFormat="1" x14ac:dyDescent="0.3">
      <c r="B181" s="32"/>
      <c r="C181" s="33"/>
      <c r="D181" s="33"/>
      <c r="E181" s="33"/>
      <c r="F181" s="33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5"/>
      <c r="R181" s="35"/>
      <c r="S181" s="35"/>
      <c r="T181" s="35"/>
      <c r="U181" s="34"/>
      <c r="V181" s="36"/>
    </row>
    <row r="182" spans="2:22" s="30" customFormat="1" x14ac:dyDescent="0.3">
      <c r="B182" s="32"/>
      <c r="C182" s="33"/>
      <c r="D182" s="33"/>
      <c r="E182" s="33"/>
      <c r="F182" s="33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5"/>
      <c r="R182" s="35"/>
      <c r="S182" s="35"/>
      <c r="T182" s="35"/>
      <c r="U182" s="34"/>
      <c r="V182" s="36"/>
    </row>
    <row r="183" spans="2:22" s="30" customFormat="1" x14ac:dyDescent="0.3">
      <c r="B183" s="32"/>
      <c r="C183" s="33"/>
      <c r="D183" s="33"/>
      <c r="E183" s="33"/>
      <c r="F183" s="33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5"/>
      <c r="R183" s="35"/>
      <c r="S183" s="35"/>
      <c r="T183" s="35"/>
      <c r="U183" s="34"/>
      <c r="V183" s="36"/>
    </row>
    <row r="184" spans="2:22" s="30" customFormat="1" x14ac:dyDescent="0.3">
      <c r="B184" s="32"/>
      <c r="C184" s="33"/>
      <c r="D184" s="33"/>
      <c r="E184" s="33"/>
      <c r="F184" s="33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5"/>
      <c r="R184" s="35"/>
      <c r="S184" s="35"/>
      <c r="T184" s="35"/>
      <c r="U184" s="34"/>
      <c r="V184" s="36"/>
    </row>
    <row r="185" spans="2:22" s="30" customFormat="1" x14ac:dyDescent="0.3">
      <c r="B185" s="32"/>
      <c r="C185" s="33"/>
      <c r="D185" s="33"/>
      <c r="E185" s="33"/>
      <c r="F185" s="33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5"/>
      <c r="R185" s="35"/>
      <c r="S185" s="35"/>
      <c r="T185" s="35"/>
      <c r="U185" s="34"/>
      <c r="V185" s="36"/>
    </row>
    <row r="186" spans="2:22" s="30" customFormat="1" x14ac:dyDescent="0.3">
      <c r="B186" s="32"/>
      <c r="C186" s="33"/>
      <c r="D186" s="33"/>
      <c r="E186" s="33"/>
      <c r="F186" s="33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5"/>
      <c r="R186" s="35"/>
      <c r="S186" s="35"/>
      <c r="T186" s="35"/>
      <c r="U186" s="34"/>
      <c r="V186" s="36"/>
    </row>
    <row r="187" spans="2:22" s="30" customFormat="1" x14ac:dyDescent="0.3">
      <c r="B187" s="32"/>
      <c r="C187" s="33"/>
      <c r="D187" s="33"/>
      <c r="E187" s="33"/>
      <c r="F187" s="33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5"/>
      <c r="R187" s="35"/>
      <c r="S187" s="35"/>
      <c r="T187" s="35"/>
      <c r="U187" s="34"/>
      <c r="V187" s="36"/>
    </row>
    <row r="188" spans="2:22" s="30" customFormat="1" x14ac:dyDescent="0.3">
      <c r="B188" s="32"/>
      <c r="C188" s="33"/>
      <c r="D188" s="33"/>
      <c r="E188" s="33"/>
      <c r="F188" s="33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5"/>
      <c r="R188" s="35"/>
      <c r="S188" s="35"/>
      <c r="T188" s="35"/>
      <c r="U188" s="34"/>
      <c r="V188" s="36"/>
    </row>
    <row r="189" spans="2:22" s="30" customFormat="1" x14ac:dyDescent="0.3">
      <c r="B189" s="32"/>
      <c r="C189" s="33"/>
      <c r="D189" s="33"/>
      <c r="E189" s="33"/>
      <c r="F189" s="33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5"/>
      <c r="R189" s="35"/>
      <c r="S189" s="35"/>
      <c r="T189" s="35"/>
      <c r="U189" s="34"/>
      <c r="V189" s="36"/>
    </row>
    <row r="190" spans="2:22" s="30" customFormat="1" x14ac:dyDescent="0.3">
      <c r="B190" s="32"/>
      <c r="C190" s="33"/>
      <c r="D190" s="33"/>
      <c r="E190" s="33"/>
      <c r="F190" s="33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5"/>
      <c r="R190" s="35"/>
      <c r="S190" s="35"/>
      <c r="T190" s="35"/>
      <c r="U190" s="34"/>
      <c r="V190" s="36"/>
    </row>
    <row r="191" spans="2:22" s="30" customFormat="1" x14ac:dyDescent="0.3">
      <c r="B191" s="32"/>
      <c r="C191" s="33"/>
      <c r="D191" s="33"/>
      <c r="E191" s="33"/>
      <c r="F191" s="33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5"/>
      <c r="R191" s="35"/>
      <c r="S191" s="35"/>
      <c r="T191" s="35"/>
      <c r="U191" s="34"/>
      <c r="V191" s="36"/>
    </row>
    <row r="192" spans="2:22" s="30" customFormat="1" x14ac:dyDescent="0.3">
      <c r="B192" s="32"/>
      <c r="C192" s="33"/>
      <c r="D192" s="33"/>
      <c r="E192" s="33"/>
      <c r="F192" s="33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5"/>
      <c r="R192" s="35"/>
      <c r="S192" s="35"/>
      <c r="T192" s="35"/>
      <c r="U192" s="34"/>
      <c r="V192" s="36"/>
    </row>
    <row r="193" spans="2:22" s="30" customFormat="1" x14ac:dyDescent="0.3">
      <c r="B193" s="32"/>
      <c r="C193" s="33"/>
      <c r="D193" s="33"/>
      <c r="E193" s="33"/>
      <c r="F193" s="33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5"/>
      <c r="R193" s="35"/>
      <c r="S193" s="35"/>
      <c r="T193" s="35"/>
      <c r="U193" s="34"/>
      <c r="V193" s="36"/>
    </row>
    <row r="194" spans="2:22" s="30" customFormat="1" x14ac:dyDescent="0.3">
      <c r="B194" s="32"/>
      <c r="C194" s="33"/>
      <c r="D194" s="33"/>
      <c r="E194" s="33"/>
      <c r="F194" s="33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5"/>
      <c r="R194" s="35"/>
      <c r="S194" s="35"/>
      <c r="T194" s="35"/>
      <c r="U194" s="34"/>
      <c r="V194" s="36"/>
    </row>
    <row r="195" spans="2:22" s="30" customFormat="1" x14ac:dyDescent="0.3">
      <c r="B195" s="32"/>
      <c r="C195" s="33"/>
      <c r="D195" s="33"/>
      <c r="E195" s="33"/>
      <c r="F195" s="33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5"/>
      <c r="R195" s="35"/>
      <c r="S195" s="35"/>
      <c r="T195" s="35"/>
      <c r="U195" s="34"/>
      <c r="V195" s="36"/>
    </row>
    <row r="196" spans="2:22" s="30" customFormat="1" x14ac:dyDescent="0.3">
      <c r="B196" s="32"/>
      <c r="C196" s="33"/>
      <c r="D196" s="33"/>
      <c r="E196" s="33"/>
      <c r="F196" s="33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5"/>
      <c r="R196" s="35"/>
      <c r="S196" s="35"/>
      <c r="T196" s="35"/>
      <c r="U196" s="34"/>
      <c r="V196" s="36"/>
    </row>
    <row r="197" spans="2:22" s="30" customFormat="1" x14ac:dyDescent="0.3">
      <c r="B197" s="32"/>
      <c r="C197" s="33"/>
      <c r="D197" s="33"/>
      <c r="E197" s="33"/>
      <c r="F197" s="33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5"/>
      <c r="R197" s="35"/>
      <c r="S197" s="35"/>
      <c r="T197" s="35"/>
      <c r="U197" s="34"/>
      <c r="V197" s="36"/>
    </row>
    <row r="198" spans="2:22" s="30" customFormat="1" x14ac:dyDescent="0.3">
      <c r="B198" s="32"/>
      <c r="C198" s="33"/>
      <c r="D198" s="33"/>
      <c r="E198" s="33"/>
      <c r="F198" s="33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5"/>
      <c r="R198" s="35"/>
      <c r="S198" s="35"/>
      <c r="T198" s="35"/>
      <c r="U198" s="34"/>
      <c r="V198" s="36"/>
    </row>
    <row r="199" spans="2:22" s="30" customFormat="1" x14ac:dyDescent="0.3">
      <c r="B199" s="32"/>
      <c r="C199" s="33"/>
      <c r="D199" s="33"/>
      <c r="E199" s="33"/>
      <c r="F199" s="33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5"/>
      <c r="R199" s="35"/>
      <c r="S199" s="35"/>
      <c r="T199" s="35"/>
      <c r="U199" s="34"/>
      <c r="V199" s="36"/>
    </row>
    <row r="200" spans="2:22" s="30" customFormat="1" x14ac:dyDescent="0.3">
      <c r="B200" s="32"/>
      <c r="C200" s="33"/>
      <c r="D200" s="33"/>
      <c r="E200" s="33"/>
      <c r="F200" s="33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5"/>
      <c r="R200" s="35"/>
      <c r="S200" s="35"/>
      <c r="T200" s="35"/>
      <c r="U200" s="34"/>
      <c r="V200" s="36"/>
    </row>
    <row r="201" spans="2:22" s="30" customFormat="1" x14ac:dyDescent="0.3">
      <c r="B201" s="32"/>
      <c r="C201" s="33"/>
      <c r="D201" s="33"/>
      <c r="E201" s="33"/>
      <c r="F201" s="33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5"/>
      <c r="R201" s="35"/>
      <c r="S201" s="35"/>
      <c r="T201" s="35"/>
      <c r="U201" s="34"/>
      <c r="V201" s="36"/>
    </row>
    <row r="202" spans="2:22" s="30" customFormat="1" x14ac:dyDescent="0.3">
      <c r="B202" s="32"/>
      <c r="C202" s="33"/>
      <c r="D202" s="33"/>
      <c r="E202" s="33"/>
      <c r="F202" s="33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5"/>
      <c r="R202" s="35"/>
      <c r="S202" s="35"/>
      <c r="T202" s="35"/>
      <c r="U202" s="34"/>
      <c r="V202" s="36"/>
    </row>
    <row r="203" spans="2:22" s="30" customFormat="1" x14ac:dyDescent="0.3">
      <c r="B203" s="32"/>
      <c r="C203" s="33"/>
      <c r="D203" s="33"/>
      <c r="E203" s="33"/>
      <c r="F203" s="33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5"/>
      <c r="R203" s="35"/>
      <c r="S203" s="35"/>
      <c r="T203" s="35"/>
      <c r="U203" s="34"/>
      <c r="V203" s="36"/>
    </row>
    <row r="204" spans="2:22" s="30" customFormat="1" x14ac:dyDescent="0.3">
      <c r="B204" s="32"/>
      <c r="C204" s="33"/>
      <c r="D204" s="33"/>
      <c r="E204" s="33"/>
      <c r="F204" s="33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5"/>
      <c r="R204" s="35"/>
      <c r="S204" s="35"/>
      <c r="T204" s="35"/>
      <c r="U204" s="34"/>
      <c r="V204" s="36"/>
    </row>
    <row r="205" spans="2:22" s="30" customFormat="1" x14ac:dyDescent="0.3">
      <c r="B205" s="32"/>
      <c r="C205" s="33"/>
      <c r="D205" s="33"/>
      <c r="E205" s="33"/>
      <c r="F205" s="33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5"/>
      <c r="R205" s="35"/>
      <c r="S205" s="35"/>
      <c r="T205" s="35"/>
      <c r="U205" s="34"/>
      <c r="V205" s="36"/>
    </row>
    <row r="206" spans="2:22" s="30" customFormat="1" x14ac:dyDescent="0.3">
      <c r="B206" s="32"/>
      <c r="C206" s="33"/>
      <c r="D206" s="33"/>
      <c r="E206" s="33"/>
      <c r="F206" s="33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5"/>
      <c r="R206" s="35"/>
      <c r="S206" s="35"/>
      <c r="T206" s="35"/>
      <c r="U206" s="34"/>
      <c r="V206" s="36"/>
    </row>
    <row r="207" spans="2:22" s="30" customFormat="1" x14ac:dyDescent="0.3">
      <c r="B207" s="32"/>
      <c r="C207" s="33"/>
      <c r="D207" s="33"/>
      <c r="E207" s="33"/>
      <c r="F207" s="33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5"/>
      <c r="R207" s="35"/>
      <c r="S207" s="35"/>
      <c r="T207" s="35"/>
      <c r="U207" s="34"/>
      <c r="V207" s="36"/>
    </row>
    <row r="208" spans="2:22" s="30" customFormat="1" x14ac:dyDescent="0.3">
      <c r="B208" s="32"/>
      <c r="C208" s="33"/>
      <c r="D208" s="33"/>
      <c r="E208" s="33"/>
      <c r="F208" s="33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5"/>
      <c r="R208" s="35"/>
      <c r="S208" s="35"/>
      <c r="T208" s="35"/>
      <c r="U208" s="34"/>
      <c r="V208" s="36"/>
    </row>
    <row r="209" spans="2:22" s="30" customFormat="1" x14ac:dyDescent="0.3">
      <c r="B209" s="32"/>
      <c r="C209" s="33"/>
      <c r="D209" s="33"/>
      <c r="E209" s="33"/>
      <c r="F209" s="33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5"/>
      <c r="R209" s="35"/>
      <c r="S209" s="35"/>
      <c r="T209" s="35"/>
      <c r="U209" s="34"/>
      <c r="V209" s="36"/>
    </row>
    <row r="210" spans="2:22" s="30" customFormat="1" x14ac:dyDescent="0.3">
      <c r="B210" s="32"/>
      <c r="C210" s="33"/>
      <c r="D210" s="33"/>
      <c r="E210" s="33"/>
      <c r="F210" s="33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5"/>
      <c r="R210" s="35"/>
      <c r="S210" s="35"/>
      <c r="T210" s="35"/>
      <c r="U210" s="34"/>
      <c r="V210" s="36"/>
    </row>
    <row r="211" spans="2:22" s="30" customFormat="1" x14ac:dyDescent="0.3">
      <c r="B211" s="32"/>
      <c r="C211" s="33"/>
      <c r="D211" s="33"/>
      <c r="E211" s="33"/>
      <c r="F211" s="3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5"/>
      <c r="R211" s="35"/>
      <c r="S211" s="35"/>
      <c r="T211" s="35"/>
      <c r="U211" s="34"/>
      <c r="V211" s="36"/>
    </row>
    <row r="212" spans="2:22" s="30" customFormat="1" x14ac:dyDescent="0.3">
      <c r="B212" s="32"/>
      <c r="C212" s="33"/>
      <c r="D212" s="33"/>
      <c r="E212" s="33"/>
      <c r="F212" s="33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5"/>
      <c r="R212" s="35"/>
      <c r="S212" s="35"/>
      <c r="T212" s="35"/>
      <c r="U212" s="34"/>
      <c r="V212" s="36"/>
    </row>
    <row r="213" spans="2:22" s="30" customFormat="1" x14ac:dyDescent="0.3">
      <c r="B213" s="32"/>
      <c r="C213" s="33"/>
      <c r="D213" s="33"/>
      <c r="E213" s="33"/>
      <c r="F213" s="33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5"/>
      <c r="R213" s="35"/>
      <c r="S213" s="35"/>
      <c r="T213" s="35"/>
      <c r="U213" s="34"/>
      <c r="V213" s="36"/>
    </row>
    <row r="214" spans="2:22" s="30" customFormat="1" x14ac:dyDescent="0.3">
      <c r="B214" s="32"/>
      <c r="C214" s="33"/>
      <c r="D214" s="33"/>
      <c r="E214" s="33"/>
      <c r="F214" s="3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5"/>
      <c r="R214" s="35"/>
      <c r="S214" s="35"/>
      <c r="T214" s="35"/>
      <c r="U214" s="34"/>
      <c r="V214" s="36"/>
    </row>
    <row r="215" spans="2:22" s="30" customFormat="1" x14ac:dyDescent="0.3">
      <c r="B215" s="32"/>
      <c r="C215" s="33"/>
      <c r="D215" s="33"/>
      <c r="E215" s="33"/>
      <c r="F215" s="33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5"/>
      <c r="R215" s="35"/>
      <c r="S215" s="35"/>
      <c r="T215" s="35"/>
      <c r="U215" s="34"/>
      <c r="V215" s="36"/>
    </row>
    <row r="216" spans="2:22" s="30" customFormat="1" x14ac:dyDescent="0.3">
      <c r="B216" s="32"/>
      <c r="C216" s="33"/>
      <c r="D216" s="33"/>
      <c r="E216" s="33"/>
      <c r="F216" s="33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5"/>
      <c r="R216" s="35"/>
      <c r="S216" s="35"/>
      <c r="T216" s="35"/>
      <c r="U216" s="34"/>
      <c r="V216" s="36"/>
    </row>
    <row r="217" spans="2:22" s="30" customFormat="1" x14ac:dyDescent="0.3">
      <c r="B217" s="32"/>
      <c r="C217" s="33"/>
      <c r="D217" s="33"/>
      <c r="E217" s="33"/>
      <c r="F217" s="33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5"/>
      <c r="R217" s="35"/>
      <c r="S217" s="35"/>
      <c r="T217" s="35"/>
      <c r="U217" s="34"/>
      <c r="V217" s="36"/>
    </row>
    <row r="218" spans="2:22" s="30" customFormat="1" x14ac:dyDescent="0.3">
      <c r="B218" s="32"/>
      <c r="C218" s="33"/>
      <c r="D218" s="33"/>
      <c r="E218" s="33"/>
      <c r="F218" s="33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5"/>
      <c r="R218" s="35"/>
      <c r="S218" s="35"/>
      <c r="T218" s="35"/>
      <c r="U218" s="34"/>
      <c r="V218" s="36"/>
    </row>
    <row r="219" spans="2:22" s="30" customFormat="1" x14ac:dyDescent="0.3">
      <c r="B219" s="32"/>
      <c r="C219" s="33"/>
      <c r="D219" s="33"/>
      <c r="E219" s="33"/>
      <c r="F219" s="33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5"/>
      <c r="R219" s="35"/>
      <c r="S219" s="35"/>
      <c r="T219" s="35"/>
      <c r="U219" s="34"/>
      <c r="V219" s="36"/>
    </row>
    <row r="220" spans="2:22" s="30" customFormat="1" x14ac:dyDescent="0.3">
      <c r="B220" s="32"/>
      <c r="C220" s="33"/>
      <c r="D220" s="33"/>
      <c r="E220" s="33"/>
      <c r="F220" s="33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5"/>
      <c r="R220" s="35"/>
      <c r="S220" s="35"/>
      <c r="T220" s="35"/>
      <c r="U220" s="34"/>
      <c r="V220" s="36"/>
    </row>
    <row r="221" spans="2:22" s="30" customFormat="1" x14ac:dyDescent="0.3">
      <c r="B221" s="32"/>
      <c r="C221" s="33"/>
      <c r="D221" s="33"/>
      <c r="E221" s="33"/>
      <c r="F221" s="33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5"/>
      <c r="R221" s="35"/>
      <c r="S221" s="35"/>
      <c r="T221" s="35"/>
      <c r="U221" s="34"/>
      <c r="V221" s="36"/>
    </row>
    <row r="222" spans="2:22" s="30" customFormat="1" x14ac:dyDescent="0.3">
      <c r="B222" s="32"/>
      <c r="C222" s="33"/>
      <c r="D222" s="33"/>
      <c r="E222" s="33"/>
      <c r="F222" s="33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5"/>
      <c r="R222" s="35"/>
      <c r="S222" s="35"/>
      <c r="T222" s="35"/>
      <c r="U222" s="34"/>
      <c r="V222" s="36"/>
    </row>
    <row r="223" spans="2:22" s="30" customFormat="1" x14ac:dyDescent="0.3">
      <c r="B223" s="32"/>
      <c r="C223" s="33"/>
      <c r="D223" s="33"/>
      <c r="E223" s="33"/>
      <c r="F223" s="3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5"/>
      <c r="R223" s="35"/>
      <c r="S223" s="35"/>
      <c r="T223" s="35"/>
      <c r="U223" s="34"/>
      <c r="V223" s="36"/>
    </row>
    <row r="224" spans="2:22" s="30" customFormat="1" x14ac:dyDescent="0.3">
      <c r="B224" s="32"/>
      <c r="C224" s="33"/>
      <c r="D224" s="33"/>
      <c r="E224" s="33"/>
      <c r="F224" s="33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5"/>
      <c r="R224" s="35"/>
      <c r="S224" s="35"/>
      <c r="T224" s="35"/>
      <c r="U224" s="34"/>
      <c r="V224" s="36"/>
    </row>
    <row r="225" spans="2:22" s="30" customFormat="1" x14ac:dyDescent="0.3">
      <c r="B225" s="32"/>
      <c r="C225" s="33"/>
      <c r="D225" s="33"/>
      <c r="E225" s="33"/>
      <c r="F225" s="33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5"/>
      <c r="R225" s="35"/>
      <c r="S225" s="35"/>
      <c r="T225" s="35"/>
      <c r="U225" s="34"/>
      <c r="V225" s="36"/>
    </row>
    <row r="226" spans="2:22" s="30" customFormat="1" x14ac:dyDescent="0.3">
      <c r="B226" s="32"/>
      <c r="C226" s="33"/>
      <c r="D226" s="33"/>
      <c r="E226" s="33"/>
      <c r="F226" s="33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5"/>
      <c r="R226" s="35"/>
      <c r="S226" s="35"/>
      <c r="T226" s="35"/>
      <c r="U226" s="34"/>
      <c r="V226" s="36"/>
    </row>
    <row r="227" spans="2:22" s="30" customFormat="1" x14ac:dyDescent="0.3">
      <c r="B227" s="32"/>
      <c r="C227" s="33"/>
      <c r="D227" s="33"/>
      <c r="E227" s="33"/>
      <c r="F227" s="33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5"/>
      <c r="R227" s="35"/>
      <c r="S227" s="35"/>
      <c r="T227" s="35"/>
      <c r="U227" s="34"/>
      <c r="V227" s="36"/>
    </row>
    <row r="228" spans="2:22" s="30" customFormat="1" x14ac:dyDescent="0.3">
      <c r="B228" s="32"/>
      <c r="C228" s="33"/>
      <c r="D228" s="33"/>
      <c r="E228" s="33"/>
      <c r="F228" s="33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5"/>
      <c r="R228" s="35"/>
      <c r="S228" s="35"/>
      <c r="T228" s="35"/>
      <c r="U228" s="34"/>
      <c r="V228" s="36"/>
    </row>
    <row r="229" spans="2:22" s="30" customFormat="1" x14ac:dyDescent="0.3">
      <c r="B229" s="32"/>
      <c r="C229" s="33"/>
      <c r="D229" s="33"/>
      <c r="E229" s="33"/>
      <c r="F229" s="33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5"/>
      <c r="R229" s="35"/>
      <c r="S229" s="35"/>
      <c r="T229" s="35"/>
      <c r="U229" s="34"/>
      <c r="V229" s="36"/>
    </row>
    <row r="230" spans="2:22" s="30" customFormat="1" x14ac:dyDescent="0.3">
      <c r="B230" s="32"/>
      <c r="C230" s="33"/>
      <c r="D230" s="33"/>
      <c r="E230" s="33"/>
      <c r="F230" s="33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5"/>
      <c r="R230" s="35"/>
      <c r="S230" s="35"/>
      <c r="T230" s="35"/>
      <c r="U230" s="34"/>
      <c r="V230" s="36"/>
    </row>
    <row r="231" spans="2:22" s="30" customFormat="1" x14ac:dyDescent="0.3">
      <c r="B231" s="32"/>
      <c r="C231" s="33"/>
      <c r="D231" s="33"/>
      <c r="E231" s="33"/>
      <c r="F231" s="33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5"/>
      <c r="R231" s="35"/>
      <c r="S231" s="35"/>
      <c r="T231" s="35"/>
      <c r="U231" s="34"/>
      <c r="V231" s="36"/>
    </row>
    <row r="232" spans="2:22" s="30" customFormat="1" x14ac:dyDescent="0.3">
      <c r="B232" s="32"/>
      <c r="C232" s="33"/>
      <c r="D232" s="33"/>
      <c r="E232" s="33"/>
      <c r="F232" s="3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5"/>
      <c r="R232" s="35"/>
      <c r="S232" s="35"/>
      <c r="T232" s="35"/>
      <c r="U232" s="34"/>
      <c r="V232" s="36"/>
    </row>
    <row r="233" spans="2:22" s="30" customFormat="1" x14ac:dyDescent="0.3">
      <c r="B233" s="32"/>
      <c r="C233" s="33"/>
      <c r="D233" s="33"/>
      <c r="E233" s="33"/>
      <c r="F233" s="3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5"/>
      <c r="R233" s="35"/>
      <c r="S233" s="35"/>
      <c r="T233" s="35"/>
      <c r="U233" s="34"/>
      <c r="V233" s="36"/>
    </row>
    <row r="234" spans="2:22" s="30" customFormat="1" x14ac:dyDescent="0.3">
      <c r="B234" s="32"/>
      <c r="C234" s="33"/>
      <c r="D234" s="33"/>
      <c r="E234" s="33"/>
      <c r="F234" s="33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5"/>
      <c r="R234" s="35"/>
      <c r="S234" s="35"/>
      <c r="T234" s="35"/>
      <c r="U234" s="34"/>
      <c r="V234" s="36"/>
    </row>
    <row r="235" spans="2:22" s="30" customFormat="1" x14ac:dyDescent="0.3">
      <c r="B235" s="32"/>
      <c r="C235" s="33"/>
      <c r="D235" s="33"/>
      <c r="E235" s="33"/>
      <c r="F235" s="33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5"/>
      <c r="R235" s="35"/>
      <c r="S235" s="35"/>
      <c r="T235" s="35"/>
      <c r="U235" s="34"/>
      <c r="V235" s="36"/>
    </row>
    <row r="236" spans="2:22" s="30" customFormat="1" x14ac:dyDescent="0.3">
      <c r="B236" s="32"/>
      <c r="C236" s="33"/>
      <c r="D236" s="33"/>
      <c r="E236" s="33"/>
      <c r="F236" s="33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5"/>
      <c r="R236" s="35"/>
      <c r="S236" s="35"/>
      <c r="T236" s="35"/>
      <c r="U236" s="34"/>
      <c r="V236" s="36"/>
    </row>
    <row r="237" spans="2:22" s="30" customFormat="1" x14ac:dyDescent="0.3">
      <c r="B237" s="32"/>
      <c r="C237" s="33"/>
      <c r="D237" s="33"/>
      <c r="E237" s="33"/>
      <c r="F237" s="33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5"/>
      <c r="R237" s="35"/>
      <c r="S237" s="35"/>
      <c r="T237" s="35"/>
      <c r="U237" s="34"/>
      <c r="V237" s="36"/>
    </row>
    <row r="238" spans="2:22" s="30" customFormat="1" x14ac:dyDescent="0.3">
      <c r="B238" s="32"/>
      <c r="C238" s="33"/>
      <c r="D238" s="33"/>
      <c r="E238" s="33"/>
      <c r="F238" s="33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5"/>
      <c r="R238" s="35"/>
      <c r="S238" s="35"/>
      <c r="T238" s="35"/>
      <c r="U238" s="34"/>
      <c r="V238" s="36"/>
    </row>
    <row r="239" spans="2:22" s="30" customFormat="1" x14ac:dyDescent="0.3">
      <c r="B239" s="32"/>
      <c r="C239" s="33"/>
      <c r="D239" s="33"/>
      <c r="E239" s="33"/>
      <c r="F239" s="33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5"/>
      <c r="R239" s="35"/>
      <c r="S239" s="35"/>
      <c r="T239" s="35"/>
      <c r="U239" s="34"/>
      <c r="V239" s="36"/>
    </row>
    <row r="240" spans="2:22" s="30" customFormat="1" x14ac:dyDescent="0.3">
      <c r="B240" s="32"/>
      <c r="C240" s="33"/>
      <c r="D240" s="33"/>
      <c r="E240" s="33"/>
      <c r="F240" s="33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5"/>
      <c r="R240" s="35"/>
      <c r="S240" s="35"/>
      <c r="T240" s="35"/>
      <c r="U240" s="34"/>
      <c r="V240" s="36"/>
    </row>
    <row r="241" spans="2:22" s="30" customFormat="1" x14ac:dyDescent="0.3">
      <c r="B241" s="32"/>
      <c r="C241" s="33"/>
      <c r="D241" s="33"/>
      <c r="E241" s="33"/>
      <c r="F241" s="33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5"/>
      <c r="R241" s="35"/>
      <c r="S241" s="35"/>
      <c r="T241" s="35"/>
      <c r="U241" s="34"/>
      <c r="V241" s="36"/>
    </row>
    <row r="242" spans="2:22" s="30" customFormat="1" x14ac:dyDescent="0.3">
      <c r="B242" s="32"/>
      <c r="C242" s="33"/>
      <c r="D242" s="33"/>
      <c r="E242" s="33"/>
      <c r="F242" s="33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5"/>
      <c r="R242" s="35"/>
      <c r="S242" s="35"/>
      <c r="T242" s="35"/>
      <c r="U242" s="34"/>
      <c r="V242" s="36"/>
    </row>
    <row r="243" spans="2:22" s="30" customFormat="1" x14ac:dyDescent="0.3">
      <c r="B243" s="32"/>
      <c r="C243" s="33"/>
      <c r="D243" s="33"/>
      <c r="E243" s="33"/>
      <c r="F243" s="33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5"/>
      <c r="R243" s="35"/>
      <c r="S243" s="35"/>
      <c r="T243" s="35"/>
      <c r="U243" s="34"/>
      <c r="V243" s="36"/>
    </row>
    <row r="244" spans="2:22" s="30" customFormat="1" x14ac:dyDescent="0.3">
      <c r="B244" s="32"/>
      <c r="C244" s="33"/>
      <c r="D244" s="33"/>
      <c r="E244" s="33"/>
      <c r="F244" s="33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5"/>
      <c r="R244" s="35"/>
      <c r="S244" s="35"/>
      <c r="T244" s="35"/>
      <c r="U244" s="34"/>
      <c r="V244" s="36"/>
    </row>
    <row r="245" spans="2:22" s="30" customFormat="1" x14ac:dyDescent="0.3">
      <c r="B245" s="32"/>
      <c r="C245" s="33"/>
      <c r="D245" s="33"/>
      <c r="E245" s="33"/>
      <c r="F245" s="33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5"/>
      <c r="R245" s="35"/>
      <c r="S245" s="35"/>
      <c r="T245" s="35"/>
      <c r="U245" s="34"/>
      <c r="V245" s="36"/>
    </row>
    <row r="246" spans="2:22" s="30" customFormat="1" x14ac:dyDescent="0.3">
      <c r="B246" s="32"/>
      <c r="C246" s="33"/>
      <c r="D246" s="33"/>
      <c r="E246" s="33"/>
      <c r="F246" s="33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5"/>
      <c r="R246" s="35"/>
      <c r="S246" s="35"/>
      <c r="T246" s="35"/>
      <c r="U246" s="34"/>
      <c r="V246" s="36"/>
    </row>
    <row r="247" spans="2:22" s="30" customFormat="1" x14ac:dyDescent="0.3">
      <c r="B247" s="32"/>
      <c r="C247" s="33"/>
      <c r="D247" s="33"/>
      <c r="E247" s="33"/>
      <c r="F247" s="33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5"/>
      <c r="R247" s="35"/>
      <c r="S247" s="35"/>
      <c r="T247" s="35"/>
      <c r="U247" s="34"/>
      <c r="V247" s="36"/>
    </row>
    <row r="248" spans="2:22" s="30" customFormat="1" x14ac:dyDescent="0.3">
      <c r="B248" s="32"/>
      <c r="C248" s="33"/>
      <c r="D248" s="33"/>
      <c r="E248" s="33"/>
      <c r="F248" s="33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5"/>
      <c r="R248" s="35"/>
      <c r="S248" s="35"/>
      <c r="T248" s="35"/>
      <c r="U248" s="34"/>
      <c r="V248" s="36"/>
    </row>
    <row r="249" spans="2:22" s="30" customFormat="1" x14ac:dyDescent="0.3">
      <c r="B249" s="32"/>
      <c r="C249" s="33"/>
      <c r="D249" s="33"/>
      <c r="E249" s="33"/>
      <c r="F249" s="3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5"/>
      <c r="R249" s="35"/>
      <c r="S249" s="35"/>
      <c r="T249" s="35"/>
      <c r="U249" s="34"/>
      <c r="V249" s="36"/>
    </row>
    <row r="250" spans="2:22" s="30" customFormat="1" x14ac:dyDescent="0.3">
      <c r="B250" s="32"/>
      <c r="C250" s="33"/>
      <c r="D250" s="33"/>
      <c r="E250" s="33"/>
      <c r="F250" s="33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5"/>
      <c r="R250" s="35"/>
      <c r="S250" s="35"/>
      <c r="T250" s="35"/>
      <c r="U250" s="34"/>
      <c r="V250" s="36"/>
    </row>
    <row r="251" spans="2:22" s="30" customFormat="1" x14ac:dyDescent="0.3">
      <c r="B251" s="32"/>
      <c r="C251" s="33"/>
      <c r="D251" s="33"/>
      <c r="E251" s="33"/>
      <c r="F251" s="3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5"/>
      <c r="R251" s="35"/>
      <c r="S251" s="35"/>
      <c r="T251" s="35"/>
      <c r="U251" s="34"/>
      <c r="V251" s="36"/>
    </row>
    <row r="252" spans="2:22" s="30" customFormat="1" x14ac:dyDescent="0.3">
      <c r="B252" s="32"/>
      <c r="C252" s="33"/>
      <c r="D252" s="33"/>
      <c r="E252" s="33"/>
      <c r="F252" s="3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5"/>
      <c r="R252" s="35"/>
      <c r="S252" s="35"/>
      <c r="T252" s="35"/>
      <c r="U252" s="34"/>
      <c r="V252" s="36"/>
    </row>
    <row r="253" spans="2:22" s="30" customFormat="1" x14ac:dyDescent="0.3">
      <c r="B253" s="32"/>
      <c r="C253" s="33"/>
      <c r="D253" s="33"/>
      <c r="E253" s="33"/>
      <c r="F253" s="33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5"/>
      <c r="R253" s="35"/>
      <c r="S253" s="35"/>
      <c r="T253" s="35"/>
      <c r="U253" s="34"/>
      <c r="V253" s="36"/>
    </row>
    <row r="254" spans="2:22" s="30" customFormat="1" x14ac:dyDescent="0.3">
      <c r="B254" s="32"/>
      <c r="C254" s="33"/>
      <c r="D254" s="33"/>
      <c r="E254" s="33"/>
      <c r="F254" s="33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5"/>
      <c r="R254" s="35"/>
      <c r="S254" s="35"/>
      <c r="T254" s="35"/>
      <c r="U254" s="34"/>
      <c r="V254" s="36"/>
    </row>
    <row r="255" spans="2:22" s="30" customFormat="1" x14ac:dyDescent="0.3">
      <c r="B255" s="32"/>
      <c r="C255" s="33"/>
      <c r="D255" s="33"/>
      <c r="E255" s="33"/>
      <c r="F255" s="33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5"/>
      <c r="R255" s="35"/>
      <c r="S255" s="35"/>
      <c r="T255" s="35"/>
      <c r="U255" s="34"/>
      <c r="V255" s="36"/>
    </row>
    <row r="256" spans="2:22" s="30" customFormat="1" x14ac:dyDescent="0.3">
      <c r="B256" s="32"/>
      <c r="C256" s="33"/>
      <c r="D256" s="33"/>
      <c r="E256" s="33"/>
      <c r="F256" s="33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5"/>
      <c r="R256" s="35"/>
      <c r="S256" s="35"/>
      <c r="T256" s="35"/>
      <c r="U256" s="34"/>
      <c r="V256" s="36"/>
    </row>
    <row r="257" spans="2:22" s="30" customFormat="1" x14ac:dyDescent="0.3">
      <c r="B257" s="32"/>
      <c r="C257" s="33"/>
      <c r="D257" s="33"/>
      <c r="E257" s="33"/>
      <c r="F257" s="33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5"/>
      <c r="R257" s="35"/>
      <c r="S257" s="35"/>
      <c r="T257" s="35"/>
      <c r="U257" s="34"/>
      <c r="V257" s="36"/>
    </row>
    <row r="258" spans="2:22" s="30" customFormat="1" x14ac:dyDescent="0.3">
      <c r="B258" s="32"/>
      <c r="C258" s="33"/>
      <c r="D258" s="33"/>
      <c r="E258" s="33"/>
      <c r="F258" s="33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5"/>
      <c r="R258" s="35"/>
      <c r="S258" s="35"/>
      <c r="T258" s="35"/>
      <c r="U258" s="34"/>
      <c r="V258" s="36"/>
    </row>
    <row r="259" spans="2:22" s="30" customFormat="1" x14ac:dyDescent="0.3">
      <c r="B259" s="32"/>
      <c r="C259" s="33"/>
      <c r="D259" s="33"/>
      <c r="E259" s="33"/>
      <c r="F259" s="33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5"/>
      <c r="R259" s="35"/>
      <c r="S259" s="35"/>
      <c r="T259" s="35"/>
      <c r="U259" s="34"/>
      <c r="V259" s="36"/>
    </row>
    <row r="260" spans="2:22" s="30" customFormat="1" x14ac:dyDescent="0.3">
      <c r="B260" s="32"/>
      <c r="C260" s="33"/>
      <c r="D260" s="33"/>
      <c r="E260" s="33"/>
      <c r="F260" s="33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5"/>
      <c r="R260" s="35"/>
      <c r="S260" s="35"/>
      <c r="T260" s="35"/>
      <c r="U260" s="34"/>
      <c r="V260" s="36"/>
    </row>
    <row r="261" spans="2:22" s="30" customFormat="1" x14ac:dyDescent="0.3">
      <c r="B261" s="32"/>
      <c r="C261" s="33"/>
      <c r="D261" s="33"/>
      <c r="E261" s="33"/>
      <c r="F261" s="33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5"/>
      <c r="R261" s="35"/>
      <c r="S261" s="35"/>
      <c r="T261" s="35"/>
      <c r="U261" s="34"/>
      <c r="V261" s="36"/>
    </row>
    <row r="262" spans="2:22" s="30" customFormat="1" x14ac:dyDescent="0.3">
      <c r="B262" s="32"/>
      <c r="C262" s="33"/>
      <c r="D262" s="33"/>
      <c r="E262" s="33"/>
      <c r="F262" s="33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5"/>
      <c r="R262" s="35"/>
      <c r="S262" s="35"/>
      <c r="T262" s="35"/>
      <c r="U262" s="34"/>
      <c r="V262" s="36"/>
    </row>
    <row r="263" spans="2:22" s="30" customFormat="1" x14ac:dyDescent="0.3">
      <c r="B263" s="32"/>
      <c r="C263" s="33"/>
      <c r="D263" s="33"/>
      <c r="E263" s="33"/>
      <c r="F263" s="33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5"/>
      <c r="R263" s="35"/>
      <c r="S263" s="35"/>
      <c r="T263" s="35"/>
      <c r="U263" s="34"/>
      <c r="V263" s="36"/>
    </row>
    <row r="264" spans="2:22" s="30" customFormat="1" x14ac:dyDescent="0.3">
      <c r="B264" s="32"/>
      <c r="C264" s="33"/>
      <c r="D264" s="33"/>
      <c r="E264" s="33"/>
      <c r="F264" s="33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5"/>
      <c r="R264" s="35"/>
      <c r="S264" s="35"/>
      <c r="T264" s="35"/>
      <c r="U264" s="34"/>
      <c r="V264" s="36"/>
    </row>
    <row r="265" spans="2:22" s="30" customFormat="1" x14ac:dyDescent="0.3">
      <c r="B265" s="32"/>
      <c r="C265" s="33"/>
      <c r="D265" s="33"/>
      <c r="E265" s="33"/>
      <c r="F265" s="33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5"/>
      <c r="R265" s="35"/>
      <c r="S265" s="35"/>
      <c r="T265" s="35"/>
      <c r="U265" s="34"/>
      <c r="V265" s="36"/>
    </row>
    <row r="266" spans="2:22" s="30" customFormat="1" x14ac:dyDescent="0.3">
      <c r="B266" s="32"/>
      <c r="C266" s="33"/>
      <c r="D266" s="33"/>
      <c r="E266" s="33"/>
      <c r="F266" s="33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5"/>
      <c r="R266" s="35"/>
      <c r="S266" s="35"/>
      <c r="T266" s="35"/>
      <c r="U266" s="34"/>
      <c r="V266" s="36"/>
    </row>
    <row r="267" spans="2:22" s="30" customFormat="1" x14ac:dyDescent="0.3">
      <c r="B267" s="32"/>
      <c r="C267" s="33"/>
      <c r="D267" s="33"/>
      <c r="E267" s="33"/>
      <c r="F267" s="33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5"/>
      <c r="R267" s="35"/>
      <c r="S267" s="35"/>
      <c r="T267" s="35"/>
      <c r="U267" s="34"/>
      <c r="V267" s="36"/>
    </row>
    <row r="268" spans="2:22" s="30" customFormat="1" x14ac:dyDescent="0.3">
      <c r="B268" s="32"/>
      <c r="C268" s="33"/>
      <c r="D268" s="33"/>
      <c r="E268" s="33"/>
      <c r="F268" s="33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5"/>
      <c r="R268" s="35"/>
      <c r="S268" s="35"/>
      <c r="T268" s="35"/>
      <c r="U268" s="34"/>
      <c r="V268" s="36"/>
    </row>
    <row r="269" spans="2:22" s="30" customFormat="1" x14ac:dyDescent="0.3">
      <c r="B269" s="32"/>
      <c r="C269" s="33"/>
      <c r="D269" s="33"/>
      <c r="E269" s="33"/>
      <c r="F269" s="33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5"/>
      <c r="R269" s="35"/>
      <c r="S269" s="35"/>
      <c r="T269" s="35"/>
      <c r="U269" s="34"/>
      <c r="V269" s="36"/>
    </row>
    <row r="270" spans="2:22" s="30" customFormat="1" x14ac:dyDescent="0.3">
      <c r="B270" s="32"/>
      <c r="C270" s="33"/>
      <c r="D270" s="33"/>
      <c r="E270" s="33"/>
      <c r="F270" s="33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5"/>
      <c r="R270" s="35"/>
      <c r="S270" s="35"/>
      <c r="T270" s="35"/>
      <c r="U270" s="34"/>
      <c r="V270" s="36"/>
    </row>
    <row r="271" spans="2:22" s="30" customFormat="1" x14ac:dyDescent="0.3">
      <c r="B271" s="32"/>
      <c r="C271" s="33"/>
      <c r="D271" s="33"/>
      <c r="E271" s="33"/>
      <c r="F271" s="33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5"/>
      <c r="R271" s="35"/>
      <c r="S271" s="35"/>
      <c r="T271" s="35"/>
      <c r="U271" s="34"/>
      <c r="V271" s="36"/>
    </row>
    <row r="272" spans="2:22" s="30" customFormat="1" x14ac:dyDescent="0.3">
      <c r="B272" s="32"/>
      <c r="C272" s="33"/>
      <c r="D272" s="33"/>
      <c r="E272" s="33"/>
      <c r="F272" s="33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5"/>
      <c r="R272" s="35"/>
      <c r="S272" s="35"/>
      <c r="T272" s="35"/>
      <c r="U272" s="34"/>
      <c r="V272" s="36"/>
    </row>
    <row r="273" spans="2:22" s="30" customFormat="1" x14ac:dyDescent="0.3">
      <c r="B273" s="32"/>
      <c r="C273" s="33"/>
      <c r="D273" s="33"/>
      <c r="E273" s="33"/>
      <c r="F273" s="33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5"/>
      <c r="R273" s="35"/>
      <c r="S273" s="35"/>
      <c r="T273" s="35"/>
      <c r="U273" s="34"/>
      <c r="V273" s="36"/>
    </row>
    <row r="274" spans="2:22" s="30" customFormat="1" x14ac:dyDescent="0.3">
      <c r="B274" s="32"/>
      <c r="C274" s="33"/>
      <c r="D274" s="33"/>
      <c r="E274" s="33"/>
      <c r="F274" s="33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5"/>
      <c r="R274" s="35"/>
      <c r="S274" s="35"/>
      <c r="T274" s="35"/>
      <c r="U274" s="34"/>
      <c r="V274" s="36"/>
    </row>
    <row r="275" spans="2:22" s="30" customFormat="1" x14ac:dyDescent="0.3">
      <c r="B275" s="32"/>
      <c r="C275" s="33"/>
      <c r="D275" s="33"/>
      <c r="E275" s="33"/>
      <c r="F275" s="33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5"/>
      <c r="R275" s="35"/>
      <c r="S275" s="35"/>
      <c r="T275" s="35"/>
      <c r="U275" s="34"/>
      <c r="V275" s="36"/>
    </row>
    <row r="276" spans="2:22" s="30" customFormat="1" x14ac:dyDescent="0.3">
      <c r="B276" s="32"/>
      <c r="C276" s="33"/>
      <c r="D276" s="33"/>
      <c r="E276" s="33"/>
      <c r="F276" s="33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5"/>
      <c r="R276" s="35"/>
      <c r="S276" s="35"/>
      <c r="T276" s="35"/>
      <c r="U276" s="34"/>
      <c r="V276" s="36"/>
    </row>
    <row r="277" spans="2:22" s="30" customFormat="1" x14ac:dyDescent="0.3">
      <c r="B277" s="32"/>
      <c r="C277" s="33"/>
      <c r="D277" s="33"/>
      <c r="E277" s="33"/>
      <c r="F277" s="33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5"/>
      <c r="R277" s="35"/>
      <c r="S277" s="35"/>
      <c r="T277" s="35"/>
      <c r="U277" s="34"/>
      <c r="V277" s="36"/>
    </row>
    <row r="278" spans="2:22" s="30" customFormat="1" x14ac:dyDescent="0.3">
      <c r="B278" s="32"/>
      <c r="C278" s="33"/>
      <c r="D278" s="33"/>
      <c r="E278" s="33"/>
      <c r="F278" s="33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5"/>
      <c r="R278" s="35"/>
      <c r="S278" s="35"/>
      <c r="T278" s="35"/>
      <c r="U278" s="34"/>
      <c r="V278" s="34"/>
    </row>
    <row r="279" spans="2:22" s="30" customFormat="1" x14ac:dyDescent="0.3">
      <c r="B279" s="32"/>
      <c r="C279" s="33"/>
      <c r="D279" s="33"/>
      <c r="E279" s="33"/>
      <c r="F279" s="33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5"/>
      <c r="R279" s="35"/>
      <c r="S279" s="35"/>
      <c r="T279" s="35"/>
      <c r="U279" s="34"/>
      <c r="V279" s="34"/>
    </row>
    <row r="280" spans="2:22" s="30" customFormat="1" x14ac:dyDescent="0.3">
      <c r="B280" s="32"/>
      <c r="C280" s="33"/>
      <c r="D280" s="33"/>
      <c r="E280" s="33"/>
      <c r="F280" s="33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5"/>
      <c r="R280" s="35"/>
      <c r="S280" s="35"/>
      <c r="T280" s="35"/>
      <c r="U280" s="34"/>
      <c r="V280" s="34"/>
    </row>
    <row r="281" spans="2:22" s="30" customFormat="1" x14ac:dyDescent="0.3">
      <c r="B281" s="32"/>
      <c r="C281" s="33"/>
      <c r="D281" s="33"/>
      <c r="E281" s="33"/>
      <c r="F281" s="33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5"/>
      <c r="R281" s="35"/>
      <c r="S281" s="35"/>
      <c r="T281" s="35"/>
      <c r="U281" s="34"/>
      <c r="V281" s="34"/>
    </row>
    <row r="282" spans="2:22" s="30" customFormat="1" x14ac:dyDescent="0.3">
      <c r="B282" s="32"/>
      <c r="C282" s="33"/>
      <c r="D282" s="33"/>
      <c r="E282" s="33"/>
      <c r="F282" s="33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5"/>
      <c r="R282" s="35"/>
      <c r="S282" s="35"/>
      <c r="T282" s="35"/>
      <c r="U282" s="34"/>
      <c r="V282" s="34"/>
    </row>
    <row r="283" spans="2:22" s="30" customFormat="1" x14ac:dyDescent="0.3">
      <c r="B283" s="32"/>
      <c r="C283" s="33"/>
      <c r="D283" s="33"/>
      <c r="E283" s="33"/>
      <c r="F283" s="33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5"/>
      <c r="R283" s="35"/>
      <c r="S283" s="35"/>
      <c r="T283" s="35"/>
      <c r="U283" s="34"/>
      <c r="V283" s="34"/>
    </row>
    <row r="284" spans="2:22" s="30" customFormat="1" x14ac:dyDescent="0.3">
      <c r="B284" s="32"/>
      <c r="C284" s="33"/>
      <c r="D284" s="33"/>
      <c r="E284" s="33"/>
      <c r="F284" s="33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5"/>
      <c r="R284" s="35"/>
      <c r="S284" s="35"/>
      <c r="T284" s="35"/>
      <c r="U284" s="34"/>
      <c r="V284" s="34"/>
    </row>
    <row r="285" spans="2:22" s="30" customFormat="1" x14ac:dyDescent="0.3">
      <c r="B285" s="32"/>
      <c r="C285" s="33"/>
      <c r="D285" s="33"/>
      <c r="E285" s="33"/>
      <c r="F285" s="33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5"/>
      <c r="R285" s="35"/>
      <c r="S285" s="35"/>
      <c r="T285" s="35"/>
      <c r="U285" s="34"/>
      <c r="V285" s="34"/>
    </row>
    <row r="286" spans="2:22" s="30" customFormat="1" x14ac:dyDescent="0.3">
      <c r="B286" s="32"/>
      <c r="C286" s="33"/>
      <c r="D286" s="33"/>
      <c r="E286" s="33"/>
      <c r="F286" s="33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5"/>
      <c r="R286" s="35"/>
      <c r="S286" s="35"/>
      <c r="T286" s="35"/>
      <c r="U286" s="34"/>
      <c r="V286" s="34"/>
    </row>
    <row r="287" spans="2:22" s="30" customFormat="1" x14ac:dyDescent="0.3">
      <c r="B287" s="32"/>
      <c r="C287" s="33"/>
      <c r="D287" s="33"/>
      <c r="E287" s="33"/>
      <c r="F287" s="3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5"/>
      <c r="R287" s="35"/>
      <c r="S287" s="35"/>
      <c r="T287" s="35"/>
      <c r="U287" s="34"/>
      <c r="V287" s="34"/>
    </row>
    <row r="288" spans="2:22" s="30" customFormat="1" x14ac:dyDescent="0.3">
      <c r="B288" s="32"/>
      <c r="C288" s="33"/>
      <c r="D288" s="33"/>
      <c r="E288" s="33"/>
      <c r="F288" s="33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5"/>
      <c r="R288" s="35"/>
      <c r="S288" s="35"/>
      <c r="T288" s="35"/>
      <c r="U288" s="34"/>
      <c r="V288" s="34"/>
    </row>
    <row r="289" spans="2:22" s="30" customFormat="1" x14ac:dyDescent="0.3">
      <c r="B289" s="32"/>
      <c r="C289" s="33"/>
      <c r="D289" s="33"/>
      <c r="E289" s="33"/>
      <c r="F289" s="33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5"/>
      <c r="R289" s="35"/>
      <c r="S289" s="35"/>
      <c r="T289" s="35"/>
      <c r="U289" s="34"/>
      <c r="V289" s="34"/>
    </row>
    <row r="290" spans="2:22" s="30" customFormat="1" x14ac:dyDescent="0.3">
      <c r="B290" s="32"/>
      <c r="C290" s="33"/>
      <c r="D290" s="33"/>
      <c r="E290" s="33"/>
      <c r="F290" s="33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5"/>
      <c r="R290" s="35"/>
      <c r="S290" s="35"/>
      <c r="T290" s="35"/>
      <c r="U290" s="34"/>
      <c r="V290" s="34"/>
    </row>
    <row r="291" spans="2:22" s="30" customFormat="1" x14ac:dyDescent="0.3">
      <c r="B291" s="32"/>
      <c r="C291" s="33"/>
      <c r="D291" s="33"/>
      <c r="E291" s="33"/>
      <c r="F291" s="33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5"/>
      <c r="R291" s="35"/>
      <c r="S291" s="35"/>
      <c r="T291" s="35"/>
      <c r="U291" s="34"/>
      <c r="V291" s="34"/>
    </row>
    <row r="292" spans="2:22" s="30" customFormat="1" x14ac:dyDescent="0.3">
      <c r="B292" s="32"/>
      <c r="C292" s="33"/>
      <c r="D292" s="33"/>
      <c r="E292" s="33"/>
      <c r="F292" s="33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5"/>
      <c r="R292" s="35"/>
      <c r="S292" s="35"/>
      <c r="T292" s="35"/>
      <c r="U292" s="34"/>
      <c r="V292" s="34"/>
    </row>
    <row r="293" spans="2:22" s="30" customFormat="1" x14ac:dyDescent="0.3">
      <c r="B293" s="32"/>
      <c r="C293" s="33"/>
      <c r="D293" s="33"/>
      <c r="E293" s="33"/>
      <c r="F293" s="33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5"/>
      <c r="R293" s="35"/>
      <c r="S293" s="35"/>
      <c r="T293" s="35"/>
      <c r="U293" s="34"/>
      <c r="V293" s="34"/>
    </row>
    <row r="294" spans="2:22" s="30" customFormat="1" x14ac:dyDescent="0.3">
      <c r="B294" s="32"/>
      <c r="C294" s="33"/>
      <c r="D294" s="33"/>
      <c r="E294" s="33"/>
      <c r="F294" s="33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5"/>
      <c r="R294" s="35"/>
      <c r="S294" s="35"/>
      <c r="T294" s="35"/>
      <c r="U294" s="34"/>
      <c r="V294" s="34"/>
    </row>
    <row r="295" spans="2:22" s="30" customFormat="1" x14ac:dyDescent="0.3">
      <c r="B295" s="32"/>
      <c r="C295" s="33"/>
      <c r="D295" s="33"/>
      <c r="E295" s="33"/>
      <c r="F295" s="33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5"/>
      <c r="R295" s="35"/>
      <c r="S295" s="35"/>
      <c r="T295" s="35"/>
      <c r="U295" s="34"/>
      <c r="V295" s="34"/>
    </row>
    <row r="296" spans="2:22" s="30" customFormat="1" x14ac:dyDescent="0.3">
      <c r="B296" s="32"/>
      <c r="C296" s="33"/>
      <c r="D296" s="33"/>
      <c r="E296" s="33"/>
      <c r="F296" s="33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5"/>
      <c r="R296" s="35"/>
      <c r="S296" s="35"/>
      <c r="T296" s="35"/>
      <c r="U296" s="34"/>
      <c r="V296" s="34"/>
    </row>
    <row r="297" spans="2:22" s="30" customFormat="1" x14ac:dyDescent="0.3">
      <c r="B297" s="32"/>
      <c r="C297" s="33"/>
      <c r="D297" s="33"/>
      <c r="E297" s="33"/>
      <c r="F297" s="33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5"/>
      <c r="R297" s="35"/>
      <c r="S297" s="35"/>
      <c r="T297" s="35"/>
      <c r="U297" s="34"/>
      <c r="V297" s="34"/>
    </row>
    <row r="298" spans="2:22" s="30" customFormat="1" x14ac:dyDescent="0.3">
      <c r="B298" s="32"/>
      <c r="C298" s="33"/>
      <c r="D298" s="33"/>
      <c r="E298" s="33"/>
      <c r="F298" s="33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5"/>
      <c r="R298" s="35"/>
      <c r="S298" s="35"/>
      <c r="T298" s="35"/>
      <c r="U298" s="34"/>
      <c r="V298" s="34"/>
    </row>
    <row r="299" spans="2:22" s="30" customFormat="1" x14ac:dyDescent="0.3">
      <c r="B299" s="32"/>
      <c r="C299" s="33"/>
      <c r="D299" s="33"/>
      <c r="E299" s="33"/>
      <c r="F299" s="33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5"/>
      <c r="R299" s="35"/>
      <c r="S299" s="35"/>
      <c r="T299" s="35"/>
      <c r="U299" s="34"/>
      <c r="V299" s="34"/>
    </row>
    <row r="300" spans="2:22" s="30" customFormat="1" x14ac:dyDescent="0.3">
      <c r="B300" s="32"/>
      <c r="C300" s="33"/>
      <c r="D300" s="33"/>
      <c r="E300" s="33"/>
      <c r="F300" s="33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5"/>
      <c r="R300" s="35"/>
      <c r="S300" s="35"/>
      <c r="T300" s="35"/>
      <c r="U300" s="34"/>
      <c r="V300" s="34"/>
    </row>
    <row r="301" spans="2:22" s="30" customFormat="1" x14ac:dyDescent="0.3">
      <c r="B301" s="32"/>
      <c r="C301" s="33"/>
      <c r="D301" s="33"/>
      <c r="E301" s="33"/>
      <c r="F301" s="33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5"/>
      <c r="R301" s="35"/>
      <c r="S301" s="35"/>
      <c r="T301" s="35"/>
      <c r="U301" s="34"/>
      <c r="V301" s="34"/>
    </row>
    <row r="302" spans="2:22" s="30" customFormat="1" x14ac:dyDescent="0.3">
      <c r="B302" s="32"/>
      <c r="C302" s="33"/>
      <c r="D302" s="33"/>
      <c r="E302" s="33"/>
      <c r="F302" s="33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5"/>
      <c r="R302" s="35"/>
      <c r="S302" s="35"/>
      <c r="T302" s="35"/>
      <c r="U302" s="34"/>
      <c r="V302" s="34"/>
    </row>
    <row r="303" spans="2:22" s="30" customFormat="1" x14ac:dyDescent="0.3">
      <c r="B303" s="32"/>
      <c r="C303" s="33"/>
      <c r="D303" s="33"/>
      <c r="E303" s="33"/>
      <c r="F303" s="33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5"/>
      <c r="R303" s="35"/>
      <c r="S303" s="35"/>
      <c r="T303" s="35"/>
      <c r="U303" s="34"/>
      <c r="V303" s="34"/>
    </row>
    <row r="304" spans="2:22" s="30" customFormat="1" x14ac:dyDescent="0.3">
      <c r="B304" s="32"/>
      <c r="C304" s="33"/>
      <c r="D304" s="33"/>
      <c r="E304" s="33"/>
      <c r="F304" s="33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5"/>
      <c r="R304" s="35"/>
      <c r="S304" s="35"/>
      <c r="T304" s="35"/>
      <c r="U304" s="34"/>
      <c r="V304" s="34"/>
    </row>
    <row r="305" spans="2:22" s="30" customFormat="1" x14ac:dyDescent="0.3">
      <c r="B305" s="32"/>
      <c r="C305" s="33"/>
      <c r="D305" s="33"/>
      <c r="E305" s="33"/>
      <c r="F305" s="33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5"/>
      <c r="R305" s="35"/>
      <c r="S305" s="35"/>
      <c r="T305" s="35"/>
      <c r="U305" s="34"/>
      <c r="V305" s="34"/>
    </row>
    <row r="306" spans="2:22" s="30" customFormat="1" x14ac:dyDescent="0.3">
      <c r="B306" s="32"/>
      <c r="C306" s="33"/>
      <c r="D306" s="33"/>
      <c r="E306" s="33"/>
      <c r="F306" s="33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5"/>
      <c r="R306" s="35"/>
      <c r="S306" s="35"/>
      <c r="T306" s="35"/>
      <c r="U306" s="34"/>
      <c r="V306" s="34"/>
    </row>
    <row r="307" spans="2:22" s="30" customFormat="1" x14ac:dyDescent="0.3">
      <c r="B307" s="32"/>
      <c r="C307" s="33"/>
      <c r="D307" s="33"/>
      <c r="E307" s="33"/>
      <c r="F307" s="33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5"/>
      <c r="R307" s="35"/>
      <c r="S307" s="35"/>
      <c r="T307" s="35"/>
      <c r="U307" s="34"/>
      <c r="V307" s="34"/>
    </row>
    <row r="308" spans="2:22" s="30" customFormat="1" x14ac:dyDescent="0.3">
      <c r="B308" s="32"/>
      <c r="C308" s="33"/>
      <c r="D308" s="33"/>
      <c r="E308" s="33"/>
      <c r="F308" s="33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5"/>
      <c r="R308" s="35"/>
      <c r="S308" s="35"/>
      <c r="T308" s="35"/>
      <c r="U308" s="34"/>
      <c r="V308" s="34"/>
    </row>
    <row r="309" spans="2:22" s="30" customFormat="1" x14ac:dyDescent="0.3">
      <c r="B309" s="32"/>
      <c r="C309" s="33"/>
      <c r="D309" s="33"/>
      <c r="E309" s="33"/>
      <c r="F309" s="33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5"/>
      <c r="R309" s="35"/>
      <c r="S309" s="35"/>
      <c r="T309" s="35"/>
      <c r="U309" s="34"/>
      <c r="V309" s="34"/>
    </row>
    <row r="310" spans="2:22" s="30" customFormat="1" x14ac:dyDescent="0.3">
      <c r="B310" s="32"/>
      <c r="C310" s="33"/>
      <c r="D310" s="33"/>
      <c r="E310" s="33"/>
      <c r="F310" s="33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5"/>
      <c r="R310" s="35"/>
      <c r="S310" s="35"/>
      <c r="T310" s="35"/>
      <c r="U310" s="34"/>
      <c r="V310" s="34"/>
    </row>
    <row r="311" spans="2:22" s="30" customFormat="1" x14ac:dyDescent="0.3">
      <c r="B311" s="32"/>
      <c r="C311" s="33"/>
      <c r="D311" s="33"/>
      <c r="E311" s="33"/>
      <c r="F311" s="33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5"/>
      <c r="R311" s="35"/>
      <c r="S311" s="35"/>
      <c r="T311" s="35"/>
      <c r="U311" s="34"/>
      <c r="V311" s="34"/>
    </row>
    <row r="312" spans="2:22" s="30" customFormat="1" x14ac:dyDescent="0.3">
      <c r="B312" s="32"/>
      <c r="C312" s="33"/>
      <c r="D312" s="33"/>
      <c r="E312" s="33"/>
      <c r="F312" s="33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5"/>
      <c r="R312" s="35"/>
      <c r="S312" s="35"/>
      <c r="T312" s="35"/>
      <c r="U312" s="34"/>
      <c r="V312" s="34"/>
    </row>
    <row r="313" spans="2:22" s="30" customFormat="1" x14ac:dyDescent="0.3">
      <c r="B313" s="32"/>
      <c r="C313" s="33"/>
      <c r="D313" s="33"/>
      <c r="E313" s="33"/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5"/>
      <c r="R313" s="35"/>
      <c r="S313" s="35"/>
      <c r="T313" s="35"/>
      <c r="U313" s="34"/>
      <c r="V313" s="34"/>
    </row>
    <row r="314" spans="2:22" s="30" customFormat="1" x14ac:dyDescent="0.3">
      <c r="B314" s="32"/>
      <c r="C314" s="33"/>
      <c r="D314" s="33"/>
      <c r="E314" s="33"/>
      <c r="F314" s="33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5"/>
      <c r="R314" s="35"/>
      <c r="S314" s="35"/>
      <c r="T314" s="35"/>
      <c r="U314" s="34"/>
      <c r="V314" s="34"/>
    </row>
    <row r="315" spans="2:22" s="30" customFormat="1" x14ac:dyDescent="0.3">
      <c r="B315" s="32"/>
      <c r="C315" s="33"/>
      <c r="D315" s="33"/>
      <c r="E315" s="33"/>
      <c r="F315" s="33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5"/>
      <c r="R315" s="35"/>
      <c r="S315" s="35"/>
      <c r="T315" s="35"/>
      <c r="U315" s="34"/>
      <c r="V315" s="34"/>
    </row>
    <row r="316" spans="2:22" s="30" customFormat="1" x14ac:dyDescent="0.3">
      <c r="B316" s="32"/>
      <c r="C316" s="33"/>
      <c r="D316" s="33"/>
      <c r="E316" s="33"/>
      <c r="F316" s="3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5"/>
      <c r="R316" s="35"/>
      <c r="S316" s="35"/>
      <c r="T316" s="35"/>
      <c r="U316" s="34"/>
      <c r="V316" s="34"/>
    </row>
    <row r="317" spans="2:22" s="30" customFormat="1" x14ac:dyDescent="0.3">
      <c r="B317" s="32"/>
      <c r="C317" s="33"/>
      <c r="D317" s="33"/>
      <c r="E317" s="33"/>
      <c r="F317" s="33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5"/>
      <c r="R317" s="35"/>
      <c r="S317" s="35"/>
      <c r="T317" s="35"/>
      <c r="U317" s="34"/>
      <c r="V317" s="34"/>
    </row>
    <row r="318" spans="2:22" s="30" customFormat="1" x14ac:dyDescent="0.3">
      <c r="B318" s="32"/>
      <c r="C318" s="33"/>
      <c r="D318" s="33"/>
      <c r="E318" s="33"/>
      <c r="F318" s="33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5"/>
      <c r="R318" s="35"/>
      <c r="S318" s="35"/>
      <c r="T318" s="35"/>
      <c r="U318" s="34"/>
      <c r="V318" s="34"/>
    </row>
    <row r="319" spans="2:22" s="30" customFormat="1" x14ac:dyDescent="0.3">
      <c r="B319" s="32"/>
      <c r="C319" s="33"/>
      <c r="D319" s="33"/>
      <c r="E319" s="33"/>
      <c r="F319" s="33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5"/>
      <c r="R319" s="35"/>
      <c r="S319" s="35"/>
      <c r="T319" s="35"/>
      <c r="U319" s="34"/>
      <c r="V319" s="34"/>
    </row>
    <row r="320" spans="2:22" s="30" customFormat="1" x14ac:dyDescent="0.3">
      <c r="B320" s="32"/>
      <c r="C320" s="33"/>
      <c r="D320" s="33"/>
      <c r="E320" s="33"/>
      <c r="F320" s="33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5"/>
      <c r="R320" s="35"/>
      <c r="S320" s="35"/>
      <c r="T320" s="35"/>
      <c r="U320" s="34"/>
      <c r="V320" s="34"/>
    </row>
    <row r="321" spans="2:22" s="30" customFormat="1" x14ac:dyDescent="0.3">
      <c r="B321" s="32"/>
      <c r="C321" s="33"/>
      <c r="D321" s="33"/>
      <c r="E321" s="33"/>
      <c r="F321" s="33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5"/>
      <c r="R321" s="35"/>
      <c r="S321" s="35"/>
      <c r="T321" s="35"/>
      <c r="U321" s="34"/>
      <c r="V321" s="34"/>
    </row>
    <row r="322" spans="2:22" s="30" customFormat="1" x14ac:dyDescent="0.3">
      <c r="B322" s="32"/>
      <c r="C322" s="33"/>
      <c r="D322" s="33"/>
      <c r="E322" s="33"/>
      <c r="F322" s="33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5"/>
      <c r="R322" s="35"/>
      <c r="S322" s="35"/>
      <c r="T322" s="35"/>
      <c r="U322" s="34"/>
      <c r="V322" s="34"/>
    </row>
    <row r="323" spans="2:22" s="30" customFormat="1" x14ac:dyDescent="0.3">
      <c r="B323" s="32"/>
      <c r="C323" s="33"/>
      <c r="D323" s="33"/>
      <c r="E323" s="33"/>
      <c r="F323" s="33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5"/>
      <c r="R323" s="35"/>
      <c r="S323" s="35"/>
      <c r="T323" s="35"/>
      <c r="U323" s="34"/>
      <c r="V323" s="34"/>
    </row>
    <row r="324" spans="2:22" s="30" customFormat="1" x14ac:dyDescent="0.3">
      <c r="B324" s="32"/>
      <c r="C324" s="33"/>
      <c r="D324" s="33"/>
      <c r="E324" s="33"/>
      <c r="F324" s="33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5"/>
      <c r="R324" s="35"/>
      <c r="S324" s="35"/>
      <c r="T324" s="35"/>
      <c r="U324" s="34"/>
      <c r="V324" s="34"/>
    </row>
    <row r="325" spans="2:22" s="30" customFormat="1" x14ac:dyDescent="0.3">
      <c r="B325" s="32"/>
      <c r="C325" s="33"/>
      <c r="D325" s="33"/>
      <c r="E325" s="33"/>
      <c r="F325" s="33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5"/>
      <c r="R325" s="35"/>
      <c r="S325" s="35"/>
      <c r="T325" s="35"/>
      <c r="U325" s="34"/>
      <c r="V325" s="34"/>
    </row>
    <row r="326" spans="2:22" s="30" customFormat="1" x14ac:dyDescent="0.3">
      <c r="B326" s="32"/>
      <c r="C326" s="33"/>
      <c r="D326" s="33"/>
      <c r="E326" s="33"/>
      <c r="F326" s="33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5"/>
      <c r="R326" s="35"/>
      <c r="S326" s="35"/>
      <c r="T326" s="35"/>
      <c r="U326" s="34"/>
      <c r="V326" s="34"/>
    </row>
    <row r="327" spans="2:22" s="30" customFormat="1" x14ac:dyDescent="0.3">
      <c r="B327" s="32"/>
      <c r="C327" s="33"/>
      <c r="D327" s="33"/>
      <c r="E327" s="33"/>
      <c r="F327" s="33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5"/>
      <c r="R327" s="35"/>
      <c r="S327" s="35"/>
      <c r="T327" s="35"/>
      <c r="U327" s="34"/>
      <c r="V327" s="34"/>
    </row>
    <row r="328" spans="2:22" s="30" customFormat="1" x14ac:dyDescent="0.3">
      <c r="B328" s="32"/>
      <c r="C328" s="33"/>
      <c r="D328" s="33"/>
      <c r="E328" s="33"/>
      <c r="F328" s="33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5"/>
      <c r="R328" s="35"/>
      <c r="S328" s="35"/>
      <c r="T328" s="35"/>
      <c r="U328" s="34"/>
      <c r="V328" s="34"/>
    </row>
    <row r="329" spans="2:22" s="30" customFormat="1" x14ac:dyDescent="0.3">
      <c r="B329" s="32"/>
      <c r="C329" s="33"/>
      <c r="D329" s="33"/>
      <c r="E329" s="33"/>
      <c r="F329" s="33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5"/>
      <c r="R329" s="35"/>
      <c r="S329" s="35"/>
      <c r="T329" s="35"/>
      <c r="U329" s="34"/>
      <c r="V329" s="34"/>
    </row>
    <row r="330" spans="2:22" s="30" customFormat="1" x14ac:dyDescent="0.3">
      <c r="B330" s="32"/>
      <c r="C330" s="33"/>
      <c r="D330" s="33"/>
      <c r="E330" s="33"/>
      <c r="F330" s="33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5"/>
      <c r="R330" s="35"/>
      <c r="S330" s="35"/>
      <c r="T330" s="35"/>
      <c r="U330" s="34"/>
      <c r="V330" s="34"/>
    </row>
    <row r="331" spans="2:22" s="30" customFormat="1" x14ac:dyDescent="0.3">
      <c r="B331" s="32"/>
      <c r="C331" s="33"/>
      <c r="D331" s="33"/>
      <c r="E331" s="33"/>
      <c r="F331" s="33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5"/>
      <c r="R331" s="35"/>
      <c r="S331" s="35"/>
      <c r="T331" s="35"/>
      <c r="U331" s="34"/>
      <c r="V331" s="34"/>
    </row>
    <row r="332" spans="2:22" s="30" customFormat="1" x14ac:dyDescent="0.3">
      <c r="B332" s="32"/>
      <c r="C332" s="33"/>
      <c r="D332" s="33"/>
      <c r="E332" s="33"/>
      <c r="F332" s="33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5"/>
      <c r="R332" s="35"/>
      <c r="S332" s="35"/>
      <c r="T332" s="35"/>
      <c r="U332" s="34"/>
      <c r="V332" s="34"/>
    </row>
    <row r="333" spans="2:22" s="30" customFormat="1" x14ac:dyDescent="0.3">
      <c r="B333" s="32"/>
      <c r="C333" s="33"/>
      <c r="D333" s="33"/>
      <c r="E333" s="33"/>
      <c r="F333" s="33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5"/>
      <c r="R333" s="35"/>
      <c r="S333" s="35"/>
      <c r="T333" s="35"/>
      <c r="U333" s="34"/>
      <c r="V333" s="34"/>
    </row>
    <row r="334" spans="2:22" s="30" customFormat="1" x14ac:dyDescent="0.3">
      <c r="B334" s="32"/>
      <c r="C334" s="33"/>
      <c r="D334" s="33"/>
      <c r="E334" s="33"/>
      <c r="F334" s="33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5"/>
      <c r="R334" s="35"/>
      <c r="S334" s="35"/>
      <c r="T334" s="35"/>
      <c r="U334" s="34"/>
      <c r="V334" s="34"/>
    </row>
    <row r="335" spans="2:22" s="30" customFormat="1" x14ac:dyDescent="0.3">
      <c r="B335" s="32"/>
      <c r="C335" s="33"/>
      <c r="D335" s="33"/>
      <c r="E335" s="33"/>
      <c r="F335" s="33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5"/>
      <c r="R335" s="35"/>
      <c r="S335" s="35"/>
      <c r="T335" s="35"/>
      <c r="U335" s="34"/>
      <c r="V335" s="34"/>
    </row>
    <row r="336" spans="2:22" s="30" customFormat="1" x14ac:dyDescent="0.3">
      <c r="B336" s="32"/>
      <c r="C336" s="33"/>
      <c r="D336" s="33"/>
      <c r="E336" s="33"/>
      <c r="F336" s="33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5"/>
      <c r="R336" s="35"/>
      <c r="S336" s="35"/>
      <c r="T336" s="35"/>
      <c r="U336" s="34"/>
      <c r="V336" s="34"/>
    </row>
    <row r="337" spans="2:22" s="30" customFormat="1" x14ac:dyDescent="0.3">
      <c r="B337" s="32"/>
      <c r="C337" s="33"/>
      <c r="D337" s="33"/>
      <c r="E337" s="33"/>
      <c r="F337" s="33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5"/>
      <c r="R337" s="35"/>
      <c r="S337" s="35"/>
      <c r="T337" s="35"/>
      <c r="U337" s="34"/>
      <c r="V337" s="34"/>
    </row>
    <row r="338" spans="2:22" s="30" customFormat="1" x14ac:dyDescent="0.3">
      <c r="B338" s="32"/>
      <c r="C338" s="33"/>
      <c r="D338" s="33"/>
      <c r="E338" s="33"/>
      <c r="F338" s="33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5"/>
      <c r="R338" s="35"/>
      <c r="S338" s="35"/>
      <c r="T338" s="35"/>
      <c r="U338" s="34"/>
      <c r="V338" s="34"/>
    </row>
    <row r="339" spans="2:22" s="30" customFormat="1" x14ac:dyDescent="0.3">
      <c r="B339" s="32"/>
      <c r="C339" s="33"/>
      <c r="D339" s="33"/>
      <c r="E339" s="33"/>
      <c r="F339" s="33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5"/>
      <c r="R339" s="35"/>
      <c r="S339" s="35"/>
      <c r="T339" s="35"/>
      <c r="U339" s="34"/>
      <c r="V339" s="34"/>
    </row>
    <row r="340" spans="2:22" s="30" customFormat="1" x14ac:dyDescent="0.3">
      <c r="B340" s="32"/>
      <c r="C340" s="33"/>
      <c r="D340" s="33"/>
      <c r="E340" s="33"/>
      <c r="F340" s="33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5"/>
      <c r="R340" s="35"/>
      <c r="S340" s="35"/>
      <c r="T340" s="35"/>
      <c r="U340" s="34"/>
      <c r="V340" s="34"/>
    </row>
    <row r="341" spans="2:22" s="30" customFormat="1" x14ac:dyDescent="0.3">
      <c r="B341" s="32"/>
      <c r="C341" s="33"/>
      <c r="D341" s="33"/>
      <c r="E341" s="33"/>
      <c r="F341" s="33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5"/>
      <c r="R341" s="35"/>
      <c r="S341" s="35"/>
      <c r="T341" s="35"/>
      <c r="U341" s="34"/>
      <c r="V341" s="34"/>
    </row>
    <row r="342" spans="2:22" s="30" customFormat="1" x14ac:dyDescent="0.3">
      <c r="B342" s="32"/>
      <c r="C342" s="33"/>
      <c r="D342" s="33"/>
      <c r="E342" s="33"/>
      <c r="F342" s="33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5"/>
      <c r="R342" s="35"/>
      <c r="S342" s="35"/>
      <c r="T342" s="35"/>
      <c r="U342" s="34"/>
      <c r="V342" s="34"/>
    </row>
    <row r="343" spans="2:22" s="30" customFormat="1" x14ac:dyDescent="0.3">
      <c r="B343" s="32"/>
      <c r="C343" s="33"/>
      <c r="D343" s="33"/>
      <c r="E343" s="33"/>
      <c r="F343" s="33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5"/>
      <c r="R343" s="35"/>
      <c r="S343" s="35"/>
      <c r="T343" s="35"/>
      <c r="U343" s="34"/>
      <c r="V343" s="34"/>
    </row>
    <row r="344" spans="2:22" s="30" customFormat="1" x14ac:dyDescent="0.3">
      <c r="B344" s="32"/>
      <c r="C344" s="33"/>
      <c r="D344" s="33"/>
      <c r="E344" s="33"/>
      <c r="F344" s="33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5"/>
      <c r="R344" s="35"/>
      <c r="S344" s="35"/>
      <c r="T344" s="35"/>
      <c r="U344" s="34"/>
      <c r="V344" s="34"/>
    </row>
    <row r="345" spans="2:22" s="30" customFormat="1" x14ac:dyDescent="0.3">
      <c r="B345" s="32"/>
      <c r="C345" s="33"/>
      <c r="D345" s="33"/>
      <c r="E345" s="33"/>
      <c r="F345" s="33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5"/>
      <c r="R345" s="35"/>
      <c r="S345" s="35"/>
      <c r="T345" s="35"/>
      <c r="U345" s="34"/>
      <c r="V345" s="34"/>
    </row>
    <row r="346" spans="2:22" s="30" customFormat="1" x14ac:dyDescent="0.3">
      <c r="B346" s="32"/>
      <c r="C346" s="33"/>
      <c r="D346" s="33"/>
      <c r="E346" s="33"/>
      <c r="F346" s="33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5"/>
      <c r="R346" s="35"/>
      <c r="S346" s="35"/>
      <c r="T346" s="35"/>
      <c r="U346" s="34"/>
      <c r="V346" s="34"/>
    </row>
    <row r="347" spans="2:22" s="30" customFormat="1" x14ac:dyDescent="0.3">
      <c r="B347" s="32"/>
      <c r="C347" s="33"/>
      <c r="D347" s="33"/>
      <c r="E347" s="33"/>
      <c r="F347" s="33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5"/>
      <c r="R347" s="35"/>
      <c r="S347" s="35"/>
      <c r="T347" s="35"/>
      <c r="U347" s="34"/>
      <c r="V347" s="34"/>
    </row>
    <row r="348" spans="2:22" s="30" customFormat="1" x14ac:dyDescent="0.3">
      <c r="B348" s="32"/>
      <c r="C348" s="33"/>
      <c r="D348" s="33"/>
      <c r="E348" s="33"/>
      <c r="F348" s="33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5"/>
      <c r="R348" s="35"/>
      <c r="S348" s="35"/>
      <c r="T348" s="35"/>
      <c r="U348" s="34"/>
      <c r="V348" s="34"/>
    </row>
    <row r="349" spans="2:22" s="30" customFormat="1" x14ac:dyDescent="0.3">
      <c r="B349" s="32"/>
      <c r="C349" s="33"/>
      <c r="D349" s="33"/>
      <c r="E349" s="33"/>
      <c r="F349" s="33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5"/>
      <c r="R349" s="35"/>
      <c r="S349" s="35"/>
      <c r="T349" s="35"/>
      <c r="U349" s="34"/>
      <c r="V349" s="34"/>
    </row>
    <row r="350" spans="2:22" s="30" customFormat="1" x14ac:dyDescent="0.3">
      <c r="B350" s="32"/>
      <c r="C350" s="33"/>
      <c r="D350" s="33"/>
      <c r="E350" s="33"/>
      <c r="F350" s="33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5"/>
      <c r="R350" s="35"/>
      <c r="S350" s="35"/>
      <c r="T350" s="35"/>
      <c r="U350" s="34"/>
      <c r="V350" s="34"/>
    </row>
    <row r="351" spans="2:22" s="30" customFormat="1" x14ac:dyDescent="0.3">
      <c r="B351" s="32"/>
      <c r="C351" s="33"/>
      <c r="D351" s="33"/>
      <c r="E351" s="33"/>
      <c r="F351" s="33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5"/>
      <c r="R351" s="35"/>
      <c r="S351" s="35"/>
      <c r="T351" s="35"/>
      <c r="U351" s="34"/>
      <c r="V351" s="34"/>
    </row>
    <row r="352" spans="2:22" s="30" customFormat="1" x14ac:dyDescent="0.3">
      <c r="B352" s="32"/>
      <c r="C352" s="33"/>
      <c r="D352" s="33"/>
      <c r="E352" s="33"/>
      <c r="F352" s="33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5"/>
      <c r="R352" s="35"/>
      <c r="S352" s="35"/>
      <c r="T352" s="35"/>
      <c r="U352" s="34"/>
      <c r="V352" s="34"/>
    </row>
    <row r="353" spans="2:22" s="30" customFormat="1" x14ac:dyDescent="0.3">
      <c r="B353" s="32"/>
      <c r="C353" s="33"/>
      <c r="D353" s="33"/>
      <c r="E353" s="33"/>
      <c r="F353" s="33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5"/>
      <c r="R353" s="35"/>
      <c r="S353" s="35"/>
      <c r="T353" s="35"/>
      <c r="U353" s="34"/>
      <c r="V353" s="34"/>
    </row>
    <row r="354" spans="2:22" s="30" customFormat="1" x14ac:dyDescent="0.3">
      <c r="B354" s="32"/>
      <c r="C354" s="33"/>
      <c r="D354" s="33"/>
      <c r="E354" s="33"/>
      <c r="F354" s="33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5"/>
      <c r="R354" s="35"/>
      <c r="S354" s="35"/>
      <c r="T354" s="35"/>
      <c r="U354" s="34"/>
      <c r="V354" s="34"/>
    </row>
    <row r="355" spans="2:22" s="30" customFormat="1" x14ac:dyDescent="0.3">
      <c r="B355" s="32"/>
      <c r="C355" s="33"/>
      <c r="D355" s="33"/>
      <c r="E355" s="33"/>
      <c r="F355" s="33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5"/>
      <c r="R355" s="35"/>
      <c r="S355" s="35"/>
      <c r="T355" s="35"/>
      <c r="U355" s="34"/>
      <c r="V355" s="34"/>
    </row>
    <row r="356" spans="2:22" s="30" customFormat="1" x14ac:dyDescent="0.3">
      <c r="B356" s="32"/>
      <c r="C356" s="33"/>
      <c r="D356" s="33"/>
      <c r="E356" s="33"/>
      <c r="F356" s="33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5"/>
      <c r="R356" s="35"/>
      <c r="S356" s="35"/>
      <c r="T356" s="35"/>
      <c r="U356" s="34"/>
      <c r="V356" s="34"/>
    </row>
    <row r="357" spans="2:22" s="30" customFormat="1" x14ac:dyDescent="0.3">
      <c r="B357" s="32"/>
      <c r="C357" s="33"/>
      <c r="D357" s="33"/>
      <c r="E357" s="33"/>
      <c r="F357" s="33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5"/>
      <c r="R357" s="35"/>
      <c r="S357" s="35"/>
      <c r="T357" s="35"/>
      <c r="U357" s="34"/>
      <c r="V357" s="34"/>
    </row>
    <row r="358" spans="2:22" s="30" customFormat="1" x14ac:dyDescent="0.3">
      <c r="B358" s="32"/>
      <c r="C358" s="33"/>
      <c r="D358" s="33"/>
      <c r="E358" s="33"/>
      <c r="F358" s="33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5"/>
      <c r="R358" s="35"/>
      <c r="S358" s="35"/>
      <c r="T358" s="35"/>
      <c r="U358" s="34"/>
      <c r="V358" s="34"/>
    </row>
    <row r="359" spans="2:22" s="30" customFormat="1" x14ac:dyDescent="0.3">
      <c r="B359" s="32"/>
      <c r="C359" s="33"/>
      <c r="D359" s="33"/>
      <c r="E359" s="33"/>
      <c r="F359" s="33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5"/>
      <c r="R359" s="35"/>
      <c r="S359" s="35"/>
      <c r="T359" s="35"/>
      <c r="U359" s="34"/>
      <c r="V359" s="34"/>
    </row>
    <row r="360" spans="2:22" s="30" customFormat="1" x14ac:dyDescent="0.3">
      <c r="B360" s="32"/>
      <c r="C360" s="33"/>
      <c r="D360" s="33"/>
      <c r="E360" s="33"/>
      <c r="F360" s="33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5"/>
      <c r="R360" s="35"/>
      <c r="S360" s="35"/>
      <c r="T360" s="35"/>
      <c r="U360" s="34"/>
      <c r="V360" s="34"/>
    </row>
    <row r="361" spans="2:22" s="30" customFormat="1" x14ac:dyDescent="0.3">
      <c r="B361" s="32"/>
      <c r="C361" s="33"/>
      <c r="D361" s="33"/>
      <c r="E361" s="33"/>
      <c r="F361" s="33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5"/>
      <c r="R361" s="35"/>
      <c r="S361" s="35"/>
      <c r="T361" s="35"/>
      <c r="U361" s="34"/>
      <c r="V361" s="34"/>
    </row>
    <row r="362" spans="2:22" s="30" customFormat="1" x14ac:dyDescent="0.3">
      <c r="B362" s="32"/>
      <c r="C362" s="33"/>
      <c r="D362" s="33"/>
      <c r="E362" s="33"/>
      <c r="F362" s="33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5"/>
      <c r="R362" s="35"/>
      <c r="S362" s="35"/>
      <c r="T362" s="35"/>
      <c r="U362" s="34"/>
      <c r="V362" s="34"/>
    </row>
    <row r="363" spans="2:22" s="30" customFormat="1" x14ac:dyDescent="0.3">
      <c r="B363" s="32"/>
      <c r="C363" s="33"/>
      <c r="D363" s="33"/>
      <c r="E363" s="33"/>
      <c r="F363" s="33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5"/>
      <c r="R363" s="35"/>
      <c r="S363" s="35"/>
      <c r="T363" s="35"/>
      <c r="U363" s="34"/>
      <c r="V363" s="34"/>
    </row>
    <row r="364" spans="2:22" s="30" customFormat="1" x14ac:dyDescent="0.3">
      <c r="B364" s="32"/>
      <c r="C364" s="33"/>
      <c r="D364" s="33"/>
      <c r="E364" s="33"/>
      <c r="F364" s="33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5"/>
      <c r="R364" s="35"/>
      <c r="S364" s="35"/>
      <c r="T364" s="35"/>
      <c r="U364" s="34"/>
      <c r="V364" s="34"/>
    </row>
    <row r="365" spans="2:22" s="30" customFormat="1" x14ac:dyDescent="0.3">
      <c r="B365" s="32"/>
      <c r="C365" s="33"/>
      <c r="D365" s="33"/>
      <c r="E365" s="33"/>
      <c r="F365" s="3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5"/>
      <c r="R365" s="35"/>
      <c r="S365" s="35"/>
      <c r="T365" s="35"/>
      <c r="U365" s="34"/>
      <c r="V365" s="34"/>
    </row>
    <row r="366" spans="2:22" s="30" customFormat="1" x14ac:dyDescent="0.3">
      <c r="B366" s="32"/>
      <c r="C366" s="33"/>
      <c r="D366" s="33"/>
      <c r="E366" s="33"/>
      <c r="F366" s="33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5"/>
      <c r="R366" s="35"/>
      <c r="S366" s="35"/>
      <c r="T366" s="35"/>
      <c r="U366" s="34"/>
      <c r="V366" s="34"/>
    </row>
    <row r="367" spans="2:22" s="30" customFormat="1" x14ac:dyDescent="0.3">
      <c r="B367" s="32"/>
      <c r="C367" s="33"/>
      <c r="D367" s="33"/>
      <c r="E367" s="33"/>
      <c r="F367" s="33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5"/>
      <c r="R367" s="35"/>
      <c r="S367" s="35"/>
      <c r="T367" s="35"/>
      <c r="U367" s="34"/>
      <c r="V367" s="34"/>
    </row>
    <row r="368" spans="2:22" s="30" customFormat="1" x14ac:dyDescent="0.3">
      <c r="B368" s="32"/>
      <c r="C368" s="33"/>
      <c r="D368" s="33"/>
      <c r="E368" s="33"/>
      <c r="F368" s="33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5"/>
      <c r="R368" s="35"/>
      <c r="S368" s="35"/>
      <c r="T368" s="35"/>
      <c r="U368" s="34"/>
      <c r="V368" s="34"/>
    </row>
    <row r="369" spans="2:22" s="30" customFormat="1" x14ac:dyDescent="0.3">
      <c r="B369" s="32"/>
      <c r="C369" s="33"/>
      <c r="D369" s="33"/>
      <c r="E369" s="33"/>
      <c r="F369" s="33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5"/>
      <c r="R369" s="35"/>
      <c r="S369" s="35"/>
      <c r="T369" s="35"/>
      <c r="U369" s="34"/>
      <c r="V369" s="34"/>
    </row>
    <row r="370" spans="2:22" s="30" customFormat="1" x14ac:dyDescent="0.3">
      <c r="B370" s="32"/>
      <c r="C370" s="33"/>
      <c r="D370" s="33"/>
      <c r="E370" s="33"/>
      <c r="F370" s="33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5"/>
      <c r="R370" s="35"/>
      <c r="S370" s="35"/>
      <c r="T370" s="35"/>
      <c r="U370" s="34"/>
      <c r="V370" s="34"/>
    </row>
    <row r="371" spans="2:22" s="30" customFormat="1" x14ac:dyDescent="0.3">
      <c r="B371" s="32"/>
      <c r="C371" s="33"/>
      <c r="D371" s="33"/>
      <c r="E371" s="33"/>
      <c r="F371" s="33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5"/>
      <c r="R371" s="35"/>
      <c r="S371" s="35"/>
      <c r="T371" s="35"/>
      <c r="U371" s="34"/>
      <c r="V371" s="34"/>
    </row>
    <row r="372" spans="2:22" s="30" customFormat="1" x14ac:dyDescent="0.3">
      <c r="B372" s="32"/>
      <c r="C372" s="33"/>
      <c r="D372" s="33"/>
      <c r="E372" s="33"/>
      <c r="F372" s="33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5"/>
      <c r="R372" s="35"/>
      <c r="S372" s="35"/>
      <c r="T372" s="35"/>
      <c r="U372" s="34"/>
      <c r="V372" s="34"/>
    </row>
    <row r="373" spans="2:22" s="30" customFormat="1" x14ac:dyDescent="0.3">
      <c r="B373" s="32"/>
      <c r="C373" s="33"/>
      <c r="D373" s="33"/>
      <c r="E373" s="33"/>
      <c r="F373" s="33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5"/>
      <c r="R373" s="35"/>
      <c r="S373" s="35"/>
      <c r="T373" s="35"/>
      <c r="U373" s="34"/>
      <c r="V373" s="34"/>
    </row>
    <row r="374" spans="2:22" s="30" customFormat="1" x14ac:dyDescent="0.3">
      <c r="B374" s="32"/>
      <c r="C374" s="33"/>
      <c r="D374" s="33"/>
      <c r="E374" s="33"/>
      <c r="F374" s="33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5"/>
      <c r="R374" s="35"/>
      <c r="S374" s="35"/>
      <c r="T374" s="35"/>
      <c r="U374" s="34"/>
      <c r="V374" s="34"/>
    </row>
    <row r="375" spans="2:22" s="30" customFormat="1" x14ac:dyDescent="0.3">
      <c r="B375" s="32"/>
      <c r="C375" s="33"/>
      <c r="D375" s="33"/>
      <c r="E375" s="33"/>
      <c r="F375" s="33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5"/>
      <c r="R375" s="35"/>
      <c r="S375" s="35"/>
      <c r="T375" s="35"/>
      <c r="U375" s="34"/>
      <c r="V375" s="34"/>
    </row>
    <row r="376" spans="2:22" s="30" customFormat="1" x14ac:dyDescent="0.3">
      <c r="B376" s="32"/>
      <c r="C376" s="33"/>
      <c r="D376" s="33"/>
      <c r="E376" s="33"/>
      <c r="F376" s="33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5"/>
      <c r="R376" s="35"/>
      <c r="S376" s="35"/>
      <c r="T376" s="35"/>
      <c r="U376" s="34"/>
      <c r="V376" s="34"/>
    </row>
    <row r="377" spans="2:22" s="30" customFormat="1" x14ac:dyDescent="0.3">
      <c r="B377" s="32"/>
      <c r="C377" s="33"/>
      <c r="D377" s="33"/>
      <c r="E377" s="33"/>
      <c r="F377" s="33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5"/>
      <c r="R377" s="35"/>
      <c r="S377" s="35"/>
      <c r="T377" s="35"/>
      <c r="U377" s="34"/>
      <c r="V377" s="34"/>
    </row>
    <row r="378" spans="2:22" s="30" customFormat="1" x14ac:dyDescent="0.3">
      <c r="B378" s="32"/>
      <c r="C378" s="33"/>
      <c r="D378" s="33"/>
      <c r="E378" s="33"/>
      <c r="F378" s="33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5"/>
      <c r="R378" s="35"/>
      <c r="S378" s="35"/>
      <c r="T378" s="35"/>
      <c r="U378" s="34"/>
      <c r="V378" s="34"/>
    </row>
    <row r="379" spans="2:22" s="30" customFormat="1" x14ac:dyDescent="0.3">
      <c r="B379" s="32"/>
      <c r="C379" s="33"/>
      <c r="D379" s="33"/>
      <c r="E379" s="33"/>
      <c r="F379" s="33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5"/>
      <c r="R379" s="35"/>
      <c r="S379" s="35"/>
      <c r="T379" s="35"/>
      <c r="U379" s="34"/>
      <c r="V379" s="34"/>
    </row>
    <row r="380" spans="2:22" s="30" customFormat="1" x14ac:dyDescent="0.3">
      <c r="B380" s="32"/>
      <c r="C380" s="33"/>
      <c r="D380" s="33"/>
      <c r="E380" s="33"/>
      <c r="F380" s="33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5"/>
      <c r="R380" s="35"/>
      <c r="S380" s="35"/>
      <c r="T380" s="35"/>
      <c r="U380" s="34"/>
      <c r="V380" s="34"/>
    </row>
    <row r="381" spans="2:22" s="30" customFormat="1" x14ac:dyDescent="0.3">
      <c r="B381" s="32"/>
      <c r="C381" s="33"/>
      <c r="D381" s="33"/>
      <c r="E381" s="33"/>
      <c r="F381" s="33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5"/>
      <c r="R381" s="35"/>
      <c r="S381" s="35"/>
      <c r="T381" s="35"/>
      <c r="U381" s="34"/>
      <c r="V381" s="34"/>
    </row>
    <row r="382" spans="2:22" s="30" customFormat="1" x14ac:dyDescent="0.3">
      <c r="B382" s="32"/>
      <c r="C382" s="33"/>
      <c r="D382" s="33"/>
      <c r="E382" s="33"/>
      <c r="F382" s="33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5"/>
      <c r="R382" s="35"/>
      <c r="S382" s="35"/>
      <c r="T382" s="35"/>
      <c r="U382" s="34"/>
      <c r="V382" s="34"/>
    </row>
    <row r="383" spans="2:22" s="30" customFormat="1" x14ac:dyDescent="0.3">
      <c r="B383" s="32"/>
      <c r="C383" s="33"/>
      <c r="D383" s="33"/>
      <c r="E383" s="33"/>
      <c r="F383" s="33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5"/>
      <c r="R383" s="35"/>
      <c r="S383" s="35"/>
      <c r="T383" s="35"/>
      <c r="U383" s="34"/>
      <c r="V383" s="34"/>
    </row>
    <row r="384" spans="2:22" s="30" customFormat="1" x14ac:dyDescent="0.3">
      <c r="B384" s="32"/>
      <c r="C384" s="33"/>
      <c r="D384" s="33"/>
      <c r="E384" s="33"/>
      <c r="F384" s="33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5"/>
      <c r="R384" s="35"/>
      <c r="S384" s="35"/>
      <c r="T384" s="35"/>
      <c r="U384" s="34"/>
      <c r="V384" s="34"/>
    </row>
    <row r="385" spans="2:22" s="30" customFormat="1" x14ac:dyDescent="0.3">
      <c r="B385" s="32"/>
      <c r="C385" s="33"/>
      <c r="D385" s="33"/>
      <c r="E385" s="33"/>
      <c r="F385" s="33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5"/>
      <c r="R385" s="35"/>
      <c r="S385" s="35"/>
      <c r="T385" s="35"/>
      <c r="U385" s="34"/>
      <c r="V385" s="34"/>
    </row>
    <row r="386" spans="2:22" s="30" customFormat="1" x14ac:dyDescent="0.3">
      <c r="B386" s="32"/>
      <c r="C386" s="33"/>
      <c r="D386" s="33"/>
      <c r="E386" s="33"/>
      <c r="F386" s="33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5"/>
      <c r="R386" s="35"/>
      <c r="S386" s="35"/>
      <c r="T386" s="35"/>
      <c r="U386" s="34"/>
      <c r="V386" s="34"/>
    </row>
    <row r="387" spans="2:22" s="30" customFormat="1" x14ac:dyDescent="0.3">
      <c r="B387" s="32"/>
      <c r="C387" s="33"/>
      <c r="D387" s="33"/>
      <c r="E387" s="33"/>
      <c r="F387" s="33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5"/>
      <c r="R387" s="35"/>
      <c r="S387" s="35"/>
      <c r="T387" s="35"/>
      <c r="U387" s="34"/>
      <c r="V387" s="34"/>
    </row>
    <row r="388" spans="2:22" s="30" customFormat="1" x14ac:dyDescent="0.3">
      <c r="B388" s="32"/>
      <c r="C388" s="33"/>
      <c r="D388" s="33"/>
      <c r="E388" s="33"/>
      <c r="F388" s="33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5"/>
      <c r="R388" s="35"/>
      <c r="S388" s="35"/>
      <c r="T388" s="35"/>
      <c r="U388" s="34"/>
      <c r="V388" s="34"/>
    </row>
    <row r="389" spans="2:22" s="30" customFormat="1" x14ac:dyDescent="0.3">
      <c r="B389" s="32"/>
      <c r="C389" s="33"/>
      <c r="D389" s="33"/>
      <c r="E389" s="33"/>
      <c r="F389" s="33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5"/>
      <c r="R389" s="35"/>
      <c r="S389" s="35"/>
      <c r="T389" s="35"/>
      <c r="U389" s="34"/>
      <c r="V389" s="34"/>
    </row>
    <row r="390" spans="2:22" s="30" customFormat="1" x14ac:dyDescent="0.3">
      <c r="B390" s="32"/>
      <c r="C390" s="33"/>
      <c r="D390" s="33"/>
      <c r="E390" s="33"/>
      <c r="F390" s="33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5"/>
      <c r="R390" s="35"/>
      <c r="S390" s="35"/>
      <c r="T390" s="35"/>
      <c r="U390" s="34"/>
      <c r="V390" s="34"/>
    </row>
    <row r="391" spans="2:22" s="30" customFormat="1" x14ac:dyDescent="0.3">
      <c r="B391" s="32"/>
      <c r="C391" s="33"/>
      <c r="D391" s="33"/>
      <c r="E391" s="33"/>
      <c r="F391" s="33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5"/>
      <c r="R391" s="35"/>
      <c r="S391" s="35"/>
      <c r="T391" s="35"/>
      <c r="U391" s="34"/>
      <c r="V391" s="34"/>
    </row>
    <row r="392" spans="2:22" s="30" customFormat="1" x14ac:dyDescent="0.3">
      <c r="B392" s="32"/>
      <c r="C392" s="33"/>
      <c r="D392" s="33"/>
      <c r="E392" s="33"/>
      <c r="F392" s="33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5"/>
      <c r="R392" s="35"/>
      <c r="S392" s="35"/>
      <c r="T392" s="35"/>
      <c r="U392" s="34"/>
      <c r="V392" s="34"/>
    </row>
    <row r="393" spans="2:22" s="30" customFormat="1" x14ac:dyDescent="0.3">
      <c r="B393" s="32"/>
      <c r="C393" s="33"/>
      <c r="D393" s="33"/>
      <c r="E393" s="33"/>
      <c r="F393" s="33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5"/>
      <c r="R393" s="35"/>
      <c r="S393" s="35"/>
      <c r="T393" s="35"/>
      <c r="U393" s="34"/>
      <c r="V393" s="34"/>
    </row>
    <row r="394" spans="2:22" s="30" customFormat="1" x14ac:dyDescent="0.3">
      <c r="B394" s="32"/>
      <c r="C394" s="33"/>
      <c r="D394" s="33"/>
      <c r="E394" s="33"/>
      <c r="F394" s="33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5"/>
      <c r="R394" s="35"/>
      <c r="S394" s="35"/>
      <c r="T394" s="35"/>
      <c r="U394" s="34"/>
      <c r="V394" s="34"/>
    </row>
    <row r="395" spans="2:22" s="30" customFormat="1" x14ac:dyDescent="0.3">
      <c r="B395" s="32"/>
      <c r="C395" s="33"/>
      <c r="D395" s="33"/>
      <c r="E395" s="33"/>
      <c r="F395" s="33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5"/>
      <c r="R395" s="35"/>
      <c r="S395" s="35"/>
      <c r="T395" s="35"/>
      <c r="U395" s="34"/>
      <c r="V395" s="34"/>
    </row>
    <row r="396" spans="2:22" s="30" customFormat="1" x14ac:dyDescent="0.3">
      <c r="B396" s="32"/>
      <c r="C396" s="33"/>
      <c r="D396" s="33"/>
      <c r="E396" s="33"/>
      <c r="F396" s="33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5"/>
      <c r="R396" s="35"/>
      <c r="S396" s="35"/>
      <c r="T396" s="35"/>
      <c r="U396" s="34"/>
      <c r="V396" s="34"/>
    </row>
    <row r="397" spans="2:22" s="30" customFormat="1" x14ac:dyDescent="0.3">
      <c r="B397" s="32"/>
      <c r="C397" s="33"/>
      <c r="D397" s="33"/>
      <c r="E397" s="33"/>
      <c r="F397" s="33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5"/>
      <c r="R397" s="35"/>
      <c r="S397" s="35"/>
      <c r="T397" s="35"/>
      <c r="U397" s="34"/>
      <c r="V397" s="34"/>
    </row>
    <row r="398" spans="2:22" s="30" customFormat="1" x14ac:dyDescent="0.3">
      <c r="B398" s="32"/>
      <c r="C398" s="33"/>
      <c r="D398" s="33"/>
      <c r="E398" s="33"/>
      <c r="F398" s="33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5"/>
      <c r="R398" s="35"/>
      <c r="S398" s="35"/>
      <c r="T398" s="35"/>
      <c r="U398" s="34"/>
      <c r="V398" s="34"/>
    </row>
    <row r="399" spans="2:22" s="30" customFormat="1" x14ac:dyDescent="0.3">
      <c r="B399" s="32"/>
      <c r="C399" s="33"/>
      <c r="D399" s="33"/>
      <c r="E399" s="33"/>
      <c r="F399" s="33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5"/>
      <c r="R399" s="35"/>
      <c r="S399" s="35"/>
      <c r="T399" s="35"/>
      <c r="U399" s="34"/>
      <c r="V399" s="34"/>
    </row>
    <row r="400" spans="2:22" s="30" customFormat="1" x14ac:dyDescent="0.3">
      <c r="B400" s="32"/>
      <c r="C400" s="33"/>
      <c r="D400" s="33"/>
      <c r="E400" s="33"/>
      <c r="F400" s="33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5"/>
      <c r="R400" s="35"/>
      <c r="S400" s="35"/>
      <c r="T400" s="35"/>
      <c r="U400" s="34"/>
      <c r="V400" s="34"/>
    </row>
    <row r="401" spans="2:22" s="30" customFormat="1" x14ac:dyDescent="0.3">
      <c r="B401" s="32"/>
      <c r="C401" s="33"/>
      <c r="D401" s="33"/>
      <c r="E401" s="33"/>
      <c r="F401" s="33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5"/>
      <c r="R401" s="35"/>
      <c r="S401" s="35"/>
      <c r="T401" s="35"/>
      <c r="U401" s="34"/>
      <c r="V401" s="34"/>
    </row>
    <row r="402" spans="2:22" s="30" customFormat="1" x14ac:dyDescent="0.3">
      <c r="B402" s="32"/>
      <c r="C402" s="33"/>
      <c r="D402" s="33"/>
      <c r="E402" s="33"/>
      <c r="F402" s="33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5"/>
      <c r="R402" s="35"/>
      <c r="S402" s="35"/>
      <c r="T402" s="35"/>
      <c r="U402" s="34"/>
      <c r="V402" s="34"/>
    </row>
    <row r="403" spans="2:22" s="30" customFormat="1" x14ac:dyDescent="0.3">
      <c r="B403" s="32"/>
      <c r="C403" s="33"/>
      <c r="D403" s="33"/>
      <c r="E403" s="33"/>
      <c r="F403" s="33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5"/>
      <c r="R403" s="35"/>
      <c r="S403" s="35"/>
      <c r="T403" s="35"/>
      <c r="U403" s="34"/>
      <c r="V403" s="34"/>
    </row>
    <row r="404" spans="2:22" s="30" customFormat="1" x14ac:dyDescent="0.3">
      <c r="B404" s="32"/>
      <c r="C404" s="33"/>
      <c r="D404" s="33"/>
      <c r="E404" s="33"/>
      <c r="F404" s="33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5"/>
      <c r="R404" s="35"/>
      <c r="S404" s="35"/>
      <c r="T404" s="35"/>
      <c r="U404" s="34"/>
      <c r="V404" s="34"/>
    </row>
    <row r="405" spans="2:22" s="30" customFormat="1" x14ac:dyDescent="0.3">
      <c r="B405" s="32"/>
      <c r="C405" s="33"/>
      <c r="D405" s="33"/>
      <c r="E405" s="33"/>
      <c r="F405" s="33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5"/>
      <c r="R405" s="35"/>
      <c r="S405" s="35"/>
      <c r="T405" s="35"/>
      <c r="U405" s="34"/>
      <c r="V405" s="34"/>
    </row>
    <row r="406" spans="2:22" s="30" customFormat="1" x14ac:dyDescent="0.3">
      <c r="B406" s="32"/>
      <c r="C406" s="33"/>
      <c r="D406" s="33"/>
      <c r="E406" s="33"/>
      <c r="F406" s="33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5"/>
      <c r="R406" s="35"/>
      <c r="S406" s="35"/>
      <c r="T406" s="35"/>
      <c r="U406" s="34"/>
      <c r="V406" s="34"/>
    </row>
    <row r="407" spans="2:22" s="30" customFormat="1" x14ac:dyDescent="0.3">
      <c r="B407" s="32"/>
      <c r="C407" s="33"/>
      <c r="D407" s="33"/>
      <c r="E407" s="33"/>
      <c r="F407" s="33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5"/>
      <c r="R407" s="35"/>
      <c r="S407" s="35"/>
      <c r="T407" s="35"/>
      <c r="U407" s="34"/>
      <c r="V407" s="34"/>
    </row>
    <row r="408" spans="2:22" s="30" customFormat="1" x14ac:dyDescent="0.3">
      <c r="B408" s="32"/>
      <c r="C408" s="33"/>
      <c r="D408" s="33"/>
      <c r="E408" s="33"/>
      <c r="F408" s="33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5"/>
      <c r="R408" s="35"/>
      <c r="S408" s="35"/>
      <c r="T408" s="35"/>
      <c r="U408" s="34"/>
      <c r="V408" s="34"/>
    </row>
    <row r="409" spans="2:22" s="30" customFormat="1" x14ac:dyDescent="0.3">
      <c r="B409" s="32"/>
      <c r="C409" s="33"/>
      <c r="D409" s="33"/>
      <c r="E409" s="33"/>
      <c r="F409" s="33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5"/>
      <c r="R409" s="35"/>
      <c r="S409" s="35"/>
      <c r="T409" s="35"/>
      <c r="U409" s="34"/>
      <c r="V409" s="34"/>
    </row>
    <row r="410" spans="2:22" s="30" customFormat="1" x14ac:dyDescent="0.3">
      <c r="B410" s="32"/>
      <c r="C410" s="33"/>
      <c r="D410" s="33"/>
      <c r="E410" s="33"/>
      <c r="F410" s="33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5"/>
      <c r="R410" s="35"/>
      <c r="S410" s="35"/>
      <c r="T410" s="35"/>
      <c r="U410" s="34"/>
      <c r="V410" s="34"/>
    </row>
    <row r="411" spans="2:22" s="30" customFormat="1" x14ac:dyDescent="0.3">
      <c r="B411" s="32"/>
      <c r="C411" s="33"/>
      <c r="D411" s="33"/>
      <c r="E411" s="33"/>
      <c r="F411" s="33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5"/>
      <c r="R411" s="35"/>
      <c r="S411" s="35"/>
      <c r="T411" s="35"/>
      <c r="U411" s="34"/>
      <c r="V411" s="34"/>
    </row>
    <row r="412" spans="2:22" s="30" customFormat="1" x14ac:dyDescent="0.3">
      <c r="B412" s="32"/>
      <c r="C412" s="33"/>
      <c r="D412" s="33"/>
      <c r="E412" s="33"/>
      <c r="F412" s="33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5"/>
      <c r="R412" s="35"/>
      <c r="S412" s="35"/>
      <c r="T412" s="35"/>
      <c r="U412" s="34"/>
      <c r="V412" s="34"/>
    </row>
    <row r="413" spans="2:22" s="30" customFormat="1" x14ac:dyDescent="0.3">
      <c r="B413" s="32"/>
      <c r="C413" s="33"/>
      <c r="D413" s="33"/>
      <c r="E413" s="33"/>
      <c r="F413" s="33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5"/>
      <c r="R413" s="35"/>
      <c r="S413" s="35"/>
      <c r="T413" s="35"/>
      <c r="U413" s="34"/>
      <c r="V413" s="34"/>
    </row>
    <row r="414" spans="2:22" s="30" customFormat="1" x14ac:dyDescent="0.3">
      <c r="B414" s="32"/>
      <c r="C414" s="33"/>
      <c r="D414" s="33"/>
      <c r="E414" s="33"/>
      <c r="F414" s="33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5"/>
      <c r="R414" s="35"/>
      <c r="S414" s="35"/>
      <c r="T414" s="35"/>
      <c r="U414" s="34"/>
      <c r="V414" s="34"/>
    </row>
    <row r="415" spans="2:22" s="30" customFormat="1" x14ac:dyDescent="0.3">
      <c r="B415" s="32"/>
      <c r="C415" s="33"/>
      <c r="D415" s="33"/>
      <c r="E415" s="33"/>
      <c r="F415" s="33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5"/>
      <c r="R415" s="35"/>
      <c r="S415" s="35"/>
      <c r="T415" s="35"/>
      <c r="U415" s="34"/>
      <c r="V415" s="34"/>
    </row>
    <row r="416" spans="2:22" s="30" customFormat="1" x14ac:dyDescent="0.3">
      <c r="B416" s="32"/>
      <c r="C416" s="33"/>
      <c r="D416" s="33"/>
      <c r="E416" s="33"/>
      <c r="F416" s="33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5"/>
      <c r="R416" s="35"/>
      <c r="S416" s="35"/>
      <c r="T416" s="35"/>
      <c r="U416" s="34"/>
      <c r="V416" s="34"/>
    </row>
    <row r="417" spans="2:22" s="30" customFormat="1" x14ac:dyDescent="0.3">
      <c r="B417" s="32"/>
      <c r="C417" s="33"/>
      <c r="D417" s="33"/>
      <c r="E417" s="33"/>
      <c r="F417" s="33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5"/>
      <c r="R417" s="35"/>
      <c r="S417" s="35"/>
      <c r="T417" s="35"/>
      <c r="U417" s="34"/>
      <c r="V417" s="34"/>
    </row>
    <row r="418" spans="2:22" s="30" customFormat="1" x14ac:dyDescent="0.3">
      <c r="B418" s="32"/>
      <c r="C418" s="33"/>
      <c r="D418" s="33"/>
      <c r="E418" s="33"/>
      <c r="F418" s="33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5"/>
      <c r="R418" s="35"/>
      <c r="S418" s="35"/>
      <c r="T418" s="35"/>
      <c r="U418" s="34"/>
      <c r="V418" s="34"/>
    </row>
    <row r="419" spans="2:22" s="30" customFormat="1" x14ac:dyDescent="0.3">
      <c r="B419" s="32"/>
      <c r="C419" s="33"/>
      <c r="D419" s="33"/>
      <c r="E419" s="33"/>
      <c r="F419" s="33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5"/>
      <c r="R419" s="35"/>
      <c r="S419" s="35"/>
      <c r="T419" s="35"/>
      <c r="U419" s="34"/>
      <c r="V419" s="34"/>
    </row>
    <row r="420" spans="2:22" s="30" customFormat="1" x14ac:dyDescent="0.3">
      <c r="B420" s="32"/>
      <c r="C420" s="33"/>
      <c r="D420" s="33"/>
      <c r="E420" s="33"/>
      <c r="F420" s="33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5"/>
      <c r="R420" s="35"/>
      <c r="S420" s="35"/>
      <c r="T420" s="35"/>
      <c r="U420" s="34"/>
      <c r="V420" s="34"/>
    </row>
    <row r="421" spans="2:22" s="30" customFormat="1" x14ac:dyDescent="0.3">
      <c r="B421" s="32"/>
      <c r="C421" s="33"/>
      <c r="D421" s="33"/>
      <c r="E421" s="33"/>
      <c r="F421" s="33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5"/>
      <c r="R421" s="35"/>
      <c r="S421" s="35"/>
      <c r="T421" s="35"/>
      <c r="U421" s="34"/>
      <c r="V421" s="34"/>
    </row>
    <row r="422" spans="2:22" s="30" customFormat="1" x14ac:dyDescent="0.3">
      <c r="B422" s="32"/>
      <c r="C422" s="33"/>
      <c r="D422" s="33"/>
      <c r="E422" s="33"/>
      <c r="F422" s="33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5"/>
      <c r="R422" s="35"/>
      <c r="S422" s="35"/>
      <c r="T422" s="35"/>
      <c r="U422" s="34"/>
      <c r="V422" s="34"/>
    </row>
    <row r="423" spans="2:22" s="30" customFormat="1" x14ac:dyDescent="0.3">
      <c r="B423" s="32"/>
      <c r="C423" s="33"/>
      <c r="D423" s="33"/>
      <c r="E423" s="33"/>
      <c r="F423" s="33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5"/>
      <c r="R423" s="35"/>
      <c r="S423" s="35"/>
      <c r="T423" s="35"/>
      <c r="U423" s="34"/>
      <c r="V423" s="34"/>
    </row>
    <row r="424" spans="2:22" s="30" customFormat="1" x14ac:dyDescent="0.3">
      <c r="B424" s="32"/>
      <c r="C424" s="33"/>
      <c r="D424" s="33"/>
      <c r="E424" s="33"/>
      <c r="F424" s="33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5"/>
      <c r="R424" s="35"/>
      <c r="S424" s="35"/>
      <c r="T424" s="35"/>
      <c r="U424" s="34"/>
      <c r="V424" s="34"/>
    </row>
    <row r="425" spans="2:22" s="30" customFormat="1" x14ac:dyDescent="0.3">
      <c r="B425" s="32"/>
      <c r="C425" s="33"/>
      <c r="D425" s="33"/>
      <c r="E425" s="33"/>
      <c r="F425" s="33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5"/>
      <c r="R425" s="35"/>
      <c r="S425" s="35"/>
      <c r="T425" s="35"/>
      <c r="U425" s="34"/>
      <c r="V425" s="34"/>
    </row>
    <row r="426" spans="2:22" s="30" customFormat="1" x14ac:dyDescent="0.3">
      <c r="B426" s="32"/>
      <c r="C426" s="33"/>
      <c r="D426" s="33"/>
      <c r="E426" s="33"/>
      <c r="F426" s="33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5"/>
      <c r="R426" s="35"/>
      <c r="S426" s="35"/>
      <c r="T426" s="35"/>
      <c r="U426" s="34"/>
      <c r="V426" s="34"/>
    </row>
    <row r="427" spans="2:22" s="30" customFormat="1" x14ac:dyDescent="0.3">
      <c r="B427" s="32"/>
      <c r="C427" s="33"/>
      <c r="D427" s="33"/>
      <c r="E427" s="33"/>
      <c r="F427" s="33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5"/>
      <c r="R427" s="35"/>
      <c r="S427" s="35"/>
      <c r="T427" s="35"/>
      <c r="U427" s="34"/>
      <c r="V427" s="34"/>
    </row>
    <row r="428" spans="2:22" s="30" customFormat="1" x14ac:dyDescent="0.3">
      <c r="B428" s="32"/>
      <c r="C428" s="33"/>
      <c r="D428" s="33"/>
      <c r="E428" s="33"/>
      <c r="F428" s="33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5"/>
      <c r="R428" s="35"/>
      <c r="S428" s="35"/>
      <c r="T428" s="35"/>
      <c r="U428" s="34"/>
      <c r="V428" s="34"/>
    </row>
    <row r="429" spans="2:22" s="30" customFormat="1" x14ac:dyDescent="0.3">
      <c r="B429" s="32"/>
      <c r="C429" s="33"/>
      <c r="D429" s="33"/>
      <c r="E429" s="33"/>
      <c r="F429" s="33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5"/>
      <c r="R429" s="35"/>
      <c r="S429" s="35"/>
      <c r="T429" s="35"/>
      <c r="U429" s="34"/>
      <c r="V429" s="34"/>
    </row>
    <row r="430" spans="2:22" s="30" customFormat="1" x14ac:dyDescent="0.3">
      <c r="B430" s="32"/>
      <c r="C430" s="33"/>
      <c r="D430" s="33"/>
      <c r="E430" s="33"/>
      <c r="F430" s="33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5"/>
      <c r="R430" s="35"/>
      <c r="S430" s="35"/>
      <c r="T430" s="35"/>
      <c r="U430" s="34"/>
      <c r="V430" s="34"/>
    </row>
    <row r="431" spans="2:22" s="30" customFormat="1" x14ac:dyDescent="0.3">
      <c r="B431" s="32"/>
      <c r="C431" s="33"/>
      <c r="D431" s="33"/>
      <c r="E431" s="33"/>
      <c r="F431" s="33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5"/>
      <c r="R431" s="35"/>
      <c r="S431" s="35"/>
      <c r="T431" s="35"/>
      <c r="U431" s="34"/>
      <c r="V431" s="34"/>
    </row>
    <row r="432" spans="2:22" s="30" customFormat="1" x14ac:dyDescent="0.3">
      <c r="B432" s="32"/>
      <c r="C432" s="33"/>
      <c r="D432" s="33"/>
      <c r="E432" s="33"/>
      <c r="F432" s="33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5"/>
      <c r="R432" s="35"/>
      <c r="S432" s="35"/>
      <c r="T432" s="35"/>
      <c r="U432" s="34"/>
      <c r="V432" s="34"/>
    </row>
    <row r="433" spans="2:22" s="30" customFormat="1" x14ac:dyDescent="0.3">
      <c r="B433" s="32"/>
      <c r="C433" s="33"/>
      <c r="D433" s="33"/>
      <c r="E433" s="33"/>
      <c r="F433" s="3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5"/>
      <c r="R433" s="35"/>
      <c r="S433" s="35"/>
      <c r="T433" s="35"/>
      <c r="U433" s="34"/>
      <c r="V433" s="34"/>
    </row>
    <row r="434" spans="2:22" s="30" customFormat="1" x14ac:dyDescent="0.3">
      <c r="B434" s="32"/>
      <c r="C434" s="33"/>
      <c r="D434" s="33"/>
      <c r="E434" s="33"/>
      <c r="F434" s="33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5"/>
      <c r="R434" s="35"/>
      <c r="S434" s="35"/>
      <c r="T434" s="35"/>
      <c r="U434" s="34"/>
      <c r="V434" s="34"/>
    </row>
    <row r="435" spans="2:22" s="30" customFormat="1" x14ac:dyDescent="0.3">
      <c r="B435" s="32"/>
      <c r="C435" s="33"/>
      <c r="D435" s="33"/>
      <c r="E435" s="33"/>
      <c r="F435" s="33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5"/>
      <c r="R435" s="35"/>
      <c r="S435" s="35"/>
      <c r="T435" s="35"/>
      <c r="U435" s="34"/>
      <c r="V435" s="34"/>
    </row>
    <row r="436" spans="2:22" s="30" customFormat="1" x14ac:dyDescent="0.3">
      <c r="B436" s="32"/>
      <c r="C436" s="33"/>
      <c r="D436" s="33"/>
      <c r="E436" s="33"/>
      <c r="F436" s="33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5"/>
      <c r="R436" s="35"/>
      <c r="S436" s="35"/>
      <c r="T436" s="35"/>
      <c r="U436" s="34"/>
      <c r="V436" s="34"/>
    </row>
    <row r="437" spans="2:22" s="30" customFormat="1" x14ac:dyDescent="0.3">
      <c r="B437" s="32"/>
      <c r="C437" s="33"/>
      <c r="D437" s="33"/>
      <c r="E437" s="33"/>
      <c r="F437" s="33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5"/>
      <c r="R437" s="35"/>
      <c r="S437" s="35"/>
      <c r="T437" s="35"/>
      <c r="U437" s="34"/>
      <c r="V437" s="34"/>
    </row>
    <row r="438" spans="2:22" s="30" customFormat="1" x14ac:dyDescent="0.3">
      <c r="B438" s="32"/>
      <c r="C438" s="33"/>
      <c r="D438" s="33"/>
      <c r="E438" s="33"/>
      <c r="F438" s="33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5"/>
      <c r="R438" s="35"/>
      <c r="S438" s="35"/>
      <c r="T438" s="35"/>
      <c r="U438" s="34"/>
      <c r="V438" s="34"/>
    </row>
    <row r="439" spans="2:22" s="30" customFormat="1" x14ac:dyDescent="0.3">
      <c r="B439" s="32"/>
      <c r="C439" s="33"/>
      <c r="D439" s="33"/>
      <c r="E439" s="33"/>
      <c r="F439" s="33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5"/>
      <c r="R439" s="35"/>
      <c r="S439" s="35"/>
      <c r="T439" s="35"/>
      <c r="U439" s="34"/>
      <c r="V439" s="34"/>
    </row>
    <row r="440" spans="2:22" s="30" customFormat="1" x14ac:dyDescent="0.3">
      <c r="B440" s="32"/>
      <c r="C440" s="33"/>
      <c r="D440" s="33"/>
      <c r="E440" s="33"/>
      <c r="F440" s="33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5"/>
      <c r="R440" s="35"/>
      <c r="S440" s="35"/>
      <c r="T440" s="35"/>
      <c r="U440" s="34"/>
      <c r="V440" s="34"/>
    </row>
    <row r="441" spans="2:22" s="30" customFormat="1" x14ac:dyDescent="0.3">
      <c r="B441" s="32"/>
      <c r="C441" s="33"/>
      <c r="D441" s="33"/>
      <c r="E441" s="33"/>
      <c r="F441" s="33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5"/>
      <c r="R441" s="35"/>
      <c r="S441" s="35"/>
      <c r="T441" s="35"/>
      <c r="U441" s="34"/>
      <c r="V441" s="34"/>
    </row>
    <row r="442" spans="2:22" s="30" customFormat="1" x14ac:dyDescent="0.3">
      <c r="B442" s="32"/>
      <c r="C442" s="33"/>
      <c r="D442" s="33"/>
      <c r="E442" s="33"/>
      <c r="F442" s="33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5"/>
      <c r="R442" s="35"/>
      <c r="S442" s="35"/>
      <c r="T442" s="35"/>
      <c r="U442" s="34"/>
      <c r="V442" s="34"/>
    </row>
    <row r="443" spans="2:22" s="30" customFormat="1" x14ac:dyDescent="0.3">
      <c r="B443" s="32"/>
      <c r="C443" s="33"/>
      <c r="D443" s="33"/>
      <c r="E443" s="33"/>
      <c r="F443" s="33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5"/>
      <c r="R443" s="35"/>
      <c r="S443" s="35"/>
      <c r="T443" s="35"/>
      <c r="U443" s="34"/>
      <c r="V443" s="34"/>
    </row>
    <row r="444" spans="2:22" s="30" customFormat="1" x14ac:dyDescent="0.3">
      <c r="B444" s="32"/>
      <c r="C444" s="33"/>
      <c r="D444" s="33"/>
      <c r="E444" s="33"/>
      <c r="F444" s="33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5"/>
      <c r="R444" s="35"/>
      <c r="S444" s="35"/>
      <c r="T444" s="35"/>
      <c r="U444" s="34"/>
      <c r="V444" s="34"/>
    </row>
    <row r="445" spans="2:22" s="30" customFormat="1" x14ac:dyDescent="0.3">
      <c r="B445" s="32"/>
      <c r="C445" s="33"/>
      <c r="D445" s="33"/>
      <c r="E445" s="33"/>
      <c r="F445" s="33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5"/>
      <c r="R445" s="35"/>
      <c r="S445" s="35"/>
      <c r="T445" s="35"/>
      <c r="U445" s="34"/>
      <c r="V445" s="34"/>
    </row>
    <row r="446" spans="2:22" s="30" customFormat="1" x14ac:dyDescent="0.3">
      <c r="B446" s="32"/>
      <c r="C446" s="33"/>
      <c r="D446" s="33"/>
      <c r="E446" s="33"/>
      <c r="F446" s="33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5"/>
      <c r="R446" s="35"/>
      <c r="S446" s="35"/>
      <c r="T446" s="35"/>
      <c r="U446" s="34"/>
      <c r="V446" s="34"/>
    </row>
    <row r="447" spans="2:22" s="30" customFormat="1" x14ac:dyDescent="0.3">
      <c r="B447" s="32"/>
      <c r="C447" s="33"/>
      <c r="D447" s="33"/>
      <c r="E447" s="33"/>
      <c r="F447" s="33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5"/>
      <c r="R447" s="35"/>
      <c r="S447" s="35"/>
      <c r="T447" s="35"/>
      <c r="U447" s="34"/>
      <c r="V447" s="34"/>
    </row>
    <row r="448" spans="2:22" s="30" customFormat="1" x14ac:dyDescent="0.3">
      <c r="B448" s="32"/>
      <c r="C448" s="33"/>
      <c r="D448" s="33"/>
      <c r="E448" s="33"/>
      <c r="F448" s="33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5"/>
      <c r="R448" s="35"/>
      <c r="S448" s="35"/>
      <c r="T448" s="35"/>
      <c r="U448" s="34"/>
      <c r="V448" s="34"/>
    </row>
    <row r="449" spans="2:22" s="30" customFormat="1" x14ac:dyDescent="0.3">
      <c r="B449" s="32"/>
      <c r="C449" s="33"/>
      <c r="D449" s="33"/>
      <c r="E449" s="33"/>
      <c r="F449" s="33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5"/>
      <c r="R449" s="35"/>
      <c r="S449" s="35"/>
      <c r="T449" s="35"/>
      <c r="U449" s="34"/>
      <c r="V449" s="34"/>
    </row>
    <row r="450" spans="2:22" s="30" customFormat="1" x14ac:dyDescent="0.3">
      <c r="B450" s="32"/>
      <c r="C450" s="33"/>
      <c r="D450" s="33"/>
      <c r="E450" s="33"/>
      <c r="F450" s="33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5"/>
      <c r="R450" s="35"/>
      <c r="S450" s="35"/>
      <c r="T450" s="35"/>
      <c r="U450" s="34"/>
      <c r="V450" s="34"/>
    </row>
    <row r="451" spans="2:22" s="30" customFormat="1" x14ac:dyDescent="0.3">
      <c r="B451" s="32"/>
      <c r="C451" s="33"/>
      <c r="D451" s="33"/>
      <c r="E451" s="33"/>
      <c r="F451" s="33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5"/>
      <c r="R451" s="35"/>
      <c r="S451" s="35"/>
      <c r="T451" s="35"/>
      <c r="U451" s="34"/>
      <c r="V451" s="34"/>
    </row>
    <row r="452" spans="2:22" s="30" customFormat="1" x14ac:dyDescent="0.3">
      <c r="B452" s="32"/>
      <c r="C452" s="33"/>
      <c r="D452" s="33"/>
      <c r="E452" s="33"/>
      <c r="F452" s="33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5"/>
      <c r="R452" s="35"/>
      <c r="S452" s="35"/>
      <c r="T452" s="35"/>
      <c r="U452" s="34"/>
      <c r="V452" s="34"/>
    </row>
    <row r="453" spans="2:22" s="30" customFormat="1" x14ac:dyDescent="0.3">
      <c r="B453" s="32"/>
      <c r="C453" s="33"/>
      <c r="D453" s="33"/>
      <c r="E453" s="33"/>
      <c r="F453" s="33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5"/>
      <c r="R453" s="35"/>
      <c r="S453" s="35"/>
      <c r="T453" s="35"/>
      <c r="U453" s="34"/>
      <c r="V453" s="34"/>
    </row>
    <row r="454" spans="2:22" s="30" customFormat="1" x14ac:dyDescent="0.3">
      <c r="B454" s="32"/>
      <c r="C454" s="33"/>
      <c r="D454" s="33"/>
      <c r="E454" s="33"/>
      <c r="F454" s="33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5"/>
      <c r="R454" s="35"/>
      <c r="S454" s="35"/>
      <c r="T454" s="35"/>
      <c r="U454" s="34"/>
      <c r="V454" s="34"/>
    </row>
    <row r="455" spans="2:22" s="30" customFormat="1" x14ac:dyDescent="0.3">
      <c r="B455" s="32"/>
      <c r="C455" s="33"/>
      <c r="D455" s="33"/>
      <c r="E455" s="33"/>
      <c r="F455" s="33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5"/>
      <c r="R455" s="35"/>
      <c r="S455" s="35"/>
      <c r="T455" s="35"/>
      <c r="U455" s="34"/>
      <c r="V455" s="34"/>
    </row>
    <row r="456" spans="2:22" s="30" customFormat="1" x14ac:dyDescent="0.3">
      <c r="B456" s="32"/>
      <c r="C456" s="33"/>
      <c r="D456" s="33"/>
      <c r="E456" s="33"/>
      <c r="F456" s="33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5"/>
      <c r="R456" s="35"/>
      <c r="S456" s="35"/>
      <c r="T456" s="35"/>
      <c r="U456" s="34"/>
      <c r="V456" s="34"/>
    </row>
    <row r="457" spans="2:22" s="30" customFormat="1" x14ac:dyDescent="0.3">
      <c r="B457" s="32"/>
      <c r="C457" s="33"/>
      <c r="D457" s="33"/>
      <c r="E457" s="33"/>
      <c r="F457" s="33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5"/>
      <c r="R457" s="35"/>
      <c r="S457" s="35"/>
      <c r="T457" s="35"/>
      <c r="U457" s="34"/>
      <c r="V457" s="34"/>
    </row>
    <row r="458" spans="2:22" s="30" customFormat="1" x14ac:dyDescent="0.3">
      <c r="B458" s="32"/>
      <c r="C458" s="33"/>
      <c r="D458" s="33"/>
      <c r="E458" s="33"/>
      <c r="F458" s="33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5"/>
      <c r="R458" s="35"/>
      <c r="S458" s="35"/>
      <c r="T458" s="35"/>
      <c r="U458" s="34"/>
      <c r="V458" s="34"/>
    </row>
    <row r="459" spans="2:22" s="30" customFormat="1" x14ac:dyDescent="0.3">
      <c r="B459" s="32"/>
      <c r="C459" s="33"/>
      <c r="D459" s="33"/>
      <c r="E459" s="33"/>
      <c r="F459" s="33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5"/>
      <c r="R459" s="35"/>
      <c r="S459" s="35"/>
      <c r="T459" s="35"/>
      <c r="U459" s="34"/>
      <c r="V459" s="34"/>
    </row>
    <row r="460" spans="2:22" s="30" customFormat="1" x14ac:dyDescent="0.3">
      <c r="B460" s="32"/>
      <c r="C460" s="33"/>
      <c r="D460" s="33"/>
      <c r="E460" s="33"/>
      <c r="F460" s="33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5"/>
      <c r="R460" s="35"/>
      <c r="S460" s="35"/>
      <c r="T460" s="35"/>
      <c r="U460" s="34"/>
      <c r="V460" s="34"/>
    </row>
    <row r="461" spans="2:22" s="30" customFormat="1" x14ac:dyDescent="0.3">
      <c r="B461" s="32"/>
      <c r="C461" s="33"/>
      <c r="D461" s="33"/>
      <c r="E461" s="33"/>
      <c r="F461" s="33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5"/>
      <c r="R461" s="35"/>
      <c r="S461" s="35"/>
      <c r="T461" s="35"/>
      <c r="U461" s="34"/>
      <c r="V461" s="34"/>
    </row>
    <row r="462" spans="2:22" s="30" customFormat="1" x14ac:dyDescent="0.3">
      <c r="B462" s="32"/>
      <c r="C462" s="33"/>
      <c r="D462" s="33"/>
      <c r="E462" s="33"/>
      <c r="F462" s="33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5"/>
      <c r="R462" s="35"/>
      <c r="S462" s="35"/>
      <c r="T462" s="35"/>
      <c r="U462" s="34"/>
      <c r="V462" s="34"/>
    </row>
    <row r="463" spans="2:22" s="30" customFormat="1" x14ac:dyDescent="0.3">
      <c r="B463" s="32"/>
      <c r="C463" s="33"/>
      <c r="D463" s="33"/>
      <c r="E463" s="33"/>
      <c r="F463" s="33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5"/>
      <c r="R463" s="35"/>
      <c r="S463" s="35"/>
      <c r="T463" s="35"/>
      <c r="U463" s="34"/>
      <c r="V463" s="34"/>
    </row>
    <row r="464" spans="2:22" s="30" customFormat="1" x14ac:dyDescent="0.3">
      <c r="B464" s="32"/>
      <c r="C464" s="33"/>
      <c r="D464" s="33"/>
      <c r="E464" s="33"/>
      <c r="F464" s="33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5"/>
      <c r="R464" s="35"/>
      <c r="S464" s="35"/>
      <c r="T464" s="35"/>
      <c r="U464" s="34"/>
      <c r="V464" s="34"/>
    </row>
    <row r="465" spans="2:22" s="30" customFormat="1" x14ac:dyDescent="0.3">
      <c r="B465" s="32"/>
      <c r="C465" s="33"/>
      <c r="D465" s="33"/>
      <c r="E465" s="33"/>
      <c r="F465" s="33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5"/>
      <c r="R465" s="35"/>
      <c r="S465" s="35"/>
      <c r="T465" s="35"/>
      <c r="U465" s="34"/>
      <c r="V465" s="34"/>
    </row>
    <row r="466" spans="2:22" s="30" customFormat="1" x14ac:dyDescent="0.3">
      <c r="B466" s="32"/>
      <c r="C466" s="33"/>
      <c r="D466" s="33"/>
      <c r="E466" s="33"/>
      <c r="F466" s="33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5"/>
      <c r="R466" s="35"/>
      <c r="S466" s="35"/>
      <c r="T466" s="35"/>
      <c r="U466" s="34"/>
      <c r="V466" s="34"/>
    </row>
    <row r="467" spans="2:22" s="30" customFormat="1" x14ac:dyDescent="0.3">
      <c r="B467" s="32"/>
      <c r="C467" s="33"/>
      <c r="D467" s="33"/>
      <c r="E467" s="33"/>
      <c r="F467" s="33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5"/>
      <c r="R467" s="35"/>
      <c r="S467" s="35"/>
      <c r="T467" s="35"/>
      <c r="U467" s="34"/>
      <c r="V467" s="34"/>
    </row>
    <row r="468" spans="2:22" s="30" customFormat="1" x14ac:dyDescent="0.3">
      <c r="B468" s="32"/>
      <c r="C468" s="33"/>
      <c r="D468" s="33"/>
      <c r="E468" s="33"/>
      <c r="F468" s="33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5"/>
      <c r="R468" s="35"/>
      <c r="S468" s="35"/>
      <c r="T468" s="35"/>
      <c r="U468" s="34"/>
      <c r="V468" s="34"/>
    </row>
    <row r="469" spans="2:22" s="30" customFormat="1" x14ac:dyDescent="0.3">
      <c r="B469" s="32"/>
      <c r="C469" s="33"/>
      <c r="D469" s="33"/>
      <c r="E469" s="33"/>
      <c r="F469" s="33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5"/>
      <c r="R469" s="35"/>
      <c r="S469" s="35"/>
      <c r="T469" s="35"/>
      <c r="U469" s="34"/>
      <c r="V469" s="34"/>
    </row>
    <row r="470" spans="2:22" s="30" customFormat="1" x14ac:dyDescent="0.3">
      <c r="B470" s="32"/>
      <c r="C470" s="33"/>
      <c r="D470" s="33"/>
      <c r="E470" s="33"/>
      <c r="F470" s="33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5"/>
      <c r="R470" s="35"/>
      <c r="S470" s="35"/>
      <c r="T470" s="35"/>
      <c r="U470" s="34"/>
      <c r="V470" s="34"/>
    </row>
    <row r="471" spans="2:22" s="30" customFormat="1" x14ac:dyDescent="0.3">
      <c r="B471" s="32"/>
      <c r="C471" s="33"/>
      <c r="D471" s="33"/>
      <c r="E471" s="33"/>
      <c r="F471" s="33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5"/>
      <c r="R471" s="35"/>
      <c r="S471" s="35"/>
      <c r="T471" s="35"/>
      <c r="U471" s="34"/>
      <c r="V471" s="34"/>
    </row>
    <row r="472" spans="2:22" s="30" customFormat="1" x14ac:dyDescent="0.3">
      <c r="B472" s="32"/>
      <c r="C472" s="33"/>
      <c r="D472" s="33"/>
      <c r="E472" s="33"/>
      <c r="F472" s="33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5"/>
      <c r="R472" s="35"/>
      <c r="S472" s="35"/>
      <c r="T472" s="35"/>
      <c r="U472" s="34"/>
      <c r="V472" s="34"/>
    </row>
    <row r="473" spans="2:22" s="30" customFormat="1" x14ac:dyDescent="0.3">
      <c r="B473" s="32"/>
      <c r="C473" s="33"/>
      <c r="D473" s="33"/>
      <c r="E473" s="33"/>
      <c r="F473" s="33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5"/>
      <c r="R473" s="35"/>
      <c r="S473" s="35"/>
      <c r="T473" s="35"/>
      <c r="U473" s="34"/>
      <c r="V473" s="34"/>
    </row>
    <row r="474" spans="2:22" s="30" customFormat="1" x14ac:dyDescent="0.3">
      <c r="B474" s="32"/>
      <c r="C474" s="33"/>
      <c r="D474" s="33"/>
      <c r="E474" s="33"/>
      <c r="F474" s="33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5"/>
      <c r="R474" s="35"/>
      <c r="S474" s="35"/>
      <c r="T474" s="35"/>
      <c r="U474" s="34"/>
      <c r="V474" s="34"/>
    </row>
    <row r="475" spans="2:22" s="30" customFormat="1" x14ac:dyDescent="0.3">
      <c r="B475" s="32"/>
      <c r="C475" s="33"/>
      <c r="D475" s="33"/>
      <c r="E475" s="33"/>
      <c r="F475" s="33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5"/>
      <c r="R475" s="35"/>
      <c r="S475" s="35"/>
      <c r="T475" s="35"/>
      <c r="U475" s="34"/>
      <c r="V475" s="34"/>
    </row>
    <row r="476" spans="2:22" s="30" customFormat="1" x14ac:dyDescent="0.3">
      <c r="B476" s="32"/>
      <c r="C476" s="33"/>
      <c r="D476" s="33"/>
      <c r="E476" s="33"/>
      <c r="F476" s="33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5"/>
      <c r="R476" s="35"/>
      <c r="S476" s="35"/>
      <c r="T476" s="35"/>
      <c r="U476" s="34"/>
      <c r="V476" s="34"/>
    </row>
    <row r="477" spans="2:22" s="30" customFormat="1" x14ac:dyDescent="0.3">
      <c r="B477" s="32"/>
      <c r="C477" s="33"/>
      <c r="D477" s="33"/>
      <c r="E477" s="33"/>
      <c r="F477" s="33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5"/>
      <c r="R477" s="35"/>
      <c r="S477" s="35"/>
      <c r="T477" s="35"/>
      <c r="U477" s="34"/>
      <c r="V477" s="34"/>
    </row>
    <row r="478" spans="2:22" s="30" customFormat="1" x14ac:dyDescent="0.3">
      <c r="B478" s="32"/>
      <c r="C478" s="33"/>
      <c r="D478" s="33"/>
      <c r="E478" s="33"/>
      <c r="F478" s="33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5"/>
      <c r="R478" s="35"/>
      <c r="S478" s="35"/>
      <c r="T478" s="35"/>
      <c r="U478" s="34"/>
      <c r="V478" s="34"/>
    </row>
    <row r="479" spans="2:22" s="30" customFormat="1" x14ac:dyDescent="0.3">
      <c r="B479" s="32"/>
      <c r="C479" s="33"/>
      <c r="D479" s="33"/>
      <c r="E479" s="33"/>
      <c r="F479" s="33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5"/>
      <c r="R479" s="35"/>
      <c r="S479" s="35"/>
      <c r="T479" s="35"/>
      <c r="U479" s="34"/>
      <c r="V479" s="34"/>
    </row>
    <row r="480" spans="2:22" s="30" customFormat="1" x14ac:dyDescent="0.3">
      <c r="B480" s="32"/>
      <c r="C480" s="33"/>
      <c r="D480" s="33"/>
      <c r="E480" s="33"/>
      <c r="F480" s="33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5"/>
      <c r="R480" s="35"/>
      <c r="S480" s="35"/>
      <c r="T480" s="35"/>
      <c r="U480" s="34"/>
      <c r="V480" s="34"/>
    </row>
    <row r="481" spans="2:22" s="30" customFormat="1" x14ac:dyDescent="0.3">
      <c r="B481" s="32"/>
      <c r="C481" s="33"/>
      <c r="D481" s="33"/>
      <c r="E481" s="33"/>
      <c r="F481" s="33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5"/>
      <c r="R481" s="35"/>
      <c r="S481" s="35"/>
      <c r="T481" s="35"/>
      <c r="U481" s="34"/>
      <c r="V481" s="34"/>
    </row>
    <row r="482" spans="2:22" s="30" customFormat="1" x14ac:dyDescent="0.3">
      <c r="B482" s="32"/>
      <c r="C482" s="33"/>
      <c r="D482" s="33"/>
      <c r="E482" s="33"/>
      <c r="F482" s="33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5"/>
      <c r="R482" s="35"/>
      <c r="S482" s="35"/>
      <c r="T482" s="35"/>
      <c r="U482" s="34"/>
      <c r="V482" s="34"/>
    </row>
    <row r="483" spans="2:22" s="30" customFormat="1" x14ac:dyDescent="0.3">
      <c r="B483" s="32"/>
      <c r="C483" s="33"/>
      <c r="D483" s="33"/>
      <c r="E483" s="33"/>
      <c r="F483" s="33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5"/>
      <c r="R483" s="35"/>
      <c r="S483" s="35"/>
      <c r="T483" s="35"/>
      <c r="U483" s="34"/>
      <c r="V483" s="34"/>
    </row>
    <row r="484" spans="2:22" s="30" customFormat="1" x14ac:dyDescent="0.3">
      <c r="B484" s="32"/>
      <c r="C484" s="33"/>
      <c r="D484" s="33"/>
      <c r="E484" s="33"/>
      <c r="F484" s="33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5"/>
      <c r="R484" s="35"/>
      <c r="S484" s="35"/>
      <c r="T484" s="35"/>
      <c r="U484" s="34"/>
      <c r="V484" s="34"/>
    </row>
    <row r="485" spans="2:22" s="30" customFormat="1" x14ac:dyDescent="0.3">
      <c r="B485" s="32"/>
      <c r="C485" s="33"/>
      <c r="D485" s="33"/>
      <c r="E485" s="33"/>
      <c r="F485" s="33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5"/>
      <c r="R485" s="35"/>
      <c r="S485" s="35"/>
      <c r="T485" s="35"/>
      <c r="U485" s="34"/>
      <c r="V485" s="34"/>
    </row>
    <row r="486" spans="2:22" s="30" customFormat="1" x14ac:dyDescent="0.3">
      <c r="B486" s="32"/>
      <c r="C486" s="33"/>
      <c r="D486" s="33"/>
      <c r="E486" s="33"/>
      <c r="F486" s="33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5"/>
      <c r="R486" s="35"/>
      <c r="S486" s="35"/>
      <c r="T486" s="35"/>
      <c r="U486" s="34"/>
      <c r="V486" s="34"/>
    </row>
    <row r="487" spans="2:22" s="30" customFormat="1" x14ac:dyDescent="0.3">
      <c r="B487" s="32"/>
      <c r="C487" s="33"/>
      <c r="D487" s="33"/>
      <c r="E487" s="33"/>
      <c r="F487" s="33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5"/>
      <c r="R487" s="35"/>
      <c r="S487" s="35"/>
      <c r="T487" s="35"/>
      <c r="U487" s="34"/>
      <c r="V487" s="34"/>
    </row>
    <row r="488" spans="2:22" s="30" customFormat="1" x14ac:dyDescent="0.3">
      <c r="B488" s="32"/>
      <c r="C488" s="33"/>
      <c r="D488" s="33"/>
      <c r="E488" s="33"/>
      <c r="F488" s="33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5"/>
      <c r="R488" s="35"/>
      <c r="S488" s="35"/>
      <c r="T488" s="35"/>
      <c r="U488" s="34"/>
      <c r="V488" s="34"/>
    </row>
    <row r="489" spans="2:22" s="30" customFormat="1" x14ac:dyDescent="0.3">
      <c r="B489" s="32"/>
      <c r="C489" s="33"/>
      <c r="D489" s="33"/>
      <c r="E489" s="33"/>
      <c r="F489" s="33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5"/>
      <c r="R489" s="35"/>
      <c r="S489" s="35"/>
      <c r="T489" s="35"/>
      <c r="U489" s="34"/>
      <c r="V489" s="34"/>
    </row>
    <row r="490" spans="2:22" s="30" customFormat="1" x14ac:dyDescent="0.3">
      <c r="B490" s="32"/>
      <c r="C490" s="33"/>
      <c r="D490" s="33"/>
      <c r="E490" s="33"/>
      <c r="F490" s="33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5"/>
      <c r="R490" s="35"/>
      <c r="S490" s="35"/>
      <c r="T490" s="35"/>
      <c r="U490" s="34"/>
      <c r="V490" s="34"/>
    </row>
    <row r="491" spans="2:22" s="30" customFormat="1" x14ac:dyDescent="0.3">
      <c r="B491" s="32"/>
      <c r="C491" s="33"/>
      <c r="D491" s="33"/>
      <c r="E491" s="33"/>
      <c r="F491" s="33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5"/>
      <c r="R491" s="35"/>
      <c r="S491" s="35"/>
      <c r="T491" s="35"/>
      <c r="U491" s="34"/>
      <c r="V491" s="34"/>
    </row>
    <row r="492" spans="2:22" s="30" customFormat="1" x14ac:dyDescent="0.3">
      <c r="B492" s="32"/>
      <c r="C492" s="33"/>
      <c r="D492" s="33"/>
      <c r="E492" s="33"/>
      <c r="F492" s="33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5"/>
      <c r="R492" s="35"/>
      <c r="S492" s="35"/>
      <c r="T492" s="35"/>
      <c r="U492" s="34"/>
      <c r="V492" s="34"/>
    </row>
    <row r="493" spans="2:22" s="30" customFormat="1" x14ac:dyDescent="0.3">
      <c r="B493" s="32"/>
      <c r="C493" s="33"/>
      <c r="D493" s="33"/>
      <c r="E493" s="33"/>
      <c r="F493" s="33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5"/>
      <c r="R493" s="35"/>
      <c r="S493" s="35"/>
      <c r="T493" s="35"/>
      <c r="U493" s="34"/>
      <c r="V493" s="34"/>
    </row>
    <row r="494" spans="2:22" s="30" customFormat="1" x14ac:dyDescent="0.3">
      <c r="B494" s="32"/>
      <c r="C494" s="33"/>
      <c r="D494" s="33"/>
      <c r="E494" s="33"/>
      <c r="F494" s="33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5"/>
      <c r="R494" s="35"/>
      <c r="S494" s="35"/>
      <c r="T494" s="35"/>
      <c r="U494" s="34"/>
      <c r="V494" s="34"/>
    </row>
    <row r="495" spans="2:22" s="30" customFormat="1" x14ac:dyDescent="0.3">
      <c r="B495" s="32"/>
      <c r="C495" s="33"/>
      <c r="D495" s="33"/>
      <c r="E495" s="33"/>
      <c r="F495" s="33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5"/>
      <c r="R495" s="35"/>
      <c r="S495" s="35"/>
      <c r="T495" s="35"/>
      <c r="U495" s="34"/>
      <c r="V495" s="34"/>
    </row>
    <row r="496" spans="2:22" s="30" customFormat="1" x14ac:dyDescent="0.3">
      <c r="B496" s="32"/>
      <c r="C496" s="33"/>
      <c r="D496" s="33"/>
      <c r="E496" s="33"/>
      <c r="F496" s="33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5"/>
      <c r="R496" s="35"/>
      <c r="S496" s="35"/>
      <c r="T496" s="35"/>
      <c r="U496" s="34"/>
      <c r="V496" s="34"/>
    </row>
    <row r="497" spans="2:22" s="30" customFormat="1" x14ac:dyDescent="0.3">
      <c r="B497" s="32"/>
      <c r="C497" s="33"/>
      <c r="D497" s="33"/>
      <c r="E497" s="33"/>
      <c r="F497" s="33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5"/>
      <c r="R497" s="35"/>
      <c r="S497" s="35"/>
      <c r="T497" s="35"/>
      <c r="U497" s="34"/>
      <c r="V497" s="34"/>
    </row>
    <row r="498" spans="2:22" s="30" customFormat="1" x14ac:dyDescent="0.3">
      <c r="B498" s="32"/>
      <c r="C498" s="33"/>
      <c r="D498" s="33"/>
      <c r="E498" s="33"/>
      <c r="F498" s="33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5"/>
      <c r="R498" s="35"/>
      <c r="S498" s="35"/>
      <c r="T498" s="35"/>
      <c r="U498" s="34"/>
      <c r="V498" s="34"/>
    </row>
    <row r="499" spans="2:22" s="30" customFormat="1" x14ac:dyDescent="0.3">
      <c r="B499" s="32"/>
      <c r="C499" s="33"/>
      <c r="D499" s="33"/>
      <c r="E499" s="33"/>
      <c r="F499" s="33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5"/>
      <c r="R499" s="35"/>
      <c r="S499" s="35"/>
      <c r="T499" s="35"/>
      <c r="U499" s="34"/>
      <c r="V499" s="34"/>
    </row>
    <row r="500" spans="2:22" s="30" customFormat="1" x14ac:dyDescent="0.3">
      <c r="B500" s="32"/>
      <c r="C500" s="33"/>
      <c r="D500" s="33"/>
      <c r="E500" s="33"/>
      <c r="F500" s="33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5"/>
      <c r="R500" s="35"/>
      <c r="S500" s="35"/>
      <c r="T500" s="35"/>
      <c r="U500" s="34"/>
      <c r="V500" s="34"/>
    </row>
    <row r="501" spans="2:22" s="30" customFormat="1" x14ac:dyDescent="0.3">
      <c r="B501" s="32"/>
      <c r="C501" s="33"/>
      <c r="D501" s="33"/>
      <c r="E501" s="33"/>
      <c r="F501" s="33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5"/>
      <c r="R501" s="35"/>
      <c r="S501" s="35"/>
      <c r="T501" s="35"/>
      <c r="U501" s="34"/>
      <c r="V501" s="34"/>
    </row>
    <row r="502" spans="2:22" s="30" customFormat="1" x14ac:dyDescent="0.3">
      <c r="B502" s="32"/>
      <c r="C502" s="33"/>
      <c r="D502" s="33"/>
      <c r="E502" s="33"/>
      <c r="F502" s="33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5"/>
      <c r="R502" s="35"/>
      <c r="S502" s="35"/>
      <c r="T502" s="35"/>
      <c r="U502" s="34"/>
      <c r="V502" s="34"/>
    </row>
    <row r="503" spans="2:22" s="30" customFormat="1" x14ac:dyDescent="0.3">
      <c r="B503" s="32"/>
      <c r="C503" s="33"/>
      <c r="D503" s="33"/>
      <c r="E503" s="33"/>
      <c r="F503" s="33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5"/>
      <c r="R503" s="35"/>
      <c r="S503" s="35"/>
      <c r="T503" s="35"/>
      <c r="U503" s="34"/>
      <c r="V503" s="34"/>
    </row>
    <row r="504" spans="2:22" s="30" customFormat="1" x14ac:dyDescent="0.3">
      <c r="B504" s="32"/>
      <c r="C504" s="33"/>
      <c r="D504" s="33"/>
      <c r="E504" s="33"/>
      <c r="F504" s="33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5"/>
      <c r="R504" s="35"/>
      <c r="S504" s="35"/>
      <c r="T504" s="35"/>
      <c r="U504" s="34"/>
      <c r="V504" s="34"/>
    </row>
    <row r="505" spans="2:22" s="30" customFormat="1" x14ac:dyDescent="0.3">
      <c r="B505" s="32"/>
      <c r="C505" s="33"/>
      <c r="D505" s="33"/>
      <c r="E505" s="33"/>
      <c r="F505" s="33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5"/>
      <c r="R505" s="35"/>
      <c r="S505" s="35"/>
      <c r="T505" s="35"/>
      <c r="U505" s="34"/>
      <c r="V505" s="34"/>
    </row>
    <row r="506" spans="2:22" s="30" customFormat="1" x14ac:dyDescent="0.3">
      <c r="B506" s="32"/>
      <c r="C506" s="33"/>
      <c r="D506" s="33"/>
      <c r="E506" s="33"/>
      <c r="F506" s="33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5"/>
      <c r="R506" s="35"/>
      <c r="S506" s="35"/>
      <c r="T506" s="35"/>
      <c r="U506" s="34"/>
      <c r="V506" s="34"/>
    </row>
    <row r="507" spans="2:22" s="30" customFormat="1" x14ac:dyDescent="0.3">
      <c r="B507" s="32"/>
      <c r="C507" s="33"/>
      <c r="D507" s="33"/>
      <c r="E507" s="33"/>
      <c r="F507" s="33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5"/>
      <c r="R507" s="35"/>
      <c r="S507" s="35"/>
      <c r="T507" s="35"/>
      <c r="U507" s="34"/>
      <c r="V507" s="34"/>
    </row>
    <row r="508" spans="2:22" s="30" customFormat="1" x14ac:dyDescent="0.3">
      <c r="B508" s="32"/>
      <c r="C508" s="33"/>
      <c r="D508" s="33"/>
      <c r="E508" s="33"/>
      <c r="F508" s="33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5"/>
      <c r="R508" s="35"/>
      <c r="S508" s="35"/>
      <c r="T508" s="35"/>
      <c r="U508" s="34"/>
      <c r="V508" s="34"/>
    </row>
    <row r="509" spans="2:22" s="30" customFormat="1" x14ac:dyDescent="0.3">
      <c r="B509" s="32"/>
      <c r="C509" s="33"/>
      <c r="D509" s="33"/>
      <c r="E509" s="33"/>
      <c r="F509" s="33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5"/>
      <c r="R509" s="35"/>
      <c r="S509" s="35"/>
      <c r="T509" s="35"/>
      <c r="U509" s="34"/>
      <c r="V509" s="34"/>
    </row>
    <row r="510" spans="2:22" s="30" customFormat="1" x14ac:dyDescent="0.3">
      <c r="B510" s="32"/>
      <c r="C510" s="33"/>
      <c r="D510" s="33"/>
      <c r="E510" s="33"/>
      <c r="F510" s="33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5"/>
      <c r="R510" s="35"/>
      <c r="S510" s="35"/>
      <c r="T510" s="35"/>
      <c r="U510" s="34"/>
      <c r="V510" s="34"/>
    </row>
    <row r="511" spans="2:22" s="30" customFormat="1" x14ac:dyDescent="0.3">
      <c r="B511" s="32"/>
      <c r="C511" s="33"/>
      <c r="D511" s="33"/>
      <c r="E511" s="33"/>
      <c r="F511" s="33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5"/>
      <c r="R511" s="35"/>
      <c r="S511" s="35"/>
      <c r="T511" s="35"/>
      <c r="U511" s="34"/>
      <c r="V511" s="34"/>
    </row>
    <row r="512" spans="2:22" s="30" customFormat="1" x14ac:dyDescent="0.3">
      <c r="B512" s="32"/>
      <c r="C512" s="33"/>
      <c r="D512" s="33"/>
      <c r="E512" s="33"/>
      <c r="F512" s="33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5"/>
      <c r="R512" s="35"/>
      <c r="S512" s="35"/>
      <c r="T512" s="35"/>
      <c r="U512" s="34"/>
      <c r="V512" s="34"/>
    </row>
    <row r="513" spans="2:22" s="30" customFormat="1" x14ac:dyDescent="0.3">
      <c r="B513" s="32"/>
      <c r="C513" s="33"/>
      <c r="D513" s="33"/>
      <c r="E513" s="33"/>
      <c r="F513" s="33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5"/>
      <c r="R513" s="35"/>
      <c r="S513" s="35"/>
      <c r="T513" s="35"/>
      <c r="U513" s="34"/>
      <c r="V513" s="34"/>
    </row>
    <row r="514" spans="2:22" s="30" customFormat="1" x14ac:dyDescent="0.3">
      <c r="B514" s="32"/>
      <c r="C514" s="33"/>
      <c r="D514" s="33"/>
      <c r="E514" s="33"/>
      <c r="F514" s="33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5"/>
      <c r="R514" s="35"/>
      <c r="S514" s="35"/>
      <c r="T514" s="35"/>
      <c r="U514" s="34"/>
      <c r="V514" s="34"/>
    </row>
    <row r="515" spans="2:22" s="30" customFormat="1" x14ac:dyDescent="0.3">
      <c r="B515" s="32"/>
      <c r="C515" s="33"/>
      <c r="D515" s="33"/>
      <c r="E515" s="33"/>
      <c r="F515" s="33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5"/>
      <c r="R515" s="35"/>
      <c r="S515" s="35"/>
      <c r="T515" s="35"/>
      <c r="U515" s="34"/>
      <c r="V515" s="34"/>
    </row>
    <row r="516" spans="2:22" s="30" customFormat="1" x14ac:dyDescent="0.3">
      <c r="B516" s="32"/>
      <c r="C516" s="33"/>
      <c r="D516" s="33"/>
      <c r="E516" s="33"/>
      <c r="F516" s="33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5"/>
      <c r="R516" s="35"/>
      <c r="S516" s="35"/>
      <c r="T516" s="35"/>
      <c r="U516" s="34"/>
      <c r="V516" s="34"/>
    </row>
    <row r="517" spans="2:22" s="30" customFormat="1" x14ac:dyDescent="0.3">
      <c r="B517" s="32"/>
      <c r="C517" s="33"/>
      <c r="D517" s="33"/>
      <c r="E517" s="33"/>
      <c r="F517" s="33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5"/>
      <c r="R517" s="35"/>
      <c r="S517" s="35"/>
      <c r="T517" s="35"/>
      <c r="U517" s="34"/>
      <c r="V517" s="34"/>
    </row>
    <row r="518" spans="2:22" s="30" customFormat="1" x14ac:dyDescent="0.3">
      <c r="B518" s="32"/>
      <c r="C518" s="33"/>
      <c r="D518" s="33"/>
      <c r="E518" s="33"/>
      <c r="F518" s="33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5"/>
      <c r="R518" s="35"/>
      <c r="S518" s="35"/>
      <c r="T518" s="35"/>
      <c r="U518" s="34"/>
      <c r="V518" s="34"/>
    </row>
    <row r="519" spans="2:22" s="30" customFormat="1" x14ac:dyDescent="0.3">
      <c r="B519" s="32"/>
      <c r="C519" s="33"/>
      <c r="D519" s="33"/>
      <c r="E519" s="33"/>
      <c r="F519" s="33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5"/>
      <c r="R519" s="35"/>
      <c r="S519" s="35"/>
      <c r="T519" s="35"/>
      <c r="U519" s="34"/>
      <c r="V519" s="34"/>
    </row>
    <row r="520" spans="2:22" s="30" customFormat="1" x14ac:dyDescent="0.3">
      <c r="B520" s="32"/>
      <c r="C520" s="33"/>
      <c r="D520" s="33"/>
      <c r="E520" s="33"/>
      <c r="F520" s="33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5"/>
      <c r="R520" s="35"/>
      <c r="S520" s="35"/>
      <c r="T520" s="35"/>
      <c r="U520" s="34"/>
      <c r="V520" s="34"/>
    </row>
    <row r="521" spans="2:22" s="30" customFormat="1" x14ac:dyDescent="0.3">
      <c r="B521" s="32"/>
      <c r="C521" s="33"/>
      <c r="D521" s="33"/>
      <c r="E521" s="33"/>
      <c r="F521" s="33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5"/>
      <c r="R521" s="35"/>
      <c r="S521" s="35"/>
      <c r="T521" s="35"/>
      <c r="U521" s="34"/>
      <c r="V521" s="34"/>
    </row>
    <row r="522" spans="2:22" s="30" customFormat="1" x14ac:dyDescent="0.3">
      <c r="B522" s="32"/>
      <c r="C522" s="33"/>
      <c r="D522" s="33"/>
      <c r="E522" s="33"/>
      <c r="F522" s="33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5"/>
      <c r="R522" s="35"/>
      <c r="S522" s="35"/>
      <c r="T522" s="35"/>
      <c r="U522" s="34"/>
      <c r="V522" s="34"/>
    </row>
    <row r="523" spans="2:22" s="30" customFormat="1" x14ac:dyDescent="0.3">
      <c r="B523" s="32"/>
      <c r="C523" s="33"/>
      <c r="D523" s="33"/>
      <c r="E523" s="33"/>
      <c r="F523" s="33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5"/>
      <c r="R523" s="35"/>
      <c r="S523" s="35"/>
      <c r="T523" s="35"/>
      <c r="U523" s="34"/>
      <c r="V523" s="34"/>
    </row>
    <row r="524" spans="2:22" s="30" customFormat="1" x14ac:dyDescent="0.3">
      <c r="B524" s="32"/>
      <c r="C524" s="33"/>
      <c r="D524" s="33"/>
      <c r="E524" s="33"/>
      <c r="F524" s="33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5"/>
      <c r="R524" s="35"/>
      <c r="S524" s="35"/>
      <c r="T524" s="35"/>
      <c r="U524" s="34"/>
      <c r="V524" s="34"/>
    </row>
    <row r="525" spans="2:22" s="30" customFormat="1" x14ac:dyDescent="0.3">
      <c r="B525" s="32"/>
      <c r="C525" s="33"/>
      <c r="D525" s="33"/>
      <c r="E525" s="33"/>
      <c r="F525" s="33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5"/>
      <c r="R525" s="35"/>
      <c r="S525" s="35"/>
      <c r="T525" s="35"/>
      <c r="U525" s="34"/>
      <c r="V525" s="34"/>
    </row>
    <row r="526" spans="2:22" s="30" customFormat="1" x14ac:dyDescent="0.3">
      <c r="B526" s="32"/>
      <c r="C526" s="33"/>
      <c r="D526" s="33"/>
      <c r="E526" s="33"/>
      <c r="F526" s="33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5"/>
      <c r="R526" s="35"/>
      <c r="S526" s="35"/>
      <c r="T526" s="35"/>
      <c r="U526" s="34"/>
      <c r="V526" s="34"/>
    </row>
    <row r="527" spans="2:22" s="30" customFormat="1" x14ac:dyDescent="0.3">
      <c r="B527" s="32"/>
      <c r="C527" s="33"/>
      <c r="D527" s="33"/>
      <c r="E527" s="33"/>
      <c r="F527" s="33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5"/>
      <c r="R527" s="35"/>
      <c r="S527" s="35"/>
      <c r="T527" s="35"/>
      <c r="U527" s="34"/>
      <c r="V527" s="34"/>
    </row>
    <row r="528" spans="2:22" s="30" customFormat="1" x14ac:dyDescent="0.3">
      <c r="B528" s="32"/>
      <c r="C528" s="33"/>
      <c r="D528" s="33"/>
      <c r="E528" s="33"/>
      <c r="F528" s="33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5"/>
      <c r="R528" s="35"/>
      <c r="S528" s="35"/>
      <c r="T528" s="35"/>
      <c r="U528" s="34"/>
      <c r="V528" s="34"/>
    </row>
    <row r="529" spans="2:22" s="30" customFormat="1" x14ac:dyDescent="0.3">
      <c r="B529" s="32"/>
      <c r="C529" s="33"/>
      <c r="D529" s="33"/>
      <c r="E529" s="33"/>
      <c r="F529" s="33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5"/>
      <c r="R529" s="35"/>
      <c r="S529" s="35"/>
      <c r="T529" s="35"/>
      <c r="U529" s="34"/>
      <c r="V529" s="34"/>
    </row>
    <row r="530" spans="2:22" s="30" customFormat="1" x14ac:dyDescent="0.3">
      <c r="B530" s="32"/>
      <c r="C530" s="33"/>
      <c r="D530" s="33"/>
      <c r="E530" s="33"/>
      <c r="F530" s="33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5"/>
      <c r="R530" s="35"/>
      <c r="S530" s="35"/>
      <c r="T530" s="35"/>
      <c r="U530" s="34"/>
      <c r="V530" s="34"/>
    </row>
    <row r="531" spans="2:22" s="30" customFormat="1" x14ac:dyDescent="0.3">
      <c r="B531" s="32"/>
      <c r="C531" s="33"/>
      <c r="D531" s="33"/>
      <c r="E531" s="33"/>
      <c r="F531" s="33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5"/>
      <c r="R531" s="35"/>
      <c r="S531" s="35"/>
      <c r="T531" s="35"/>
      <c r="U531" s="34"/>
      <c r="V531" s="34"/>
    </row>
    <row r="532" spans="2:22" s="30" customFormat="1" x14ac:dyDescent="0.3">
      <c r="B532" s="32"/>
      <c r="C532" s="33"/>
      <c r="D532" s="33"/>
      <c r="E532" s="33"/>
      <c r="F532" s="33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5"/>
      <c r="R532" s="35"/>
      <c r="S532" s="35"/>
      <c r="T532" s="35"/>
      <c r="U532" s="34"/>
      <c r="V532" s="34"/>
    </row>
    <row r="533" spans="2:22" s="30" customFormat="1" x14ac:dyDescent="0.3">
      <c r="B533" s="32"/>
      <c r="C533" s="33"/>
      <c r="D533" s="33"/>
      <c r="E533" s="33"/>
      <c r="F533" s="33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5"/>
      <c r="R533" s="35"/>
      <c r="S533" s="35"/>
      <c r="T533" s="35"/>
      <c r="U533" s="34"/>
      <c r="V533" s="34"/>
    </row>
    <row r="534" spans="2:22" s="30" customFormat="1" x14ac:dyDescent="0.3">
      <c r="B534" s="32"/>
      <c r="C534" s="33"/>
      <c r="D534" s="33"/>
      <c r="E534" s="33"/>
      <c r="F534" s="33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5"/>
      <c r="R534" s="35"/>
      <c r="S534" s="35"/>
      <c r="T534" s="35"/>
      <c r="U534" s="34"/>
      <c r="V534" s="34"/>
    </row>
    <row r="535" spans="2:22" s="30" customFormat="1" x14ac:dyDescent="0.3">
      <c r="B535" s="32"/>
      <c r="C535" s="33"/>
      <c r="D535" s="33"/>
      <c r="E535" s="33"/>
      <c r="F535" s="33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5"/>
      <c r="R535" s="35"/>
      <c r="S535" s="35"/>
      <c r="T535" s="35"/>
      <c r="U535" s="34"/>
      <c r="V535" s="34"/>
    </row>
    <row r="536" spans="2:22" s="30" customFormat="1" x14ac:dyDescent="0.3">
      <c r="B536" s="32"/>
      <c r="C536" s="33"/>
      <c r="D536" s="33"/>
      <c r="E536" s="33"/>
      <c r="F536" s="33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5"/>
      <c r="R536" s="35"/>
      <c r="S536" s="35"/>
      <c r="T536" s="35"/>
      <c r="U536" s="34"/>
      <c r="V536" s="34"/>
    </row>
    <row r="537" spans="2:22" s="30" customFormat="1" x14ac:dyDescent="0.3">
      <c r="B537" s="32"/>
      <c r="C537" s="33"/>
      <c r="D537" s="33"/>
      <c r="E537" s="33"/>
      <c r="F537" s="33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5"/>
      <c r="R537" s="35"/>
      <c r="S537" s="35"/>
      <c r="T537" s="35"/>
      <c r="U537" s="34"/>
      <c r="V537" s="34"/>
    </row>
    <row r="538" spans="2:22" s="30" customFormat="1" x14ac:dyDescent="0.3">
      <c r="B538" s="32"/>
      <c r="C538" s="33"/>
      <c r="D538" s="33"/>
      <c r="E538" s="33"/>
      <c r="F538" s="33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5"/>
      <c r="R538" s="35"/>
      <c r="S538" s="35"/>
      <c r="T538" s="35"/>
      <c r="U538" s="34"/>
      <c r="V538" s="34"/>
    </row>
    <row r="539" spans="2:22" s="30" customFormat="1" x14ac:dyDescent="0.3">
      <c r="B539" s="32"/>
      <c r="C539" s="33"/>
      <c r="D539" s="33"/>
      <c r="E539" s="33"/>
      <c r="F539" s="33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5"/>
      <c r="R539" s="35"/>
      <c r="S539" s="35"/>
      <c r="T539" s="35"/>
      <c r="U539" s="34"/>
      <c r="V539" s="34"/>
    </row>
    <row r="540" spans="2:22" s="30" customFormat="1" x14ac:dyDescent="0.3">
      <c r="B540" s="32"/>
      <c r="C540" s="33"/>
      <c r="D540" s="33"/>
      <c r="E540" s="33"/>
      <c r="F540" s="33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5"/>
      <c r="R540" s="35"/>
      <c r="S540" s="35"/>
      <c r="T540" s="35"/>
      <c r="U540" s="34"/>
      <c r="V540" s="34"/>
    </row>
    <row r="541" spans="2:22" s="30" customFormat="1" x14ac:dyDescent="0.3">
      <c r="B541" s="32"/>
      <c r="C541" s="33"/>
      <c r="D541" s="33"/>
      <c r="E541" s="33"/>
      <c r="F541" s="33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5"/>
      <c r="R541" s="35"/>
      <c r="S541" s="35"/>
      <c r="T541" s="35"/>
      <c r="U541" s="34"/>
      <c r="V541" s="34"/>
    </row>
    <row r="542" spans="2:22" s="30" customFormat="1" x14ac:dyDescent="0.3">
      <c r="B542" s="32"/>
      <c r="C542" s="33"/>
      <c r="D542" s="33"/>
      <c r="E542" s="33"/>
      <c r="F542" s="33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5"/>
      <c r="R542" s="35"/>
      <c r="S542" s="35"/>
      <c r="T542" s="35"/>
      <c r="U542" s="34"/>
      <c r="V542" s="34"/>
    </row>
    <row r="543" spans="2:22" s="30" customFormat="1" x14ac:dyDescent="0.3">
      <c r="B543" s="32"/>
      <c r="C543" s="33"/>
      <c r="D543" s="33"/>
      <c r="E543" s="33"/>
      <c r="F543" s="33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5"/>
      <c r="R543" s="35"/>
      <c r="S543" s="35"/>
      <c r="T543" s="35"/>
      <c r="U543" s="34"/>
      <c r="V543" s="34"/>
    </row>
    <row r="544" spans="2:22" s="30" customFormat="1" x14ac:dyDescent="0.3">
      <c r="B544" s="32"/>
      <c r="C544" s="33"/>
      <c r="D544" s="33"/>
      <c r="E544" s="33"/>
      <c r="F544" s="33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5"/>
      <c r="R544" s="35"/>
      <c r="S544" s="35"/>
      <c r="T544" s="35"/>
      <c r="U544" s="34"/>
      <c r="V544" s="34"/>
    </row>
    <row r="545" spans="2:22" s="30" customFormat="1" x14ac:dyDescent="0.3">
      <c r="B545" s="32"/>
      <c r="C545" s="33"/>
      <c r="D545" s="33"/>
      <c r="E545" s="33"/>
      <c r="F545" s="33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5"/>
      <c r="R545" s="35"/>
      <c r="S545" s="35"/>
      <c r="T545" s="35"/>
      <c r="U545" s="34"/>
      <c r="V545" s="34"/>
    </row>
    <row r="546" spans="2:22" s="30" customFormat="1" x14ac:dyDescent="0.3">
      <c r="B546" s="32"/>
      <c r="C546" s="33"/>
      <c r="D546" s="33"/>
      <c r="E546" s="33"/>
      <c r="F546" s="33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5"/>
      <c r="R546" s="35"/>
      <c r="S546" s="35"/>
      <c r="T546" s="35"/>
      <c r="U546" s="34"/>
      <c r="V546" s="34"/>
    </row>
    <row r="547" spans="2:22" s="30" customFormat="1" x14ac:dyDescent="0.3">
      <c r="B547" s="32"/>
      <c r="C547" s="33"/>
      <c r="D547" s="33"/>
      <c r="E547" s="33"/>
      <c r="F547" s="33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5"/>
      <c r="R547" s="35"/>
      <c r="S547" s="35"/>
      <c r="T547" s="35"/>
      <c r="U547" s="34"/>
      <c r="V547" s="34"/>
    </row>
    <row r="548" spans="2:22" s="30" customFormat="1" x14ac:dyDescent="0.3">
      <c r="B548" s="32"/>
      <c r="C548" s="33"/>
      <c r="D548" s="33"/>
      <c r="E548" s="33"/>
      <c r="F548" s="33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5"/>
      <c r="R548" s="35"/>
      <c r="S548" s="35"/>
      <c r="T548" s="35"/>
      <c r="U548" s="34"/>
      <c r="V548" s="34"/>
    </row>
    <row r="549" spans="2:22" s="30" customFormat="1" x14ac:dyDescent="0.3">
      <c r="B549" s="32"/>
      <c r="C549" s="33"/>
      <c r="D549" s="33"/>
      <c r="E549" s="33"/>
      <c r="F549" s="33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5"/>
      <c r="R549" s="35"/>
      <c r="S549" s="35"/>
      <c r="T549" s="35"/>
      <c r="U549" s="34"/>
      <c r="V549" s="34"/>
    </row>
    <row r="550" spans="2:22" s="30" customFormat="1" x14ac:dyDescent="0.3">
      <c r="B550" s="32"/>
      <c r="C550" s="33"/>
      <c r="D550" s="33"/>
      <c r="E550" s="33"/>
      <c r="F550" s="33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5"/>
      <c r="R550" s="35"/>
      <c r="S550" s="35"/>
      <c r="T550" s="35"/>
      <c r="U550" s="34"/>
      <c r="V550" s="34"/>
    </row>
    <row r="551" spans="2:22" s="30" customFormat="1" x14ac:dyDescent="0.3">
      <c r="B551" s="32"/>
      <c r="C551" s="33"/>
      <c r="D551" s="33"/>
      <c r="E551" s="33"/>
      <c r="F551" s="33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5"/>
      <c r="R551" s="35"/>
      <c r="S551" s="35"/>
      <c r="T551" s="35"/>
      <c r="U551" s="34"/>
      <c r="V551" s="34"/>
    </row>
    <row r="552" spans="2:22" s="30" customFormat="1" x14ac:dyDescent="0.3">
      <c r="B552" s="32"/>
      <c r="C552" s="33"/>
      <c r="D552" s="33"/>
      <c r="E552" s="33"/>
      <c r="F552" s="33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5"/>
      <c r="R552" s="35"/>
      <c r="S552" s="35"/>
      <c r="T552" s="35"/>
      <c r="U552" s="34"/>
      <c r="V552" s="34"/>
    </row>
    <row r="553" spans="2:22" s="30" customFormat="1" x14ac:dyDescent="0.3">
      <c r="B553" s="32"/>
      <c r="C553" s="33"/>
      <c r="D553" s="33"/>
      <c r="E553" s="33"/>
      <c r="F553" s="33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5"/>
      <c r="R553" s="35"/>
      <c r="S553" s="35"/>
      <c r="T553" s="35"/>
      <c r="U553" s="34"/>
      <c r="V553" s="34"/>
    </row>
    <row r="554" spans="2:22" s="30" customFormat="1" x14ac:dyDescent="0.3">
      <c r="B554" s="32"/>
      <c r="C554" s="33"/>
      <c r="D554" s="33"/>
      <c r="E554" s="33"/>
      <c r="F554" s="33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5"/>
      <c r="R554" s="35"/>
      <c r="S554" s="35"/>
      <c r="T554" s="35"/>
      <c r="U554" s="34"/>
      <c r="V554" s="34"/>
    </row>
    <row r="555" spans="2:22" s="30" customFormat="1" x14ac:dyDescent="0.3">
      <c r="B555" s="32"/>
      <c r="C555" s="33"/>
      <c r="D555" s="33"/>
      <c r="E555" s="33"/>
      <c r="F555" s="33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5"/>
      <c r="R555" s="35"/>
      <c r="S555" s="35"/>
      <c r="T555" s="35"/>
      <c r="U555" s="34"/>
      <c r="V555" s="34"/>
    </row>
    <row r="556" spans="2:22" s="30" customFormat="1" x14ac:dyDescent="0.3">
      <c r="B556" s="32"/>
      <c r="C556" s="33"/>
      <c r="D556" s="33"/>
      <c r="E556" s="33"/>
      <c r="F556" s="33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5"/>
      <c r="R556" s="35"/>
      <c r="S556" s="35"/>
      <c r="T556" s="35"/>
      <c r="U556" s="34"/>
      <c r="V556" s="34"/>
    </row>
    <row r="557" spans="2:22" s="30" customFormat="1" x14ac:dyDescent="0.3">
      <c r="B557" s="32"/>
      <c r="C557" s="33"/>
      <c r="D557" s="33"/>
      <c r="E557" s="33"/>
      <c r="F557" s="33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5"/>
      <c r="R557" s="35"/>
      <c r="S557" s="35"/>
      <c r="T557" s="35"/>
      <c r="U557" s="34"/>
      <c r="V557" s="34"/>
    </row>
    <row r="558" spans="2:22" s="30" customFormat="1" x14ac:dyDescent="0.3">
      <c r="B558" s="32"/>
      <c r="C558" s="33"/>
      <c r="D558" s="33"/>
      <c r="E558" s="33"/>
      <c r="F558" s="33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5"/>
      <c r="R558" s="35"/>
      <c r="S558" s="35"/>
      <c r="T558" s="35"/>
      <c r="U558" s="34"/>
      <c r="V558" s="34"/>
    </row>
    <row r="559" spans="2:22" s="30" customFormat="1" x14ac:dyDescent="0.3">
      <c r="B559" s="32"/>
      <c r="C559" s="33"/>
      <c r="D559" s="33"/>
      <c r="E559" s="33"/>
      <c r="F559" s="3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5"/>
      <c r="R559" s="35"/>
      <c r="S559" s="35"/>
      <c r="T559" s="35"/>
      <c r="U559" s="34"/>
      <c r="V559" s="34"/>
    </row>
    <row r="560" spans="2:22" s="30" customFormat="1" x14ac:dyDescent="0.3">
      <c r="B560" s="32"/>
      <c r="C560" s="33"/>
      <c r="D560" s="33"/>
      <c r="E560" s="33"/>
      <c r="F560" s="33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5"/>
      <c r="R560" s="35"/>
      <c r="S560" s="35"/>
      <c r="T560" s="35"/>
      <c r="U560" s="34"/>
      <c r="V560" s="34"/>
    </row>
    <row r="561" spans="2:22" s="30" customFormat="1" x14ac:dyDescent="0.3">
      <c r="B561" s="32"/>
      <c r="C561" s="33"/>
      <c r="D561" s="33"/>
      <c r="E561" s="33"/>
      <c r="F561" s="33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5"/>
      <c r="R561" s="35"/>
      <c r="S561" s="35"/>
      <c r="T561" s="35"/>
      <c r="U561" s="34"/>
      <c r="V561" s="34"/>
    </row>
    <row r="562" spans="2:22" s="30" customFormat="1" x14ac:dyDescent="0.3">
      <c r="B562" s="32"/>
      <c r="C562" s="33"/>
      <c r="D562" s="33"/>
      <c r="E562" s="33"/>
      <c r="F562" s="33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5"/>
      <c r="R562" s="35"/>
      <c r="S562" s="35"/>
      <c r="T562" s="35"/>
      <c r="U562" s="34"/>
      <c r="V562" s="34"/>
    </row>
    <row r="563" spans="2:22" s="30" customFormat="1" x14ac:dyDescent="0.3">
      <c r="B563" s="32"/>
      <c r="C563" s="33"/>
      <c r="D563" s="33"/>
      <c r="E563" s="33"/>
      <c r="F563" s="33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5"/>
      <c r="R563" s="35"/>
      <c r="S563" s="35"/>
      <c r="T563" s="35"/>
      <c r="U563" s="34"/>
      <c r="V563" s="34"/>
    </row>
    <row r="564" spans="2:22" s="30" customFormat="1" x14ac:dyDescent="0.3">
      <c r="B564" s="32"/>
      <c r="C564" s="33"/>
      <c r="D564" s="33"/>
      <c r="E564" s="33"/>
      <c r="F564" s="33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5"/>
      <c r="R564" s="35"/>
      <c r="S564" s="35"/>
      <c r="T564" s="35"/>
      <c r="U564" s="34"/>
      <c r="V564" s="34"/>
    </row>
    <row r="565" spans="2:22" s="30" customFormat="1" x14ac:dyDescent="0.3">
      <c r="B565" s="32"/>
      <c r="C565" s="33"/>
      <c r="D565" s="33"/>
      <c r="E565" s="33"/>
      <c r="F565" s="33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5"/>
      <c r="R565" s="35"/>
      <c r="S565" s="35"/>
      <c r="T565" s="35"/>
      <c r="U565" s="34"/>
      <c r="V565" s="34"/>
    </row>
    <row r="566" spans="2:22" s="30" customFormat="1" x14ac:dyDescent="0.3">
      <c r="B566" s="32"/>
      <c r="C566" s="33"/>
      <c r="D566" s="33"/>
      <c r="E566" s="33"/>
      <c r="F566" s="33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5"/>
      <c r="R566" s="35"/>
      <c r="S566" s="35"/>
      <c r="T566" s="35"/>
      <c r="U566" s="34"/>
      <c r="V566" s="34"/>
    </row>
    <row r="567" spans="2:22" s="30" customFormat="1" x14ac:dyDescent="0.3">
      <c r="B567" s="32"/>
      <c r="C567" s="33"/>
      <c r="D567" s="33"/>
      <c r="E567" s="33"/>
      <c r="F567" s="33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5"/>
      <c r="R567" s="35"/>
      <c r="S567" s="35"/>
      <c r="T567" s="35"/>
      <c r="U567" s="34"/>
      <c r="V567" s="34"/>
    </row>
    <row r="568" spans="2:22" s="30" customFormat="1" x14ac:dyDescent="0.3">
      <c r="B568" s="32"/>
      <c r="C568" s="33"/>
      <c r="D568" s="33"/>
      <c r="E568" s="33"/>
      <c r="F568" s="33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5"/>
      <c r="R568" s="35"/>
      <c r="S568" s="35"/>
      <c r="T568" s="35"/>
      <c r="U568" s="34"/>
      <c r="V568" s="34"/>
    </row>
    <row r="569" spans="2:22" s="30" customFormat="1" x14ac:dyDescent="0.3">
      <c r="B569" s="32"/>
      <c r="C569" s="33"/>
      <c r="D569" s="33"/>
      <c r="E569" s="33"/>
      <c r="F569" s="33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5"/>
      <c r="R569" s="35"/>
      <c r="S569" s="35"/>
      <c r="T569" s="35"/>
      <c r="U569" s="34"/>
      <c r="V569" s="34"/>
    </row>
    <row r="570" spans="2:22" s="30" customFormat="1" x14ac:dyDescent="0.3">
      <c r="B570" s="32"/>
      <c r="C570" s="33"/>
      <c r="D570" s="33"/>
      <c r="E570" s="33"/>
      <c r="F570" s="33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5"/>
      <c r="R570" s="35"/>
      <c r="S570" s="35"/>
      <c r="T570" s="35"/>
      <c r="U570" s="34"/>
      <c r="V570" s="34"/>
    </row>
    <row r="571" spans="2:22" s="30" customFormat="1" x14ac:dyDescent="0.3">
      <c r="B571" s="32"/>
      <c r="C571" s="33"/>
      <c r="D571" s="33"/>
      <c r="E571" s="33"/>
      <c r="F571" s="33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5"/>
      <c r="R571" s="35"/>
      <c r="S571" s="35"/>
      <c r="T571" s="35"/>
      <c r="U571" s="34"/>
      <c r="V571" s="34"/>
    </row>
    <row r="572" spans="2:22" s="30" customFormat="1" x14ac:dyDescent="0.3">
      <c r="B572" s="32"/>
      <c r="C572" s="33"/>
      <c r="D572" s="33"/>
      <c r="E572" s="33"/>
      <c r="F572" s="33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5"/>
      <c r="R572" s="35"/>
      <c r="S572" s="35"/>
      <c r="T572" s="35"/>
      <c r="U572" s="34"/>
      <c r="V572" s="34"/>
    </row>
    <row r="573" spans="2:22" s="30" customFormat="1" x14ac:dyDescent="0.3">
      <c r="B573" s="32"/>
      <c r="C573" s="33"/>
      <c r="D573" s="33"/>
      <c r="E573" s="33"/>
      <c r="F573" s="33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5"/>
      <c r="R573" s="35"/>
      <c r="S573" s="35"/>
      <c r="T573" s="35"/>
      <c r="U573" s="34"/>
      <c r="V573" s="34"/>
    </row>
    <row r="574" spans="2:22" s="30" customFormat="1" x14ac:dyDescent="0.3">
      <c r="B574" s="32"/>
      <c r="C574" s="33"/>
      <c r="D574" s="33"/>
      <c r="E574" s="33"/>
      <c r="F574" s="33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5"/>
      <c r="R574" s="35"/>
      <c r="S574" s="35"/>
      <c r="T574" s="35"/>
      <c r="U574" s="34"/>
      <c r="V574" s="34"/>
    </row>
    <row r="575" spans="2:22" s="30" customFormat="1" x14ac:dyDescent="0.3">
      <c r="B575" s="32"/>
      <c r="C575" s="33"/>
      <c r="D575" s="33"/>
      <c r="E575" s="33"/>
      <c r="F575" s="33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5"/>
      <c r="R575" s="35"/>
      <c r="S575" s="35"/>
      <c r="T575" s="35"/>
      <c r="U575" s="34"/>
      <c r="V575" s="34"/>
    </row>
    <row r="576" spans="2:22" s="30" customFormat="1" x14ac:dyDescent="0.3">
      <c r="B576" s="32"/>
      <c r="C576" s="33"/>
      <c r="D576" s="33"/>
      <c r="E576" s="33"/>
      <c r="F576" s="33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5"/>
      <c r="R576" s="35"/>
      <c r="S576" s="35"/>
      <c r="T576" s="35"/>
      <c r="U576" s="34"/>
      <c r="V576" s="34"/>
    </row>
    <row r="577" spans="2:22" s="30" customFormat="1" x14ac:dyDescent="0.3">
      <c r="B577" s="32"/>
      <c r="C577" s="33"/>
      <c r="D577" s="33"/>
      <c r="E577" s="33"/>
      <c r="F577" s="33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5"/>
      <c r="R577" s="35"/>
      <c r="S577" s="35"/>
      <c r="T577" s="35"/>
      <c r="U577" s="34"/>
      <c r="V577" s="34"/>
    </row>
    <row r="578" spans="2:22" s="30" customFormat="1" x14ac:dyDescent="0.3">
      <c r="B578" s="32"/>
      <c r="C578" s="33"/>
      <c r="D578" s="33"/>
      <c r="E578" s="33"/>
      <c r="F578" s="33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5"/>
      <c r="R578" s="35"/>
      <c r="S578" s="35"/>
      <c r="T578" s="35"/>
      <c r="U578" s="34"/>
      <c r="V578" s="34"/>
    </row>
    <row r="579" spans="2:22" s="30" customFormat="1" x14ac:dyDescent="0.3">
      <c r="B579" s="32"/>
      <c r="C579" s="33"/>
      <c r="D579" s="33"/>
      <c r="E579" s="33"/>
      <c r="F579" s="33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5"/>
      <c r="R579" s="35"/>
      <c r="S579" s="35"/>
      <c r="T579" s="35"/>
      <c r="U579" s="34"/>
      <c r="V579" s="34"/>
    </row>
    <row r="580" spans="2:22" s="30" customFormat="1" x14ac:dyDescent="0.3">
      <c r="B580" s="32"/>
      <c r="C580" s="33"/>
      <c r="D580" s="33"/>
      <c r="E580" s="33"/>
      <c r="F580" s="33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5"/>
      <c r="R580" s="35"/>
      <c r="S580" s="35"/>
      <c r="T580" s="35"/>
      <c r="U580" s="34"/>
      <c r="V580" s="34"/>
    </row>
    <row r="581" spans="2:22" s="30" customFormat="1" x14ac:dyDescent="0.3">
      <c r="B581" s="32"/>
      <c r="C581" s="33"/>
      <c r="D581" s="33"/>
      <c r="E581" s="33"/>
      <c r="F581" s="33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5"/>
      <c r="R581" s="35"/>
      <c r="S581" s="35"/>
      <c r="T581" s="35"/>
      <c r="U581" s="34"/>
      <c r="V581" s="34"/>
    </row>
    <row r="582" spans="2:22" s="30" customFormat="1" x14ac:dyDescent="0.3">
      <c r="B582" s="32"/>
      <c r="C582" s="33"/>
      <c r="D582" s="33"/>
      <c r="E582" s="33"/>
      <c r="F582" s="33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5"/>
      <c r="R582" s="35"/>
      <c r="S582" s="35"/>
      <c r="T582" s="35"/>
      <c r="U582" s="34"/>
      <c r="V582" s="34"/>
    </row>
    <row r="583" spans="2:22" s="30" customFormat="1" x14ac:dyDescent="0.3">
      <c r="B583" s="32"/>
      <c r="C583" s="33"/>
      <c r="D583" s="33"/>
      <c r="E583" s="33"/>
      <c r="F583" s="33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5"/>
      <c r="R583" s="35"/>
      <c r="S583" s="35"/>
      <c r="T583" s="35"/>
      <c r="U583" s="34"/>
      <c r="V583" s="34"/>
    </row>
    <row r="584" spans="2:22" s="30" customFormat="1" x14ac:dyDescent="0.3">
      <c r="B584" s="32"/>
      <c r="C584" s="33"/>
      <c r="D584" s="33"/>
      <c r="E584" s="33"/>
      <c r="F584" s="33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5"/>
      <c r="R584" s="35"/>
      <c r="S584" s="35"/>
      <c r="T584" s="35"/>
      <c r="U584" s="34"/>
      <c r="V584" s="34"/>
    </row>
    <row r="585" spans="2:22" s="30" customFormat="1" x14ac:dyDescent="0.3">
      <c r="B585" s="32"/>
      <c r="C585" s="33"/>
      <c r="D585" s="33"/>
      <c r="E585" s="33"/>
      <c r="F585" s="33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5"/>
      <c r="R585" s="35"/>
      <c r="S585" s="35"/>
      <c r="T585" s="35"/>
      <c r="U585" s="34"/>
      <c r="V585" s="34"/>
    </row>
    <row r="586" spans="2:22" s="30" customFormat="1" x14ac:dyDescent="0.3">
      <c r="B586" s="32"/>
      <c r="C586" s="33"/>
      <c r="D586" s="33"/>
      <c r="E586" s="33"/>
      <c r="F586" s="33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5"/>
      <c r="R586" s="35"/>
      <c r="S586" s="35"/>
      <c r="T586" s="35"/>
      <c r="U586" s="34"/>
      <c r="V586" s="34"/>
    </row>
    <row r="587" spans="2:22" s="30" customFormat="1" x14ac:dyDescent="0.3">
      <c r="B587" s="32"/>
      <c r="C587" s="33"/>
      <c r="D587" s="33"/>
      <c r="E587" s="33"/>
      <c r="F587" s="33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5"/>
      <c r="R587" s="35"/>
      <c r="S587" s="35"/>
      <c r="T587" s="35"/>
      <c r="U587" s="34"/>
      <c r="V587" s="34"/>
    </row>
    <row r="588" spans="2:22" s="30" customFormat="1" x14ac:dyDescent="0.3">
      <c r="B588" s="32"/>
      <c r="C588" s="33"/>
      <c r="D588" s="33"/>
      <c r="E588" s="33"/>
      <c r="F588" s="33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5"/>
      <c r="R588" s="35"/>
      <c r="S588" s="35"/>
      <c r="T588" s="35"/>
      <c r="U588" s="34"/>
      <c r="V588" s="34"/>
    </row>
    <row r="589" spans="2:22" s="30" customFormat="1" x14ac:dyDescent="0.3">
      <c r="B589" s="32"/>
      <c r="C589" s="33"/>
      <c r="D589" s="33"/>
      <c r="E589" s="33"/>
      <c r="F589" s="33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5"/>
      <c r="R589" s="35"/>
      <c r="S589" s="35"/>
      <c r="T589" s="35"/>
      <c r="U589" s="34"/>
      <c r="V589" s="34"/>
    </row>
    <row r="590" spans="2:22" s="30" customFormat="1" x14ac:dyDescent="0.3">
      <c r="B590" s="32"/>
      <c r="C590" s="33"/>
      <c r="D590" s="33"/>
      <c r="E590" s="33"/>
      <c r="F590" s="33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5"/>
      <c r="R590" s="35"/>
      <c r="S590" s="35"/>
      <c r="T590" s="35"/>
      <c r="U590" s="34"/>
      <c r="V590" s="34"/>
    </row>
    <row r="591" spans="2:22" s="30" customFormat="1" x14ac:dyDescent="0.3">
      <c r="B591" s="32"/>
      <c r="C591" s="33"/>
      <c r="D591" s="33"/>
      <c r="E591" s="33"/>
      <c r="F591" s="33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5"/>
      <c r="R591" s="35"/>
      <c r="S591" s="35"/>
      <c r="T591" s="35"/>
      <c r="U591" s="34"/>
      <c r="V591" s="34"/>
    </row>
    <row r="592" spans="2:22" s="30" customFormat="1" x14ac:dyDescent="0.3">
      <c r="B592" s="32"/>
      <c r="C592" s="33"/>
      <c r="D592" s="33"/>
      <c r="E592" s="33"/>
      <c r="F592" s="33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5"/>
      <c r="R592" s="35"/>
      <c r="S592" s="35"/>
      <c r="T592" s="35"/>
      <c r="U592" s="34"/>
      <c r="V592" s="34"/>
    </row>
    <row r="593" spans="2:22" s="30" customFormat="1" x14ac:dyDescent="0.3">
      <c r="B593" s="32"/>
      <c r="C593" s="33"/>
      <c r="D593" s="33"/>
      <c r="E593" s="33"/>
      <c r="F593" s="33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5"/>
      <c r="R593" s="35"/>
      <c r="S593" s="35"/>
      <c r="T593" s="35"/>
      <c r="U593" s="34"/>
      <c r="V593" s="34"/>
    </row>
    <row r="594" spans="2:22" s="30" customFormat="1" x14ac:dyDescent="0.3">
      <c r="B594" s="32"/>
      <c r="C594" s="33"/>
      <c r="D594" s="33"/>
      <c r="E594" s="33"/>
      <c r="F594" s="33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5"/>
      <c r="R594" s="35"/>
      <c r="S594" s="35"/>
      <c r="T594" s="35"/>
      <c r="U594" s="34"/>
      <c r="V594" s="34"/>
    </row>
    <row r="595" spans="2:22" s="30" customFormat="1" x14ac:dyDescent="0.3">
      <c r="B595" s="32"/>
      <c r="C595" s="33"/>
      <c r="D595" s="33"/>
      <c r="E595" s="33"/>
      <c r="F595" s="33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5"/>
      <c r="R595" s="35"/>
      <c r="S595" s="35"/>
      <c r="T595" s="35"/>
      <c r="U595" s="34"/>
      <c r="V595" s="34"/>
    </row>
    <row r="596" spans="2:22" s="30" customFormat="1" x14ac:dyDescent="0.3">
      <c r="B596" s="32"/>
      <c r="C596" s="33"/>
      <c r="D596" s="33"/>
      <c r="E596" s="33"/>
      <c r="F596" s="33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5"/>
      <c r="R596" s="35"/>
      <c r="S596" s="35"/>
      <c r="T596" s="35"/>
      <c r="U596" s="34"/>
      <c r="V596" s="34"/>
    </row>
    <row r="597" spans="2:22" s="30" customFormat="1" x14ac:dyDescent="0.3">
      <c r="B597" s="32"/>
      <c r="C597" s="33"/>
      <c r="D597" s="33"/>
      <c r="E597" s="33"/>
      <c r="F597" s="33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5"/>
      <c r="R597" s="35"/>
      <c r="S597" s="35"/>
      <c r="T597" s="35"/>
      <c r="U597" s="34"/>
      <c r="V597" s="34"/>
    </row>
    <row r="598" spans="2:22" s="30" customFormat="1" x14ac:dyDescent="0.3">
      <c r="B598" s="32"/>
      <c r="C598" s="33"/>
      <c r="D598" s="33"/>
      <c r="E598" s="33"/>
      <c r="F598" s="33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5"/>
      <c r="R598" s="35"/>
      <c r="S598" s="35"/>
      <c r="T598" s="35"/>
      <c r="U598" s="34"/>
      <c r="V598" s="34"/>
    </row>
    <row r="599" spans="2:22" s="30" customFormat="1" x14ac:dyDescent="0.3">
      <c r="B599" s="32"/>
      <c r="C599" s="33"/>
      <c r="D599" s="33"/>
      <c r="E599" s="33"/>
      <c r="F599" s="33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5"/>
      <c r="R599" s="35"/>
      <c r="S599" s="35"/>
      <c r="T599" s="35"/>
      <c r="U599" s="34"/>
      <c r="V599" s="34"/>
    </row>
    <row r="600" spans="2:22" s="30" customFormat="1" x14ac:dyDescent="0.3">
      <c r="B600" s="32"/>
      <c r="C600" s="33"/>
      <c r="D600" s="33"/>
      <c r="E600" s="33"/>
      <c r="F600" s="33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5"/>
      <c r="R600" s="35"/>
      <c r="S600" s="35"/>
      <c r="T600" s="35"/>
      <c r="U600" s="34"/>
      <c r="V600" s="34"/>
    </row>
    <row r="601" spans="2:22" s="30" customFormat="1" x14ac:dyDescent="0.3">
      <c r="B601" s="32"/>
      <c r="C601" s="33"/>
      <c r="D601" s="33"/>
      <c r="E601" s="33"/>
      <c r="F601" s="33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5"/>
      <c r="R601" s="35"/>
      <c r="S601" s="35"/>
      <c r="T601" s="35"/>
      <c r="U601" s="34"/>
      <c r="V601" s="34"/>
    </row>
    <row r="602" spans="2:22" s="30" customFormat="1" x14ac:dyDescent="0.3">
      <c r="B602" s="32"/>
      <c r="C602" s="33"/>
      <c r="D602" s="33"/>
      <c r="E602" s="33"/>
      <c r="F602" s="33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5"/>
      <c r="R602" s="35"/>
      <c r="S602" s="35"/>
      <c r="T602" s="35"/>
      <c r="U602" s="34"/>
      <c r="V602" s="34"/>
    </row>
    <row r="603" spans="2:22" s="30" customFormat="1" x14ac:dyDescent="0.3">
      <c r="B603" s="32"/>
      <c r="C603" s="33"/>
      <c r="D603" s="33"/>
      <c r="E603" s="33"/>
      <c r="F603" s="33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5"/>
      <c r="R603" s="35"/>
      <c r="S603" s="35"/>
      <c r="T603" s="35"/>
      <c r="U603" s="34"/>
      <c r="V603" s="34"/>
    </row>
    <row r="604" spans="2:22" s="30" customFormat="1" x14ac:dyDescent="0.3">
      <c r="B604" s="32"/>
      <c r="C604" s="33"/>
      <c r="D604" s="33"/>
      <c r="E604" s="33"/>
      <c r="F604" s="33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5"/>
      <c r="R604" s="35"/>
      <c r="S604" s="35"/>
      <c r="T604" s="35"/>
      <c r="U604" s="34"/>
      <c r="V604" s="34"/>
    </row>
    <row r="605" spans="2:22" s="30" customFormat="1" x14ac:dyDescent="0.3">
      <c r="B605" s="32"/>
      <c r="C605" s="33"/>
      <c r="D605" s="33"/>
      <c r="E605" s="33"/>
      <c r="F605" s="33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5"/>
      <c r="R605" s="35"/>
      <c r="S605" s="35"/>
      <c r="T605" s="35"/>
      <c r="U605" s="34"/>
      <c r="V605" s="34"/>
    </row>
    <row r="606" spans="2:22" s="30" customFormat="1" x14ac:dyDescent="0.3">
      <c r="B606" s="32"/>
      <c r="C606" s="33"/>
      <c r="D606" s="33"/>
      <c r="E606" s="33"/>
      <c r="F606" s="33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5"/>
      <c r="R606" s="35"/>
      <c r="S606" s="35"/>
      <c r="T606" s="35"/>
      <c r="U606" s="34"/>
      <c r="V606" s="34"/>
    </row>
    <row r="607" spans="2:22" s="30" customFormat="1" x14ac:dyDescent="0.3">
      <c r="B607" s="32"/>
      <c r="C607" s="33"/>
      <c r="D607" s="33"/>
      <c r="E607" s="33"/>
      <c r="F607" s="33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5"/>
      <c r="R607" s="35"/>
      <c r="S607" s="35"/>
      <c r="T607" s="35"/>
      <c r="U607" s="34"/>
      <c r="V607" s="34"/>
    </row>
    <row r="608" spans="2:22" s="30" customFormat="1" x14ac:dyDescent="0.3">
      <c r="B608" s="32"/>
      <c r="C608" s="33"/>
      <c r="D608" s="33"/>
      <c r="E608" s="33"/>
      <c r="F608" s="33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5"/>
      <c r="R608" s="35"/>
      <c r="S608" s="35"/>
      <c r="T608" s="35"/>
      <c r="U608" s="34"/>
      <c r="V608" s="34"/>
    </row>
    <row r="609" spans="2:22" s="30" customFormat="1" x14ac:dyDescent="0.3">
      <c r="B609" s="32"/>
      <c r="C609" s="33"/>
      <c r="D609" s="33"/>
      <c r="E609" s="33"/>
      <c r="F609" s="33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5"/>
      <c r="R609" s="35"/>
      <c r="S609" s="35"/>
      <c r="T609" s="35"/>
      <c r="U609" s="34"/>
      <c r="V609" s="34"/>
    </row>
    <row r="610" spans="2:22" s="30" customFormat="1" x14ac:dyDescent="0.3">
      <c r="B610" s="32"/>
      <c r="C610" s="33"/>
      <c r="D610" s="33"/>
      <c r="E610" s="33"/>
      <c r="F610" s="33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5"/>
      <c r="R610" s="35"/>
      <c r="S610" s="35"/>
      <c r="T610" s="35"/>
      <c r="U610" s="34"/>
      <c r="V610" s="34"/>
    </row>
    <row r="611" spans="2:22" s="30" customFormat="1" x14ac:dyDescent="0.3">
      <c r="B611" s="32"/>
      <c r="C611" s="33"/>
      <c r="D611" s="33"/>
      <c r="E611" s="33"/>
      <c r="F611" s="33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5"/>
      <c r="R611" s="35"/>
      <c r="S611" s="35"/>
      <c r="T611" s="35"/>
      <c r="U611" s="34"/>
      <c r="V611" s="34"/>
    </row>
    <row r="612" spans="2:22" s="30" customFormat="1" x14ac:dyDescent="0.3">
      <c r="B612" s="32"/>
      <c r="C612" s="33"/>
      <c r="D612" s="33"/>
      <c r="E612" s="33"/>
      <c r="F612" s="33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5"/>
      <c r="R612" s="35"/>
      <c r="S612" s="35"/>
      <c r="T612" s="35"/>
      <c r="U612" s="34"/>
      <c r="V612" s="34"/>
    </row>
    <row r="613" spans="2:22" s="30" customFormat="1" x14ac:dyDescent="0.3">
      <c r="B613" s="32"/>
      <c r="C613" s="33"/>
      <c r="D613" s="33"/>
      <c r="E613" s="33"/>
      <c r="F613" s="33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5"/>
      <c r="R613" s="35"/>
      <c r="S613" s="35"/>
      <c r="T613" s="35"/>
      <c r="U613" s="34"/>
      <c r="V613" s="34"/>
    </row>
    <row r="614" spans="2:22" s="30" customFormat="1" x14ac:dyDescent="0.3">
      <c r="B614" s="32"/>
      <c r="C614" s="33"/>
      <c r="D614" s="33"/>
      <c r="E614" s="33"/>
      <c r="F614" s="33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5"/>
      <c r="R614" s="35"/>
      <c r="S614" s="35"/>
      <c r="T614" s="35"/>
      <c r="U614" s="34"/>
      <c r="V614" s="34"/>
    </row>
    <row r="615" spans="2:22" s="30" customFormat="1" x14ac:dyDescent="0.3">
      <c r="B615" s="32"/>
      <c r="C615" s="33"/>
      <c r="D615" s="33"/>
      <c r="E615" s="33"/>
      <c r="F615" s="33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5"/>
      <c r="R615" s="35"/>
      <c r="S615" s="35"/>
      <c r="T615" s="35"/>
      <c r="U615" s="34"/>
      <c r="V615" s="34"/>
    </row>
    <row r="616" spans="2:22" s="30" customFormat="1" x14ac:dyDescent="0.3">
      <c r="B616" s="32"/>
      <c r="C616" s="33"/>
      <c r="D616" s="33"/>
      <c r="E616" s="33"/>
      <c r="F616" s="33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5"/>
      <c r="R616" s="35"/>
      <c r="S616" s="35"/>
      <c r="T616" s="35"/>
      <c r="U616" s="34"/>
      <c r="V616" s="34"/>
    </row>
    <row r="617" spans="2:22" s="30" customFormat="1" x14ac:dyDescent="0.3">
      <c r="B617" s="32"/>
      <c r="C617" s="33"/>
      <c r="D617" s="33"/>
      <c r="E617" s="33"/>
      <c r="F617" s="33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5"/>
      <c r="R617" s="35"/>
      <c r="S617" s="35"/>
      <c r="T617" s="35"/>
      <c r="U617" s="34"/>
      <c r="V617" s="34"/>
    </row>
    <row r="618" spans="2:22" s="30" customFormat="1" x14ac:dyDescent="0.3">
      <c r="B618" s="32"/>
      <c r="C618" s="33"/>
      <c r="D618" s="33"/>
      <c r="E618" s="33"/>
      <c r="F618" s="33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5"/>
      <c r="R618" s="35"/>
      <c r="S618" s="35"/>
      <c r="T618" s="35"/>
      <c r="U618" s="34"/>
      <c r="V618" s="34"/>
    </row>
    <row r="619" spans="2:22" s="30" customFormat="1" x14ac:dyDescent="0.3">
      <c r="B619" s="32"/>
      <c r="C619" s="33"/>
      <c r="D619" s="33"/>
      <c r="E619" s="33"/>
      <c r="F619" s="33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5"/>
      <c r="R619" s="35"/>
      <c r="S619" s="35"/>
      <c r="T619" s="35"/>
      <c r="U619" s="34"/>
      <c r="V619" s="34"/>
    </row>
    <row r="620" spans="2:22" s="30" customFormat="1" x14ac:dyDescent="0.3">
      <c r="B620" s="32"/>
      <c r="C620" s="33"/>
      <c r="D620" s="33"/>
      <c r="E620" s="33"/>
      <c r="F620" s="33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5"/>
      <c r="R620" s="35"/>
      <c r="S620" s="35"/>
      <c r="T620" s="35"/>
      <c r="U620" s="34"/>
      <c r="V620" s="34"/>
    </row>
    <row r="621" spans="2:22" s="30" customFormat="1" x14ac:dyDescent="0.3">
      <c r="B621" s="32"/>
      <c r="C621" s="33"/>
      <c r="D621" s="33"/>
      <c r="E621" s="33"/>
      <c r="F621" s="33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5"/>
      <c r="R621" s="35"/>
      <c r="S621" s="35"/>
      <c r="T621" s="35"/>
      <c r="U621" s="34"/>
      <c r="V621" s="34"/>
    </row>
    <row r="622" spans="2:22" s="30" customFormat="1" x14ac:dyDescent="0.3">
      <c r="B622" s="32"/>
      <c r="C622" s="33"/>
      <c r="D622" s="33"/>
      <c r="E622" s="33"/>
      <c r="F622" s="33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5"/>
      <c r="R622" s="35"/>
      <c r="S622" s="35"/>
      <c r="T622" s="35"/>
      <c r="U622" s="34"/>
      <c r="V622" s="34"/>
    </row>
    <row r="623" spans="2:22" s="30" customFormat="1" x14ac:dyDescent="0.3">
      <c r="B623" s="32"/>
      <c r="C623" s="33"/>
      <c r="D623" s="33"/>
      <c r="E623" s="33"/>
      <c r="F623" s="33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5"/>
      <c r="R623" s="35"/>
      <c r="S623" s="35"/>
      <c r="T623" s="35"/>
      <c r="U623" s="34"/>
      <c r="V623" s="34"/>
    </row>
    <row r="624" spans="2:22" s="30" customFormat="1" x14ac:dyDescent="0.3">
      <c r="B624" s="32"/>
      <c r="C624" s="33"/>
      <c r="D624" s="33"/>
      <c r="E624" s="33"/>
      <c r="F624" s="33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5"/>
      <c r="R624" s="35"/>
      <c r="S624" s="35"/>
      <c r="T624" s="35"/>
      <c r="U624" s="34"/>
      <c r="V624" s="34"/>
    </row>
    <row r="625" spans="2:22" s="30" customFormat="1" x14ac:dyDescent="0.3">
      <c r="B625" s="32"/>
      <c r="C625" s="33"/>
      <c r="D625" s="33"/>
      <c r="E625" s="33"/>
      <c r="F625" s="33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5"/>
      <c r="R625" s="35"/>
      <c r="S625" s="35"/>
      <c r="T625" s="35"/>
      <c r="U625" s="34"/>
      <c r="V625" s="34"/>
    </row>
    <row r="626" spans="2:22" s="30" customFormat="1" x14ac:dyDescent="0.3">
      <c r="B626" s="32"/>
      <c r="C626" s="33"/>
      <c r="D626" s="33"/>
      <c r="E626" s="33"/>
      <c r="F626" s="33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5"/>
      <c r="R626" s="35"/>
      <c r="S626" s="35"/>
      <c r="T626" s="35"/>
      <c r="U626" s="34"/>
      <c r="V626" s="34"/>
    </row>
    <row r="627" spans="2:22" s="30" customFormat="1" x14ac:dyDescent="0.3">
      <c r="B627" s="32"/>
      <c r="C627" s="33"/>
      <c r="D627" s="33"/>
      <c r="E627" s="33"/>
      <c r="F627" s="33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5"/>
      <c r="R627" s="35"/>
      <c r="S627" s="35"/>
      <c r="T627" s="35"/>
      <c r="U627" s="34"/>
      <c r="V627" s="34"/>
    </row>
    <row r="628" spans="2:22" s="30" customFormat="1" x14ac:dyDescent="0.3">
      <c r="B628" s="32"/>
      <c r="C628" s="33"/>
      <c r="D628" s="33"/>
      <c r="E628" s="33"/>
      <c r="F628" s="33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5"/>
      <c r="R628" s="35"/>
      <c r="S628" s="35"/>
      <c r="T628" s="35"/>
      <c r="U628" s="34"/>
      <c r="V628" s="34"/>
    </row>
    <row r="629" spans="2:22" s="30" customFormat="1" x14ac:dyDescent="0.3">
      <c r="B629" s="32"/>
      <c r="C629" s="33"/>
      <c r="D629" s="33"/>
      <c r="E629" s="33"/>
      <c r="F629" s="33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5"/>
      <c r="R629" s="35"/>
      <c r="S629" s="35"/>
      <c r="T629" s="35"/>
      <c r="U629" s="34"/>
      <c r="V629" s="34"/>
    </row>
    <row r="630" spans="2:22" s="30" customFormat="1" x14ac:dyDescent="0.3">
      <c r="B630" s="32"/>
      <c r="C630" s="33"/>
      <c r="D630" s="33"/>
      <c r="E630" s="33"/>
      <c r="F630" s="33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5"/>
      <c r="R630" s="35"/>
      <c r="S630" s="35"/>
      <c r="T630" s="35"/>
      <c r="U630" s="34"/>
      <c r="V630" s="34"/>
    </row>
    <row r="631" spans="2:22" s="30" customFormat="1" x14ac:dyDescent="0.3">
      <c r="B631" s="32"/>
      <c r="C631" s="33"/>
      <c r="D631" s="33"/>
      <c r="E631" s="33"/>
      <c r="F631" s="33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5"/>
      <c r="R631" s="35"/>
      <c r="S631" s="35"/>
      <c r="T631" s="35"/>
      <c r="U631" s="34"/>
      <c r="V631" s="34"/>
    </row>
    <row r="632" spans="2:22" s="30" customFormat="1" x14ac:dyDescent="0.3">
      <c r="B632" s="32"/>
      <c r="C632" s="33"/>
      <c r="D632" s="33"/>
      <c r="E632" s="33"/>
      <c r="F632" s="33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5"/>
      <c r="R632" s="35"/>
      <c r="S632" s="35"/>
      <c r="T632" s="35"/>
      <c r="U632" s="34"/>
      <c r="V632" s="34"/>
    </row>
    <row r="633" spans="2:22" s="30" customFormat="1" x14ac:dyDescent="0.3">
      <c r="B633" s="32"/>
      <c r="C633" s="33"/>
      <c r="D633" s="33"/>
      <c r="E633" s="33"/>
      <c r="F633" s="33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5"/>
      <c r="R633" s="35"/>
      <c r="S633" s="35"/>
      <c r="T633" s="35"/>
      <c r="U633" s="34"/>
      <c r="V633" s="34"/>
    </row>
    <row r="634" spans="2:22" s="30" customFormat="1" x14ac:dyDescent="0.3">
      <c r="B634" s="32"/>
      <c r="C634" s="33"/>
      <c r="D634" s="33"/>
      <c r="E634" s="33"/>
      <c r="F634" s="33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5"/>
      <c r="R634" s="35"/>
      <c r="S634" s="35"/>
      <c r="T634" s="35"/>
      <c r="U634" s="34"/>
      <c r="V634" s="34"/>
    </row>
    <row r="635" spans="2:22" s="30" customFormat="1" x14ac:dyDescent="0.3">
      <c r="B635" s="32"/>
      <c r="C635" s="33"/>
      <c r="D635" s="33"/>
      <c r="E635" s="33"/>
      <c r="F635" s="33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5"/>
      <c r="R635" s="35"/>
      <c r="S635" s="35"/>
      <c r="T635" s="35"/>
      <c r="U635" s="34"/>
      <c r="V635" s="34"/>
    </row>
    <row r="636" spans="2:22" s="30" customFormat="1" x14ac:dyDescent="0.3">
      <c r="B636" s="32"/>
      <c r="C636" s="33"/>
      <c r="D636" s="33"/>
      <c r="E636" s="33"/>
      <c r="F636" s="33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5"/>
      <c r="R636" s="35"/>
      <c r="S636" s="35"/>
      <c r="T636" s="35"/>
      <c r="U636" s="34"/>
      <c r="V636" s="34"/>
    </row>
    <row r="637" spans="2:22" s="30" customFormat="1" x14ac:dyDescent="0.3">
      <c r="B637" s="32"/>
      <c r="C637" s="33"/>
      <c r="D637" s="33"/>
      <c r="E637" s="33"/>
      <c r="F637" s="33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5"/>
      <c r="R637" s="35"/>
      <c r="S637" s="35"/>
      <c r="T637" s="35"/>
      <c r="U637" s="34"/>
      <c r="V637" s="34"/>
    </row>
    <row r="638" spans="2:22" s="30" customFormat="1" x14ac:dyDescent="0.3">
      <c r="B638" s="32"/>
      <c r="C638" s="33"/>
      <c r="D638" s="33"/>
      <c r="E638" s="33"/>
      <c r="F638" s="33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5"/>
      <c r="R638" s="35"/>
      <c r="S638" s="35"/>
      <c r="T638" s="35"/>
      <c r="U638" s="34"/>
      <c r="V638" s="34"/>
    </row>
    <row r="639" spans="2:22" s="30" customFormat="1" x14ac:dyDescent="0.3">
      <c r="B639" s="32"/>
      <c r="C639" s="33"/>
      <c r="D639" s="33"/>
      <c r="E639" s="33"/>
      <c r="F639" s="33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5"/>
      <c r="R639" s="35"/>
      <c r="S639" s="35"/>
      <c r="T639" s="35"/>
      <c r="U639" s="34"/>
      <c r="V639" s="34"/>
    </row>
    <row r="640" spans="2:22" s="30" customFormat="1" x14ac:dyDescent="0.3">
      <c r="B640" s="32"/>
      <c r="C640" s="33"/>
      <c r="D640" s="33"/>
      <c r="E640" s="33"/>
      <c r="F640" s="33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5"/>
      <c r="R640" s="35"/>
      <c r="S640" s="35"/>
      <c r="T640" s="35"/>
      <c r="U640" s="34"/>
      <c r="V640" s="34"/>
    </row>
    <row r="641" spans="2:22" s="30" customFormat="1" x14ac:dyDescent="0.3">
      <c r="B641" s="32"/>
      <c r="C641" s="33"/>
      <c r="D641" s="33"/>
      <c r="E641" s="33"/>
      <c r="F641" s="33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5"/>
      <c r="R641" s="35"/>
      <c r="S641" s="35"/>
      <c r="T641" s="35"/>
      <c r="U641" s="34"/>
      <c r="V641" s="34"/>
    </row>
    <row r="642" spans="2:22" s="30" customFormat="1" x14ac:dyDescent="0.3">
      <c r="B642" s="32"/>
      <c r="C642" s="33"/>
      <c r="D642" s="33"/>
      <c r="E642" s="33"/>
      <c r="F642" s="33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5"/>
      <c r="R642" s="35"/>
      <c r="S642" s="35"/>
      <c r="T642" s="35"/>
      <c r="U642" s="34"/>
      <c r="V642" s="34"/>
    </row>
    <row r="643" spans="2:22" s="30" customFormat="1" x14ac:dyDescent="0.3">
      <c r="B643" s="32"/>
      <c r="C643" s="33"/>
      <c r="D643" s="33"/>
      <c r="E643" s="33"/>
      <c r="F643" s="33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5"/>
      <c r="R643" s="35"/>
      <c r="S643" s="35"/>
      <c r="T643" s="35"/>
      <c r="U643" s="34"/>
      <c r="V643" s="34"/>
    </row>
    <row r="644" spans="2:22" s="30" customFormat="1" x14ac:dyDescent="0.3">
      <c r="B644" s="32"/>
      <c r="C644" s="33"/>
      <c r="D644" s="33"/>
      <c r="E644" s="33"/>
      <c r="F644" s="33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5"/>
      <c r="R644" s="35"/>
      <c r="S644" s="35"/>
      <c r="T644" s="35"/>
      <c r="U644" s="34"/>
      <c r="V644" s="34"/>
    </row>
    <row r="645" spans="2:22" s="30" customFormat="1" x14ac:dyDescent="0.3">
      <c r="B645" s="32"/>
      <c r="C645" s="33"/>
      <c r="D645" s="33"/>
      <c r="E645" s="33"/>
      <c r="F645" s="33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5"/>
      <c r="R645" s="35"/>
      <c r="S645" s="35"/>
      <c r="T645" s="35"/>
      <c r="U645" s="34"/>
      <c r="V645" s="34"/>
    </row>
    <row r="646" spans="2:22" s="30" customFormat="1" x14ac:dyDescent="0.3">
      <c r="B646" s="32"/>
      <c r="C646" s="33"/>
      <c r="D646" s="33"/>
      <c r="E646" s="33"/>
      <c r="F646" s="33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5"/>
      <c r="R646" s="35"/>
      <c r="S646" s="35"/>
      <c r="T646" s="35"/>
      <c r="U646" s="34"/>
      <c r="V646" s="34"/>
    </row>
    <row r="647" spans="2:22" s="30" customFormat="1" x14ac:dyDescent="0.3">
      <c r="B647" s="32"/>
      <c r="C647" s="33"/>
      <c r="D647" s="33"/>
      <c r="E647" s="33"/>
      <c r="F647" s="33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5"/>
      <c r="R647" s="35"/>
      <c r="S647" s="35"/>
      <c r="T647" s="35"/>
      <c r="U647" s="34"/>
      <c r="V647" s="34"/>
    </row>
    <row r="648" spans="2:22" s="30" customFormat="1" x14ac:dyDescent="0.3">
      <c r="B648" s="32"/>
      <c r="C648" s="33"/>
      <c r="D648" s="33"/>
      <c r="E648" s="33"/>
      <c r="F648" s="33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5"/>
      <c r="R648" s="35"/>
      <c r="S648" s="35"/>
      <c r="T648" s="35"/>
      <c r="U648" s="34"/>
      <c r="V648" s="34"/>
    </row>
    <row r="649" spans="2:22" s="30" customFormat="1" x14ac:dyDescent="0.3">
      <c r="B649" s="32"/>
      <c r="C649" s="33"/>
      <c r="D649" s="33"/>
      <c r="E649" s="33"/>
      <c r="F649" s="33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5"/>
      <c r="R649" s="35"/>
      <c r="S649" s="35"/>
      <c r="T649" s="35"/>
      <c r="U649" s="34"/>
      <c r="V649" s="34"/>
    </row>
    <row r="650" spans="2:22" s="30" customFormat="1" x14ac:dyDescent="0.3">
      <c r="B650" s="32"/>
      <c r="C650" s="33"/>
      <c r="D650" s="33"/>
      <c r="E650" s="33"/>
      <c r="F650" s="33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5"/>
      <c r="R650" s="35"/>
      <c r="S650" s="35"/>
      <c r="T650" s="35"/>
      <c r="U650" s="34"/>
      <c r="V650" s="34"/>
    </row>
    <row r="651" spans="2:22" s="30" customFormat="1" x14ac:dyDescent="0.3">
      <c r="B651" s="32"/>
      <c r="C651" s="33"/>
      <c r="D651" s="33"/>
      <c r="E651" s="33"/>
      <c r="F651" s="33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5"/>
      <c r="R651" s="35"/>
      <c r="S651" s="35"/>
      <c r="T651" s="35"/>
      <c r="U651" s="34"/>
      <c r="V651" s="34"/>
    </row>
    <row r="652" spans="2:22" s="30" customFormat="1" x14ac:dyDescent="0.3">
      <c r="B652" s="32"/>
      <c r="C652" s="33"/>
      <c r="D652" s="33"/>
      <c r="E652" s="33"/>
      <c r="F652" s="33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5"/>
      <c r="R652" s="35"/>
      <c r="S652" s="35"/>
      <c r="T652" s="35"/>
      <c r="U652" s="34"/>
      <c r="V652" s="34"/>
    </row>
    <row r="653" spans="2:22" s="30" customFormat="1" x14ac:dyDescent="0.3">
      <c r="B653" s="32"/>
      <c r="C653" s="33"/>
      <c r="D653" s="33"/>
      <c r="E653" s="33"/>
      <c r="F653" s="33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5"/>
      <c r="R653" s="35"/>
      <c r="S653" s="35"/>
      <c r="T653" s="35"/>
      <c r="U653" s="34"/>
      <c r="V653" s="34"/>
    </row>
    <row r="654" spans="2:22" s="30" customFormat="1" x14ac:dyDescent="0.3">
      <c r="B654" s="32"/>
      <c r="C654" s="33"/>
      <c r="D654" s="33"/>
      <c r="E654" s="33"/>
      <c r="F654" s="33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5"/>
      <c r="R654" s="35"/>
      <c r="S654" s="35"/>
      <c r="T654" s="35"/>
      <c r="U654" s="34"/>
      <c r="V654" s="34"/>
    </row>
    <row r="655" spans="2:22" s="30" customFormat="1" x14ac:dyDescent="0.3">
      <c r="B655" s="32"/>
      <c r="C655" s="33"/>
      <c r="D655" s="33"/>
      <c r="E655" s="33"/>
      <c r="F655" s="3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5"/>
      <c r="R655" s="35"/>
      <c r="S655" s="35"/>
      <c r="T655" s="35"/>
      <c r="U655" s="34"/>
      <c r="V655" s="34"/>
    </row>
    <row r="656" spans="2:22" s="30" customFormat="1" x14ac:dyDescent="0.3">
      <c r="B656" s="32"/>
      <c r="C656" s="33"/>
      <c r="D656" s="33"/>
      <c r="E656" s="33"/>
      <c r="F656" s="33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5"/>
      <c r="R656" s="35"/>
      <c r="S656" s="35"/>
      <c r="T656" s="35"/>
      <c r="U656" s="34"/>
      <c r="V656" s="34"/>
    </row>
    <row r="657" spans="2:22" s="30" customFormat="1" x14ac:dyDescent="0.3">
      <c r="B657" s="32"/>
      <c r="C657" s="33"/>
      <c r="D657" s="33"/>
      <c r="E657" s="33"/>
      <c r="F657" s="3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5"/>
      <c r="R657" s="35"/>
      <c r="S657" s="35"/>
      <c r="T657" s="35"/>
      <c r="U657" s="34"/>
      <c r="V657" s="34"/>
    </row>
    <row r="658" spans="2:22" s="30" customFormat="1" x14ac:dyDescent="0.3">
      <c r="B658" s="32"/>
      <c r="C658" s="33"/>
      <c r="D658" s="33"/>
      <c r="E658" s="33"/>
      <c r="F658" s="3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5"/>
      <c r="R658" s="35"/>
      <c r="S658" s="35"/>
      <c r="T658" s="35"/>
      <c r="U658" s="34"/>
      <c r="V658" s="34"/>
    </row>
    <row r="659" spans="2:22" s="30" customFormat="1" x14ac:dyDescent="0.3">
      <c r="B659" s="32"/>
      <c r="C659" s="33"/>
      <c r="D659" s="33"/>
      <c r="E659" s="33"/>
      <c r="F659" s="3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5"/>
      <c r="R659" s="35"/>
      <c r="S659" s="35"/>
      <c r="T659" s="35"/>
      <c r="U659" s="34"/>
      <c r="V659" s="34"/>
    </row>
    <row r="660" spans="2:22" s="30" customFormat="1" x14ac:dyDescent="0.3">
      <c r="B660" s="32"/>
      <c r="C660" s="33"/>
      <c r="D660" s="33"/>
      <c r="E660" s="33"/>
      <c r="F660" s="33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5"/>
      <c r="R660" s="35"/>
      <c r="S660" s="35"/>
      <c r="T660" s="35"/>
      <c r="U660" s="34"/>
      <c r="V660" s="34"/>
    </row>
    <row r="661" spans="2:22" s="30" customFormat="1" x14ac:dyDescent="0.3">
      <c r="B661" s="32"/>
      <c r="C661" s="33"/>
      <c r="D661" s="33"/>
      <c r="E661" s="33"/>
      <c r="F661" s="33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5"/>
      <c r="R661" s="35"/>
      <c r="S661" s="35"/>
      <c r="T661" s="35"/>
      <c r="U661" s="34"/>
      <c r="V661" s="34"/>
    </row>
    <row r="662" spans="2:22" s="30" customFormat="1" x14ac:dyDescent="0.3">
      <c r="B662" s="32"/>
      <c r="C662" s="33"/>
      <c r="D662" s="33"/>
      <c r="E662" s="33"/>
      <c r="F662" s="33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5"/>
      <c r="R662" s="35"/>
      <c r="S662" s="35"/>
      <c r="T662" s="35"/>
      <c r="U662" s="34"/>
      <c r="V662" s="34"/>
    </row>
    <row r="663" spans="2:22" s="30" customFormat="1" x14ac:dyDescent="0.3">
      <c r="B663" s="32"/>
      <c r="C663" s="33"/>
      <c r="D663" s="33"/>
      <c r="E663" s="33"/>
      <c r="F663" s="3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5"/>
      <c r="R663" s="35"/>
      <c r="S663" s="35"/>
      <c r="T663" s="35"/>
      <c r="U663" s="34"/>
      <c r="V663" s="34"/>
    </row>
    <row r="664" spans="2:22" s="30" customFormat="1" x14ac:dyDescent="0.3">
      <c r="B664" s="32"/>
      <c r="C664" s="33"/>
      <c r="D664" s="33"/>
      <c r="E664" s="33"/>
      <c r="F664" s="3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5"/>
      <c r="R664" s="35"/>
      <c r="S664" s="35"/>
      <c r="T664" s="35"/>
      <c r="U664" s="34"/>
      <c r="V664" s="34"/>
    </row>
    <row r="665" spans="2:22" s="30" customFormat="1" x14ac:dyDescent="0.3">
      <c r="B665" s="32"/>
      <c r="C665" s="33"/>
      <c r="D665" s="33"/>
      <c r="E665" s="33"/>
      <c r="F665" s="3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5"/>
      <c r="R665" s="35"/>
      <c r="S665" s="35"/>
      <c r="T665" s="35"/>
      <c r="U665" s="34"/>
      <c r="V665" s="34"/>
    </row>
    <row r="666" spans="2:22" s="30" customFormat="1" x14ac:dyDescent="0.3">
      <c r="B666" s="32"/>
      <c r="C666" s="33"/>
      <c r="D666" s="33"/>
      <c r="E666" s="33"/>
      <c r="F666" s="3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5"/>
      <c r="R666" s="35"/>
      <c r="S666" s="35"/>
      <c r="T666" s="35"/>
      <c r="U666" s="34"/>
      <c r="V666" s="34"/>
    </row>
    <row r="667" spans="2:22" s="30" customFormat="1" x14ac:dyDescent="0.3">
      <c r="B667" s="32"/>
      <c r="C667" s="33"/>
      <c r="D667" s="33"/>
      <c r="E667" s="33"/>
      <c r="F667" s="3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5"/>
      <c r="R667" s="35"/>
      <c r="S667" s="35"/>
      <c r="T667" s="35"/>
      <c r="U667" s="34"/>
      <c r="V667" s="34"/>
    </row>
    <row r="668" spans="2:22" s="30" customFormat="1" x14ac:dyDescent="0.3">
      <c r="B668" s="32"/>
      <c r="C668" s="33"/>
      <c r="D668" s="33"/>
      <c r="E668" s="33"/>
      <c r="F668" s="3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5"/>
      <c r="R668" s="35"/>
      <c r="S668" s="35"/>
      <c r="T668" s="35"/>
      <c r="U668" s="34"/>
      <c r="V668" s="34"/>
    </row>
    <row r="669" spans="2:22" s="30" customFormat="1" x14ac:dyDescent="0.3">
      <c r="B669" s="32"/>
      <c r="C669" s="33"/>
      <c r="D669" s="33"/>
      <c r="E669" s="33"/>
      <c r="F669" s="33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5"/>
      <c r="R669" s="35"/>
      <c r="S669" s="35"/>
      <c r="T669" s="35"/>
      <c r="U669" s="34"/>
      <c r="V669" s="34"/>
    </row>
    <row r="670" spans="2:22" s="30" customFormat="1" x14ac:dyDescent="0.3">
      <c r="B670" s="32"/>
      <c r="C670" s="33"/>
      <c r="D670" s="33"/>
      <c r="E670" s="33"/>
      <c r="F670" s="33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5"/>
      <c r="R670" s="35"/>
      <c r="S670" s="35"/>
      <c r="T670" s="35"/>
      <c r="U670" s="34"/>
      <c r="V670" s="34"/>
    </row>
    <row r="671" spans="2:22" s="30" customFormat="1" x14ac:dyDescent="0.3">
      <c r="B671" s="32"/>
      <c r="C671" s="33"/>
      <c r="D671" s="33"/>
      <c r="E671" s="33"/>
      <c r="F671" s="33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5"/>
      <c r="R671" s="35"/>
      <c r="S671" s="35"/>
      <c r="T671" s="35"/>
      <c r="U671" s="34"/>
      <c r="V671" s="34"/>
    </row>
    <row r="672" spans="2:22" s="30" customFormat="1" x14ac:dyDescent="0.3">
      <c r="B672" s="32"/>
      <c r="C672" s="33"/>
      <c r="D672" s="33"/>
      <c r="E672" s="33"/>
      <c r="F672" s="3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5"/>
      <c r="R672" s="35"/>
      <c r="S672" s="35"/>
      <c r="T672" s="35"/>
      <c r="U672" s="34"/>
      <c r="V672" s="34"/>
    </row>
    <row r="673" spans="2:22" s="30" customFormat="1" x14ac:dyDescent="0.3">
      <c r="B673" s="32"/>
      <c r="C673" s="33"/>
      <c r="D673" s="33"/>
      <c r="E673" s="33"/>
      <c r="F673" s="3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5"/>
      <c r="R673" s="35"/>
      <c r="S673" s="35"/>
      <c r="T673" s="35"/>
      <c r="U673" s="34"/>
      <c r="V673" s="34"/>
    </row>
    <row r="674" spans="2:22" s="30" customFormat="1" x14ac:dyDescent="0.3">
      <c r="B674" s="32"/>
      <c r="C674" s="33"/>
      <c r="D674" s="33"/>
      <c r="E674" s="33"/>
      <c r="F674" s="33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5"/>
      <c r="R674" s="35"/>
      <c r="S674" s="35"/>
      <c r="T674" s="35"/>
      <c r="U674" s="34"/>
      <c r="V674" s="34"/>
    </row>
    <row r="675" spans="2:22" s="30" customFormat="1" x14ac:dyDescent="0.3">
      <c r="B675" s="32"/>
      <c r="C675" s="33"/>
      <c r="D675" s="33"/>
      <c r="E675" s="33"/>
      <c r="F675" s="3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5"/>
      <c r="R675" s="35"/>
      <c r="S675" s="35"/>
      <c r="T675" s="35"/>
      <c r="U675" s="34"/>
      <c r="V675" s="34"/>
    </row>
    <row r="676" spans="2:22" s="30" customFormat="1" x14ac:dyDescent="0.3">
      <c r="B676" s="32"/>
      <c r="C676" s="33"/>
      <c r="D676" s="33"/>
      <c r="E676" s="33"/>
      <c r="F676" s="33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5"/>
      <c r="R676" s="35"/>
      <c r="S676" s="35"/>
      <c r="T676" s="35"/>
      <c r="U676" s="34"/>
      <c r="V676" s="34"/>
    </row>
    <row r="677" spans="2:22" s="30" customFormat="1" x14ac:dyDescent="0.3">
      <c r="B677" s="32"/>
      <c r="C677" s="33"/>
      <c r="D677" s="33"/>
      <c r="E677" s="33"/>
      <c r="F677" s="3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5"/>
      <c r="R677" s="35"/>
      <c r="S677" s="35"/>
      <c r="T677" s="35"/>
      <c r="U677" s="34"/>
      <c r="V677" s="34"/>
    </row>
    <row r="678" spans="2:22" s="30" customFormat="1" x14ac:dyDescent="0.3">
      <c r="B678" s="32"/>
      <c r="C678" s="33"/>
      <c r="D678" s="33"/>
      <c r="E678" s="33"/>
      <c r="F678" s="3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5"/>
      <c r="R678" s="35"/>
      <c r="S678" s="35"/>
      <c r="T678" s="35"/>
      <c r="U678" s="34"/>
      <c r="V678" s="34"/>
    </row>
    <row r="679" spans="2:22" s="30" customFormat="1" x14ac:dyDescent="0.3">
      <c r="B679" s="32"/>
      <c r="C679" s="33"/>
      <c r="D679" s="33"/>
      <c r="E679" s="33"/>
      <c r="F679" s="3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5"/>
      <c r="R679" s="35"/>
      <c r="S679" s="35"/>
      <c r="T679" s="35"/>
      <c r="U679" s="34"/>
      <c r="V679" s="34"/>
    </row>
    <row r="680" spans="2:22" s="30" customFormat="1" x14ac:dyDescent="0.3">
      <c r="B680" s="32"/>
      <c r="C680" s="33"/>
      <c r="D680" s="33"/>
      <c r="E680" s="33"/>
      <c r="F680" s="33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5"/>
      <c r="R680" s="35"/>
      <c r="S680" s="35"/>
      <c r="T680" s="35"/>
      <c r="U680" s="34"/>
      <c r="V680" s="34"/>
    </row>
    <row r="681" spans="2:22" s="30" customFormat="1" x14ac:dyDescent="0.3">
      <c r="B681" s="32"/>
      <c r="C681" s="33"/>
      <c r="D681" s="33"/>
      <c r="E681" s="33"/>
      <c r="F681" s="3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5"/>
      <c r="R681" s="35"/>
      <c r="S681" s="35"/>
      <c r="T681" s="35"/>
      <c r="U681" s="34"/>
      <c r="V681" s="34"/>
    </row>
    <row r="682" spans="2:22" s="30" customFormat="1" x14ac:dyDescent="0.3">
      <c r="B682" s="32"/>
      <c r="C682" s="33"/>
      <c r="D682" s="33"/>
      <c r="E682" s="33"/>
      <c r="F682" s="3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5"/>
      <c r="R682" s="35"/>
      <c r="S682" s="35"/>
      <c r="T682" s="35"/>
      <c r="U682" s="34"/>
      <c r="V682" s="34"/>
    </row>
    <row r="683" spans="2:22" s="30" customFormat="1" x14ac:dyDescent="0.3">
      <c r="B683" s="32"/>
      <c r="C683" s="33"/>
      <c r="D683" s="33"/>
      <c r="E683" s="33"/>
      <c r="F683" s="33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5"/>
      <c r="R683" s="35"/>
      <c r="S683" s="35"/>
      <c r="T683" s="35"/>
      <c r="U683" s="34"/>
      <c r="V683" s="34"/>
    </row>
    <row r="684" spans="2:22" s="30" customFormat="1" x14ac:dyDescent="0.3">
      <c r="B684" s="32"/>
      <c r="C684" s="33"/>
      <c r="D684" s="33"/>
      <c r="E684" s="33"/>
      <c r="F684" s="3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5"/>
      <c r="R684" s="35"/>
      <c r="S684" s="35"/>
      <c r="T684" s="35"/>
      <c r="U684" s="34"/>
      <c r="V684" s="34"/>
    </row>
    <row r="685" spans="2:22" s="30" customFormat="1" x14ac:dyDescent="0.3">
      <c r="B685" s="32"/>
      <c r="C685" s="33"/>
      <c r="D685" s="33"/>
      <c r="E685" s="33"/>
      <c r="F685" s="3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5"/>
      <c r="R685" s="35"/>
      <c r="S685" s="35"/>
      <c r="T685" s="35"/>
      <c r="U685" s="34"/>
      <c r="V685" s="34"/>
    </row>
    <row r="686" spans="2:22" s="30" customFormat="1" x14ac:dyDescent="0.3">
      <c r="B686" s="32"/>
      <c r="C686" s="33"/>
      <c r="D686" s="33"/>
      <c r="E686" s="33"/>
      <c r="F686" s="3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5"/>
      <c r="R686" s="35"/>
      <c r="S686" s="35"/>
      <c r="T686" s="35"/>
      <c r="U686" s="34"/>
      <c r="V686" s="34"/>
    </row>
    <row r="687" spans="2:22" s="30" customFormat="1" x14ac:dyDescent="0.3">
      <c r="B687" s="32"/>
      <c r="C687" s="33"/>
      <c r="D687" s="33"/>
      <c r="E687" s="33"/>
      <c r="F687" s="33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5"/>
      <c r="R687" s="35"/>
      <c r="S687" s="35"/>
      <c r="T687" s="35"/>
      <c r="U687" s="34"/>
      <c r="V687" s="34"/>
    </row>
    <row r="688" spans="2:22" s="30" customFormat="1" x14ac:dyDescent="0.3">
      <c r="B688" s="32"/>
      <c r="C688" s="33"/>
      <c r="D688" s="33"/>
      <c r="E688" s="33"/>
      <c r="F688" s="33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5"/>
      <c r="R688" s="35"/>
      <c r="S688" s="35"/>
      <c r="T688" s="35"/>
      <c r="U688" s="34"/>
      <c r="V688" s="34"/>
    </row>
    <row r="689" spans="2:22" s="30" customFormat="1" x14ac:dyDescent="0.3">
      <c r="B689" s="32"/>
      <c r="C689" s="33"/>
      <c r="D689" s="33"/>
      <c r="E689" s="33"/>
      <c r="F689" s="33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5"/>
      <c r="R689" s="35"/>
      <c r="S689" s="35"/>
      <c r="T689" s="35"/>
      <c r="U689" s="34"/>
      <c r="V689" s="34"/>
    </row>
    <row r="690" spans="2:22" s="30" customFormat="1" x14ac:dyDescent="0.3">
      <c r="B690" s="32"/>
      <c r="C690" s="33"/>
      <c r="D690" s="33"/>
      <c r="E690" s="33"/>
      <c r="F690" s="33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5"/>
      <c r="R690" s="35"/>
      <c r="S690" s="35"/>
      <c r="T690" s="35"/>
      <c r="U690" s="34"/>
      <c r="V690" s="34"/>
    </row>
    <row r="691" spans="2:22" s="30" customFormat="1" x14ac:dyDescent="0.3">
      <c r="B691" s="32"/>
      <c r="C691" s="33"/>
      <c r="D691" s="33"/>
      <c r="E691" s="33"/>
      <c r="F691" s="33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5"/>
      <c r="R691" s="35"/>
      <c r="S691" s="35"/>
      <c r="T691" s="35"/>
      <c r="U691" s="34"/>
      <c r="V691" s="34"/>
    </row>
    <row r="692" spans="2:22" s="30" customFormat="1" x14ac:dyDescent="0.3">
      <c r="B692" s="32"/>
      <c r="C692" s="33"/>
      <c r="D692" s="33"/>
      <c r="E692" s="33"/>
      <c r="F692" s="33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5"/>
      <c r="R692" s="35"/>
      <c r="S692" s="35"/>
      <c r="T692" s="35"/>
      <c r="U692" s="34"/>
      <c r="V692" s="34"/>
    </row>
    <row r="693" spans="2:22" s="30" customFormat="1" x14ac:dyDescent="0.3">
      <c r="B693" s="32"/>
      <c r="C693" s="33"/>
      <c r="D693" s="33"/>
      <c r="E693" s="33"/>
      <c r="F693" s="33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5"/>
      <c r="R693" s="35"/>
      <c r="S693" s="35"/>
      <c r="T693" s="35"/>
      <c r="U693" s="34"/>
      <c r="V693" s="34"/>
    </row>
    <row r="694" spans="2:22" s="30" customFormat="1" x14ac:dyDescent="0.3">
      <c r="B694" s="32"/>
      <c r="C694" s="33"/>
      <c r="D694" s="33"/>
      <c r="E694" s="33"/>
      <c r="F694" s="33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5"/>
      <c r="R694" s="35"/>
      <c r="S694" s="35"/>
      <c r="T694" s="35"/>
      <c r="U694" s="34"/>
      <c r="V694" s="34"/>
    </row>
    <row r="695" spans="2:22" s="30" customFormat="1" x14ac:dyDescent="0.3">
      <c r="B695" s="32"/>
      <c r="C695" s="33"/>
      <c r="D695" s="33"/>
      <c r="E695" s="33"/>
      <c r="F695" s="3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5"/>
      <c r="R695" s="35"/>
      <c r="S695" s="35"/>
      <c r="T695" s="35"/>
      <c r="U695" s="34"/>
      <c r="V695" s="34"/>
    </row>
    <row r="696" spans="2:22" s="30" customFormat="1" x14ac:dyDescent="0.3">
      <c r="B696" s="32"/>
      <c r="C696" s="33"/>
      <c r="D696" s="33"/>
      <c r="E696" s="33"/>
      <c r="F696" s="3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5"/>
      <c r="R696" s="35"/>
      <c r="S696" s="35"/>
      <c r="T696" s="35"/>
      <c r="U696" s="34"/>
      <c r="V696" s="34"/>
    </row>
    <row r="697" spans="2:22" s="30" customFormat="1" x14ac:dyDescent="0.3">
      <c r="B697" s="32"/>
      <c r="C697" s="33"/>
      <c r="D697" s="33"/>
      <c r="E697" s="33"/>
      <c r="F697" s="33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5"/>
      <c r="R697" s="35"/>
      <c r="S697" s="35"/>
      <c r="T697" s="35"/>
      <c r="U697" s="34"/>
      <c r="V697" s="34"/>
    </row>
    <row r="698" spans="2:22" s="30" customFormat="1" x14ac:dyDescent="0.3">
      <c r="B698" s="32"/>
      <c r="C698" s="33"/>
      <c r="D698" s="33"/>
      <c r="E698" s="33"/>
      <c r="F698" s="33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5"/>
      <c r="R698" s="35"/>
      <c r="S698" s="35"/>
      <c r="T698" s="35"/>
      <c r="U698" s="34"/>
      <c r="V698" s="34"/>
    </row>
    <row r="699" spans="2:22" s="30" customFormat="1" x14ac:dyDescent="0.3">
      <c r="B699" s="32"/>
      <c r="C699" s="33"/>
      <c r="D699" s="33"/>
      <c r="E699" s="33"/>
      <c r="F699" s="33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5"/>
      <c r="R699" s="35"/>
      <c r="S699" s="35"/>
      <c r="T699" s="35"/>
      <c r="U699" s="34"/>
      <c r="V699" s="34"/>
    </row>
    <row r="700" spans="2:22" s="30" customFormat="1" x14ac:dyDescent="0.3">
      <c r="B700" s="32"/>
      <c r="C700" s="33"/>
      <c r="D700" s="33"/>
      <c r="E700" s="33"/>
      <c r="F700" s="3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5"/>
      <c r="R700" s="35"/>
      <c r="S700" s="35"/>
      <c r="T700" s="35"/>
      <c r="U700" s="34"/>
      <c r="V700" s="34"/>
    </row>
    <row r="701" spans="2:22" s="30" customFormat="1" x14ac:dyDescent="0.3">
      <c r="B701" s="32"/>
      <c r="C701" s="33"/>
      <c r="D701" s="33"/>
      <c r="E701" s="33"/>
      <c r="F701" s="3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5"/>
      <c r="R701" s="35"/>
      <c r="S701" s="35"/>
      <c r="T701" s="35"/>
      <c r="U701" s="34"/>
      <c r="V701" s="34"/>
    </row>
    <row r="702" spans="2:22" s="30" customFormat="1" x14ac:dyDescent="0.3">
      <c r="B702" s="32"/>
      <c r="C702" s="33"/>
      <c r="D702" s="33"/>
      <c r="E702" s="33"/>
      <c r="F702" s="3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5"/>
      <c r="R702" s="35"/>
      <c r="S702" s="35"/>
      <c r="T702" s="35"/>
      <c r="U702" s="34"/>
      <c r="V702" s="34"/>
    </row>
    <row r="703" spans="2:22" s="30" customFormat="1" x14ac:dyDescent="0.3">
      <c r="B703" s="32"/>
      <c r="C703" s="33"/>
      <c r="D703" s="33"/>
      <c r="E703" s="33"/>
      <c r="F703" s="3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5"/>
      <c r="R703" s="35"/>
      <c r="S703" s="35"/>
      <c r="T703" s="35"/>
      <c r="U703" s="34"/>
      <c r="V703" s="34"/>
    </row>
    <row r="704" spans="2:22" s="30" customFormat="1" x14ac:dyDescent="0.3">
      <c r="B704" s="32"/>
      <c r="C704" s="33"/>
      <c r="D704" s="33"/>
      <c r="E704" s="33"/>
      <c r="F704" s="3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5"/>
      <c r="R704" s="35"/>
      <c r="S704" s="35"/>
      <c r="T704" s="35"/>
      <c r="U704" s="34"/>
      <c r="V704" s="34"/>
    </row>
    <row r="705" spans="2:22" s="30" customFormat="1" x14ac:dyDescent="0.3">
      <c r="B705" s="32"/>
      <c r="C705" s="33"/>
      <c r="D705" s="33"/>
      <c r="E705" s="33"/>
      <c r="F705" s="3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5"/>
      <c r="R705" s="35"/>
      <c r="S705" s="35"/>
      <c r="T705" s="35"/>
      <c r="U705" s="34"/>
      <c r="V705" s="34"/>
    </row>
    <row r="706" spans="2:22" s="30" customFormat="1" x14ac:dyDescent="0.3">
      <c r="B706" s="32"/>
      <c r="C706" s="33"/>
      <c r="D706" s="33"/>
      <c r="E706" s="33"/>
      <c r="F706" s="33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5"/>
      <c r="R706" s="35"/>
      <c r="S706" s="35"/>
      <c r="T706" s="35"/>
      <c r="U706" s="34"/>
      <c r="V706" s="34"/>
    </row>
    <row r="707" spans="2:22" s="30" customFormat="1" x14ac:dyDescent="0.3">
      <c r="B707" s="32"/>
      <c r="C707" s="33"/>
      <c r="D707" s="33"/>
      <c r="E707" s="33"/>
      <c r="F707" s="33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5"/>
      <c r="R707" s="35"/>
      <c r="S707" s="35"/>
      <c r="T707" s="35"/>
      <c r="U707" s="34"/>
      <c r="V707" s="34"/>
    </row>
    <row r="708" spans="2:22" s="30" customFormat="1" x14ac:dyDescent="0.3">
      <c r="B708" s="32"/>
      <c r="C708" s="33"/>
      <c r="D708" s="33"/>
      <c r="E708" s="33"/>
      <c r="F708" s="3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5"/>
      <c r="R708" s="35"/>
      <c r="S708" s="35"/>
      <c r="T708" s="35"/>
      <c r="U708" s="34"/>
      <c r="V708" s="34"/>
    </row>
    <row r="709" spans="2:22" s="30" customFormat="1" x14ac:dyDescent="0.3">
      <c r="B709" s="32"/>
      <c r="C709" s="33"/>
      <c r="D709" s="33"/>
      <c r="E709" s="33"/>
      <c r="F709" s="33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5"/>
      <c r="R709" s="35"/>
      <c r="S709" s="35"/>
      <c r="T709" s="35"/>
      <c r="U709" s="34"/>
      <c r="V709" s="34"/>
    </row>
    <row r="710" spans="2:22" s="30" customFormat="1" x14ac:dyDescent="0.3">
      <c r="B710" s="32"/>
      <c r="C710" s="33"/>
      <c r="D710" s="33"/>
      <c r="E710" s="33"/>
      <c r="F710" s="33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5"/>
      <c r="R710" s="35"/>
      <c r="S710" s="35"/>
      <c r="T710" s="35"/>
      <c r="U710" s="34"/>
      <c r="V710" s="34"/>
    </row>
    <row r="711" spans="2:22" s="30" customFormat="1" x14ac:dyDescent="0.3">
      <c r="B711" s="32"/>
      <c r="C711" s="33"/>
      <c r="D711" s="33"/>
      <c r="E711" s="33"/>
      <c r="F711" s="33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5"/>
      <c r="R711" s="35"/>
      <c r="S711" s="35"/>
      <c r="T711" s="35"/>
      <c r="U711" s="34"/>
      <c r="V711" s="34"/>
    </row>
    <row r="712" spans="2:22" s="30" customFormat="1" x14ac:dyDescent="0.3">
      <c r="B712" s="32"/>
      <c r="C712" s="33"/>
      <c r="D712" s="33"/>
      <c r="E712" s="33"/>
      <c r="F712" s="33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5"/>
      <c r="R712" s="35"/>
      <c r="S712" s="35"/>
      <c r="T712" s="35"/>
      <c r="U712" s="34"/>
      <c r="V712" s="34"/>
    </row>
    <row r="713" spans="2:22" s="30" customFormat="1" x14ac:dyDescent="0.3">
      <c r="B713" s="32"/>
      <c r="C713" s="33"/>
      <c r="D713" s="33"/>
      <c r="E713" s="33"/>
      <c r="F713" s="33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5"/>
      <c r="R713" s="35"/>
      <c r="S713" s="35"/>
      <c r="T713" s="35"/>
      <c r="U713" s="34"/>
      <c r="V713" s="34"/>
    </row>
    <row r="714" spans="2:22" s="30" customFormat="1" x14ac:dyDescent="0.3">
      <c r="B714" s="32"/>
      <c r="C714" s="33"/>
      <c r="D714" s="33"/>
      <c r="E714" s="33"/>
      <c r="F714" s="33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5"/>
      <c r="R714" s="35"/>
      <c r="S714" s="35"/>
      <c r="T714" s="35"/>
      <c r="U714" s="34"/>
      <c r="V714" s="34"/>
    </row>
    <row r="715" spans="2:22" s="30" customFormat="1" x14ac:dyDescent="0.3">
      <c r="B715" s="32"/>
      <c r="C715" s="33"/>
      <c r="D715" s="33"/>
      <c r="E715" s="33"/>
      <c r="F715" s="33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5"/>
      <c r="R715" s="35"/>
      <c r="S715" s="35"/>
      <c r="T715" s="35"/>
      <c r="U715" s="34"/>
      <c r="V715" s="34"/>
    </row>
    <row r="716" spans="2:22" s="30" customFormat="1" x14ac:dyDescent="0.3">
      <c r="B716" s="32"/>
      <c r="C716" s="33"/>
      <c r="D716" s="33"/>
      <c r="E716" s="33"/>
      <c r="F716" s="33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5"/>
      <c r="R716" s="35"/>
      <c r="S716" s="35"/>
      <c r="T716" s="35"/>
      <c r="U716" s="34"/>
      <c r="V716" s="34"/>
    </row>
    <row r="717" spans="2:22" s="30" customFormat="1" x14ac:dyDescent="0.3">
      <c r="B717" s="32"/>
      <c r="C717" s="33"/>
      <c r="D717" s="33"/>
      <c r="E717" s="33"/>
      <c r="F717" s="33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5"/>
      <c r="R717" s="35"/>
      <c r="S717" s="35"/>
      <c r="T717" s="35"/>
      <c r="U717" s="34"/>
      <c r="V717" s="34"/>
    </row>
    <row r="718" spans="2:22" s="30" customFormat="1" x14ac:dyDescent="0.3">
      <c r="B718" s="32"/>
      <c r="C718" s="33"/>
      <c r="D718" s="33"/>
      <c r="E718" s="33"/>
      <c r="F718" s="3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5"/>
      <c r="R718" s="35"/>
      <c r="S718" s="35"/>
      <c r="T718" s="35"/>
      <c r="U718" s="34"/>
      <c r="V718" s="34"/>
    </row>
    <row r="719" spans="2:22" s="30" customFormat="1" x14ac:dyDescent="0.3">
      <c r="B719" s="32"/>
      <c r="C719" s="33"/>
      <c r="D719" s="33"/>
      <c r="E719" s="33"/>
      <c r="F719" s="33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5"/>
      <c r="R719" s="35"/>
      <c r="S719" s="35"/>
      <c r="T719" s="35"/>
      <c r="U719" s="34"/>
      <c r="V719" s="34"/>
    </row>
    <row r="720" spans="2:22" s="30" customFormat="1" x14ac:dyDescent="0.3">
      <c r="B720" s="32"/>
      <c r="C720" s="33"/>
      <c r="D720" s="33"/>
      <c r="E720" s="33"/>
      <c r="F720" s="33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5"/>
      <c r="R720" s="35"/>
      <c r="S720" s="35"/>
      <c r="T720" s="35"/>
      <c r="U720" s="34"/>
      <c r="V720" s="34"/>
    </row>
    <row r="721" spans="2:22" s="30" customFormat="1" x14ac:dyDescent="0.3">
      <c r="B721" s="32"/>
      <c r="C721" s="33"/>
      <c r="D721" s="33"/>
      <c r="E721" s="33"/>
      <c r="F721" s="33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5"/>
      <c r="R721" s="35"/>
      <c r="S721" s="35"/>
      <c r="T721" s="35"/>
      <c r="U721" s="34"/>
      <c r="V721" s="34"/>
    </row>
    <row r="722" spans="2:22" s="30" customFormat="1" x14ac:dyDescent="0.3">
      <c r="B722" s="32"/>
      <c r="C722" s="33"/>
      <c r="D722" s="33"/>
      <c r="E722" s="33"/>
      <c r="F722" s="33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5"/>
      <c r="R722" s="35"/>
      <c r="S722" s="35"/>
      <c r="T722" s="35"/>
      <c r="U722" s="34"/>
      <c r="V722" s="34"/>
    </row>
    <row r="723" spans="2:22" s="30" customFormat="1" x14ac:dyDescent="0.3">
      <c r="B723" s="32"/>
      <c r="C723" s="33"/>
      <c r="D723" s="33"/>
      <c r="E723" s="33"/>
      <c r="F723" s="33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5"/>
      <c r="R723" s="35"/>
      <c r="S723" s="35"/>
      <c r="T723" s="35"/>
      <c r="U723" s="34"/>
      <c r="V723" s="34"/>
    </row>
    <row r="724" spans="2:22" s="30" customFormat="1" x14ac:dyDescent="0.3">
      <c r="B724" s="32"/>
      <c r="C724" s="33"/>
      <c r="D724" s="33"/>
      <c r="E724" s="33"/>
      <c r="F724" s="33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5"/>
      <c r="R724" s="35"/>
      <c r="S724" s="35"/>
      <c r="T724" s="35"/>
      <c r="U724" s="34"/>
      <c r="V724" s="34"/>
    </row>
    <row r="725" spans="2:22" s="30" customFormat="1" x14ac:dyDescent="0.3">
      <c r="B725" s="32"/>
      <c r="C725" s="33"/>
      <c r="D725" s="33"/>
      <c r="E725" s="33"/>
      <c r="F725" s="33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5"/>
      <c r="R725" s="35"/>
      <c r="S725" s="35"/>
      <c r="T725" s="35"/>
      <c r="U725" s="34"/>
      <c r="V725" s="34"/>
    </row>
    <row r="726" spans="2:22" s="30" customFormat="1" x14ac:dyDescent="0.3">
      <c r="B726" s="32"/>
      <c r="C726" s="33"/>
      <c r="D726" s="33"/>
      <c r="E726" s="33"/>
      <c r="F726" s="33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5"/>
      <c r="R726" s="35"/>
      <c r="S726" s="35"/>
      <c r="T726" s="35"/>
      <c r="U726" s="34"/>
      <c r="V726" s="34"/>
    </row>
    <row r="727" spans="2:22" s="30" customFormat="1" x14ac:dyDescent="0.3">
      <c r="B727" s="32"/>
      <c r="C727" s="33"/>
      <c r="D727" s="33"/>
      <c r="E727" s="33"/>
      <c r="F727" s="33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5"/>
      <c r="R727" s="35"/>
      <c r="S727" s="35"/>
      <c r="T727" s="35"/>
      <c r="U727" s="34"/>
      <c r="V727" s="34"/>
    </row>
    <row r="728" spans="2:22" s="30" customFormat="1" x14ac:dyDescent="0.3">
      <c r="B728" s="32"/>
      <c r="C728" s="33"/>
      <c r="D728" s="33"/>
      <c r="E728" s="33"/>
      <c r="F728" s="33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5"/>
      <c r="R728" s="35"/>
      <c r="S728" s="35"/>
      <c r="T728" s="35"/>
      <c r="U728" s="34"/>
      <c r="V728" s="34"/>
    </row>
    <row r="729" spans="2:22" s="30" customFormat="1" x14ac:dyDescent="0.3">
      <c r="B729" s="32"/>
      <c r="C729" s="33"/>
      <c r="D729" s="33"/>
      <c r="E729" s="33"/>
      <c r="F729" s="33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5"/>
      <c r="R729" s="35"/>
      <c r="S729" s="35"/>
      <c r="T729" s="35"/>
      <c r="U729" s="34"/>
      <c r="V729" s="34"/>
    </row>
    <row r="730" spans="2:22" s="30" customFormat="1" x14ac:dyDescent="0.3">
      <c r="B730" s="32"/>
      <c r="C730" s="33"/>
      <c r="D730" s="33"/>
      <c r="E730" s="33"/>
      <c r="F730" s="33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5"/>
      <c r="R730" s="35"/>
      <c r="S730" s="35"/>
      <c r="T730" s="35"/>
      <c r="U730" s="34"/>
      <c r="V730" s="34"/>
    </row>
    <row r="731" spans="2:22" s="30" customFormat="1" x14ac:dyDescent="0.3">
      <c r="B731" s="32"/>
      <c r="C731" s="33"/>
      <c r="D731" s="33"/>
      <c r="E731" s="33"/>
      <c r="F731" s="33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5"/>
      <c r="R731" s="35"/>
      <c r="S731" s="35"/>
      <c r="T731" s="35"/>
      <c r="U731" s="34"/>
      <c r="V731" s="34"/>
    </row>
    <row r="732" spans="2:22" s="30" customFormat="1" x14ac:dyDescent="0.3">
      <c r="B732" s="32"/>
      <c r="C732" s="33"/>
      <c r="D732" s="33"/>
      <c r="E732" s="33"/>
      <c r="F732" s="33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5"/>
      <c r="R732" s="35"/>
      <c r="S732" s="35"/>
      <c r="T732" s="35"/>
      <c r="U732" s="34"/>
      <c r="V732" s="34"/>
    </row>
    <row r="733" spans="2:22" s="30" customFormat="1" x14ac:dyDescent="0.3">
      <c r="B733" s="32"/>
      <c r="C733" s="33"/>
      <c r="D733" s="33"/>
      <c r="E733" s="33"/>
      <c r="F733" s="33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5"/>
      <c r="R733" s="35"/>
      <c r="S733" s="35"/>
      <c r="T733" s="35"/>
      <c r="U733" s="34"/>
      <c r="V733" s="34"/>
    </row>
    <row r="734" spans="2:22" s="30" customFormat="1" x14ac:dyDescent="0.3">
      <c r="B734" s="32"/>
      <c r="C734" s="33"/>
      <c r="D734" s="33"/>
      <c r="E734" s="33"/>
      <c r="F734" s="33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5"/>
      <c r="R734" s="35"/>
      <c r="S734" s="35"/>
      <c r="T734" s="35"/>
      <c r="U734" s="34"/>
      <c r="V734" s="34"/>
    </row>
    <row r="735" spans="2:22" s="30" customFormat="1" x14ac:dyDescent="0.3">
      <c r="B735" s="32"/>
      <c r="C735" s="33"/>
      <c r="D735" s="33"/>
      <c r="E735" s="33"/>
      <c r="F735" s="33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5"/>
      <c r="R735" s="35"/>
      <c r="S735" s="35"/>
      <c r="T735" s="35"/>
      <c r="U735" s="34"/>
      <c r="V735" s="34"/>
    </row>
    <row r="736" spans="2:22" s="30" customFormat="1" x14ac:dyDescent="0.3">
      <c r="B736" s="32"/>
      <c r="C736" s="33"/>
      <c r="D736" s="33"/>
      <c r="E736" s="33"/>
      <c r="F736" s="33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5"/>
      <c r="R736" s="35"/>
      <c r="S736" s="35"/>
      <c r="T736" s="35"/>
      <c r="U736" s="34"/>
      <c r="V736" s="34"/>
    </row>
    <row r="737" spans="2:22" s="30" customFormat="1" x14ac:dyDescent="0.3">
      <c r="B737" s="32"/>
      <c r="C737" s="33"/>
      <c r="D737" s="33"/>
      <c r="E737" s="33"/>
      <c r="F737" s="33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5"/>
      <c r="R737" s="35"/>
      <c r="S737" s="35"/>
      <c r="T737" s="35"/>
      <c r="U737" s="34"/>
      <c r="V737" s="34"/>
    </row>
    <row r="738" spans="2:22" s="30" customFormat="1" x14ac:dyDescent="0.3">
      <c r="B738" s="32"/>
      <c r="C738" s="33"/>
      <c r="D738" s="33"/>
      <c r="E738" s="33"/>
      <c r="F738" s="33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5"/>
      <c r="R738" s="35"/>
      <c r="S738" s="35"/>
      <c r="T738" s="35"/>
      <c r="U738" s="34"/>
      <c r="V738" s="34"/>
    </row>
    <row r="739" spans="2:22" s="30" customFormat="1" x14ac:dyDescent="0.3">
      <c r="B739" s="32"/>
      <c r="C739" s="33"/>
      <c r="D739" s="33"/>
      <c r="E739" s="33"/>
      <c r="F739" s="33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5"/>
      <c r="R739" s="35"/>
      <c r="S739" s="35"/>
      <c r="T739" s="35"/>
      <c r="U739" s="34"/>
      <c r="V739" s="34"/>
    </row>
    <row r="740" spans="2:22" s="30" customFormat="1" x14ac:dyDescent="0.3">
      <c r="B740" s="32"/>
      <c r="C740" s="33"/>
      <c r="D740" s="33"/>
      <c r="E740" s="33"/>
      <c r="F740" s="33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5"/>
      <c r="R740" s="35"/>
      <c r="S740" s="35"/>
      <c r="T740" s="35"/>
      <c r="U740" s="34"/>
      <c r="V740" s="34"/>
    </row>
    <row r="741" spans="2:22" s="30" customFormat="1" x14ac:dyDescent="0.3">
      <c r="B741" s="32"/>
      <c r="C741" s="33"/>
      <c r="D741" s="33"/>
      <c r="E741" s="33"/>
      <c r="F741" s="33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5"/>
      <c r="R741" s="35"/>
      <c r="S741" s="35"/>
      <c r="T741" s="35"/>
      <c r="U741" s="34"/>
      <c r="V741" s="34"/>
    </row>
    <row r="742" spans="2:22" s="30" customFormat="1" x14ac:dyDescent="0.3">
      <c r="B742" s="32"/>
      <c r="C742" s="33"/>
      <c r="D742" s="33"/>
      <c r="E742" s="33"/>
      <c r="F742" s="33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5"/>
      <c r="R742" s="35"/>
      <c r="S742" s="35"/>
      <c r="T742" s="35"/>
      <c r="U742" s="34"/>
      <c r="V742" s="34"/>
    </row>
    <row r="743" spans="2:22" s="30" customFormat="1" x14ac:dyDescent="0.3">
      <c r="B743" s="32"/>
      <c r="C743" s="33"/>
      <c r="D743" s="33"/>
      <c r="E743" s="33"/>
      <c r="F743" s="33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5"/>
      <c r="R743" s="35"/>
      <c r="S743" s="35"/>
      <c r="T743" s="35"/>
      <c r="U743" s="34"/>
      <c r="V743" s="34"/>
    </row>
    <row r="744" spans="2:22" s="30" customFormat="1" x14ac:dyDescent="0.3">
      <c r="B744" s="32"/>
      <c r="C744" s="33"/>
      <c r="D744" s="33"/>
      <c r="E744" s="33"/>
      <c r="F744" s="33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5"/>
      <c r="R744" s="35"/>
      <c r="S744" s="35"/>
      <c r="T744" s="35"/>
      <c r="U744" s="34"/>
      <c r="V744" s="34"/>
    </row>
    <row r="745" spans="2:22" s="30" customFormat="1" x14ac:dyDescent="0.3">
      <c r="B745" s="32"/>
      <c r="C745" s="33"/>
      <c r="D745" s="33"/>
      <c r="E745" s="33"/>
      <c r="F745" s="33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5"/>
      <c r="R745" s="35"/>
      <c r="S745" s="35"/>
      <c r="T745" s="35"/>
      <c r="U745" s="34"/>
      <c r="V745" s="34"/>
    </row>
    <row r="746" spans="2:22" s="30" customFormat="1" x14ac:dyDescent="0.3">
      <c r="B746" s="32"/>
      <c r="C746" s="33"/>
      <c r="D746" s="33"/>
      <c r="E746" s="33"/>
      <c r="F746" s="3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5"/>
      <c r="R746" s="35"/>
      <c r="S746" s="35"/>
      <c r="T746" s="35"/>
      <c r="U746" s="34"/>
      <c r="V746" s="34"/>
    </row>
    <row r="747" spans="2:22" s="30" customFormat="1" x14ac:dyDescent="0.3">
      <c r="B747" s="32"/>
      <c r="C747" s="33"/>
      <c r="D747" s="33"/>
      <c r="E747" s="33"/>
      <c r="F747" s="3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5"/>
      <c r="R747" s="35"/>
      <c r="S747" s="35"/>
      <c r="T747" s="35"/>
      <c r="U747" s="34"/>
      <c r="V747" s="34"/>
    </row>
    <row r="748" spans="2:22" s="30" customFormat="1" x14ac:dyDescent="0.3">
      <c r="B748" s="32"/>
      <c r="C748" s="33"/>
      <c r="D748" s="33"/>
      <c r="E748" s="33"/>
      <c r="F748" s="33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5"/>
      <c r="R748" s="35"/>
      <c r="S748" s="35"/>
      <c r="T748" s="35"/>
      <c r="U748" s="34"/>
      <c r="V748" s="34"/>
    </row>
    <row r="749" spans="2:22" s="30" customFormat="1" x14ac:dyDescent="0.3">
      <c r="B749" s="32"/>
      <c r="C749" s="33"/>
      <c r="D749" s="33"/>
      <c r="E749" s="33"/>
      <c r="F749" s="33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5"/>
      <c r="R749" s="35"/>
      <c r="S749" s="35"/>
      <c r="T749" s="35"/>
      <c r="U749" s="34"/>
      <c r="V749" s="34"/>
    </row>
    <row r="750" spans="2:22" s="30" customFormat="1" x14ac:dyDescent="0.3">
      <c r="B750" s="32"/>
      <c r="C750" s="33"/>
      <c r="D750" s="33"/>
      <c r="E750" s="33"/>
      <c r="F750" s="33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5"/>
      <c r="R750" s="35"/>
      <c r="S750" s="35"/>
      <c r="T750" s="35"/>
      <c r="U750" s="34"/>
      <c r="V750" s="34"/>
    </row>
    <row r="751" spans="2:22" s="30" customFormat="1" x14ac:dyDescent="0.3">
      <c r="B751" s="32"/>
      <c r="C751" s="33"/>
      <c r="D751" s="33"/>
      <c r="E751" s="33"/>
      <c r="F751" s="3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5"/>
      <c r="R751" s="35"/>
      <c r="S751" s="35"/>
      <c r="T751" s="35"/>
      <c r="U751" s="34"/>
      <c r="V751" s="34"/>
    </row>
    <row r="752" spans="2:22" s="30" customFormat="1" x14ac:dyDescent="0.3">
      <c r="B752" s="32"/>
      <c r="C752" s="33"/>
      <c r="D752" s="33"/>
      <c r="E752" s="33"/>
      <c r="F752" s="33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5"/>
      <c r="R752" s="35"/>
      <c r="S752" s="35"/>
      <c r="T752" s="35"/>
      <c r="U752" s="34"/>
      <c r="V752" s="34"/>
    </row>
    <row r="753" spans="2:22" s="30" customFormat="1" x14ac:dyDescent="0.3">
      <c r="B753" s="32"/>
      <c r="C753" s="33"/>
      <c r="D753" s="33"/>
      <c r="E753" s="33"/>
      <c r="F753" s="3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5"/>
      <c r="R753" s="35"/>
      <c r="S753" s="35"/>
      <c r="T753" s="35"/>
      <c r="U753" s="34"/>
      <c r="V753" s="34"/>
    </row>
    <row r="754" spans="2:22" s="30" customFormat="1" x14ac:dyDescent="0.3">
      <c r="B754" s="32"/>
      <c r="C754" s="33"/>
      <c r="D754" s="33"/>
      <c r="E754" s="33"/>
      <c r="F754" s="3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5"/>
      <c r="R754" s="35"/>
      <c r="S754" s="35"/>
      <c r="T754" s="35"/>
      <c r="U754" s="34"/>
      <c r="V754" s="34"/>
    </row>
    <row r="755" spans="2:22" s="30" customFormat="1" x14ac:dyDescent="0.3">
      <c r="B755" s="32"/>
      <c r="C755" s="33"/>
      <c r="D755" s="33"/>
      <c r="E755" s="33"/>
      <c r="F755" s="33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5"/>
      <c r="R755" s="35"/>
      <c r="S755" s="35"/>
      <c r="T755" s="35"/>
      <c r="U755" s="34"/>
      <c r="V755" s="34"/>
    </row>
    <row r="756" spans="2:22" s="30" customFormat="1" x14ac:dyDescent="0.3">
      <c r="B756" s="32"/>
      <c r="C756" s="33"/>
      <c r="D756" s="33"/>
      <c r="E756" s="33"/>
      <c r="F756" s="3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5"/>
      <c r="R756" s="35"/>
      <c r="S756" s="35"/>
      <c r="T756" s="35"/>
      <c r="U756" s="34"/>
      <c r="V756" s="34"/>
    </row>
    <row r="757" spans="2:22" s="30" customFormat="1" x14ac:dyDescent="0.3">
      <c r="B757" s="32"/>
      <c r="C757" s="33"/>
      <c r="D757" s="33"/>
      <c r="E757" s="33"/>
      <c r="F757" s="3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5"/>
      <c r="R757" s="35"/>
      <c r="S757" s="35"/>
      <c r="T757" s="35"/>
      <c r="U757" s="34"/>
      <c r="V757" s="34"/>
    </row>
    <row r="758" spans="2:22" s="30" customFormat="1" x14ac:dyDescent="0.3">
      <c r="B758" s="32"/>
      <c r="C758" s="33"/>
      <c r="D758" s="33"/>
      <c r="E758" s="33"/>
      <c r="F758" s="3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5"/>
      <c r="R758" s="35"/>
      <c r="S758" s="35"/>
      <c r="T758" s="35"/>
      <c r="U758" s="34"/>
      <c r="V758" s="34"/>
    </row>
    <row r="759" spans="2:22" s="30" customFormat="1" x14ac:dyDescent="0.3">
      <c r="B759" s="32"/>
      <c r="C759" s="33"/>
      <c r="D759" s="33"/>
      <c r="E759" s="33"/>
      <c r="F759" s="3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5"/>
      <c r="R759" s="35"/>
      <c r="S759" s="35"/>
      <c r="T759" s="35"/>
      <c r="U759" s="34"/>
      <c r="V759" s="34"/>
    </row>
    <row r="760" spans="2:22" s="30" customFormat="1" x14ac:dyDescent="0.3">
      <c r="B760" s="32"/>
      <c r="C760" s="33"/>
      <c r="D760" s="33"/>
      <c r="E760" s="33"/>
      <c r="F760" s="3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5"/>
      <c r="R760" s="35"/>
      <c r="S760" s="35"/>
      <c r="T760" s="35"/>
      <c r="U760" s="34"/>
      <c r="V760" s="34"/>
    </row>
    <row r="761" spans="2:22" s="30" customFormat="1" x14ac:dyDescent="0.3">
      <c r="B761" s="32"/>
      <c r="C761" s="33"/>
      <c r="D761" s="33"/>
      <c r="E761" s="33"/>
      <c r="F761" s="33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5"/>
      <c r="R761" s="35"/>
      <c r="S761" s="35"/>
      <c r="T761" s="35"/>
      <c r="U761" s="34"/>
      <c r="V761" s="34"/>
    </row>
    <row r="762" spans="2:22" s="30" customFormat="1" x14ac:dyDescent="0.3">
      <c r="B762" s="32"/>
      <c r="C762" s="33"/>
      <c r="D762" s="33"/>
      <c r="E762" s="33"/>
      <c r="F762" s="3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5"/>
      <c r="R762" s="35"/>
      <c r="S762" s="35"/>
      <c r="T762" s="35"/>
      <c r="U762" s="34"/>
      <c r="V762" s="34"/>
    </row>
    <row r="763" spans="2:22" s="30" customFormat="1" x14ac:dyDescent="0.3">
      <c r="B763" s="32"/>
      <c r="C763" s="33"/>
      <c r="D763" s="33"/>
      <c r="E763" s="33"/>
      <c r="F763" s="33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5"/>
      <c r="R763" s="35"/>
      <c r="S763" s="35"/>
      <c r="T763" s="35"/>
      <c r="U763" s="34"/>
      <c r="V763" s="34"/>
    </row>
    <row r="764" spans="2:22" s="30" customFormat="1" x14ac:dyDescent="0.3">
      <c r="B764" s="32"/>
      <c r="C764" s="33"/>
      <c r="D764" s="33"/>
      <c r="E764" s="33"/>
      <c r="F764" s="33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5"/>
      <c r="R764" s="35"/>
      <c r="S764" s="35"/>
      <c r="T764" s="35"/>
      <c r="U764" s="34"/>
      <c r="V764" s="34"/>
    </row>
    <row r="765" spans="2:22" s="30" customFormat="1" x14ac:dyDescent="0.3">
      <c r="B765" s="32"/>
      <c r="C765" s="33"/>
      <c r="D765" s="33"/>
      <c r="E765" s="33"/>
      <c r="F765" s="3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5"/>
      <c r="R765" s="35"/>
      <c r="S765" s="35"/>
      <c r="T765" s="35"/>
      <c r="U765" s="34"/>
      <c r="V765" s="34"/>
    </row>
    <row r="766" spans="2:22" s="30" customFormat="1" x14ac:dyDescent="0.3">
      <c r="B766" s="32"/>
      <c r="C766" s="33"/>
      <c r="D766" s="33"/>
      <c r="E766" s="33"/>
      <c r="F766" s="33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5"/>
      <c r="R766" s="35"/>
      <c r="S766" s="35"/>
      <c r="T766" s="35"/>
      <c r="U766" s="34"/>
      <c r="V766" s="34"/>
    </row>
    <row r="767" spans="2:22" s="30" customFormat="1" x14ac:dyDescent="0.3">
      <c r="B767" s="32"/>
      <c r="C767" s="33"/>
      <c r="D767" s="33"/>
      <c r="E767" s="33"/>
      <c r="F767" s="3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5"/>
      <c r="R767" s="35"/>
      <c r="S767" s="35"/>
      <c r="T767" s="35"/>
      <c r="U767" s="34"/>
      <c r="V767" s="34"/>
    </row>
    <row r="768" spans="2:22" s="30" customFormat="1" x14ac:dyDescent="0.3">
      <c r="B768" s="32"/>
      <c r="C768" s="33"/>
      <c r="D768" s="33"/>
      <c r="E768" s="33"/>
      <c r="F768" s="33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5"/>
      <c r="R768" s="35"/>
      <c r="S768" s="35"/>
      <c r="T768" s="35"/>
      <c r="U768" s="34"/>
      <c r="V768" s="34"/>
    </row>
    <row r="769" spans="2:22" s="30" customFormat="1" x14ac:dyDescent="0.3">
      <c r="B769" s="32"/>
      <c r="C769" s="33"/>
      <c r="D769" s="33"/>
      <c r="E769" s="33"/>
      <c r="F769" s="33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5"/>
      <c r="R769" s="35"/>
      <c r="S769" s="35"/>
      <c r="T769" s="35"/>
      <c r="U769" s="34"/>
      <c r="V769" s="34"/>
    </row>
    <row r="770" spans="2:22" s="30" customFormat="1" x14ac:dyDescent="0.3">
      <c r="B770" s="32"/>
      <c r="C770" s="33"/>
      <c r="D770" s="33"/>
      <c r="E770" s="33"/>
      <c r="F770" s="33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5"/>
      <c r="R770" s="35"/>
      <c r="S770" s="35"/>
      <c r="T770" s="35"/>
      <c r="U770" s="34"/>
      <c r="V770" s="34"/>
    </row>
    <row r="771" spans="2:22" s="30" customFormat="1" x14ac:dyDescent="0.3">
      <c r="B771" s="32"/>
      <c r="C771" s="33"/>
      <c r="D771" s="33"/>
      <c r="E771" s="33"/>
      <c r="F771" s="3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5"/>
      <c r="R771" s="35"/>
      <c r="S771" s="35"/>
      <c r="T771" s="35"/>
      <c r="U771" s="34"/>
      <c r="V771" s="34"/>
    </row>
    <row r="772" spans="2:22" s="30" customFormat="1" x14ac:dyDescent="0.3">
      <c r="B772" s="32"/>
      <c r="C772" s="33"/>
      <c r="D772" s="33"/>
      <c r="E772" s="33"/>
      <c r="F772" s="33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5"/>
      <c r="R772" s="35"/>
      <c r="S772" s="35"/>
      <c r="T772" s="35"/>
      <c r="U772" s="34"/>
      <c r="V772" s="34"/>
    </row>
    <row r="773" spans="2:22" s="30" customFormat="1" x14ac:dyDescent="0.3">
      <c r="B773" s="32"/>
      <c r="C773" s="33"/>
      <c r="D773" s="33"/>
      <c r="E773" s="33"/>
      <c r="F773" s="3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5"/>
      <c r="R773" s="35"/>
      <c r="S773" s="35"/>
      <c r="T773" s="35"/>
      <c r="U773" s="34"/>
      <c r="V773" s="34"/>
    </row>
    <row r="774" spans="2:22" s="30" customFormat="1" x14ac:dyDescent="0.3">
      <c r="B774" s="32"/>
      <c r="C774" s="33"/>
      <c r="D774" s="33"/>
      <c r="E774" s="33"/>
      <c r="F774" s="33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5"/>
      <c r="R774" s="35"/>
      <c r="S774" s="35"/>
      <c r="T774" s="35"/>
      <c r="U774" s="34"/>
      <c r="V774" s="34"/>
    </row>
    <row r="775" spans="2:22" s="30" customFormat="1" x14ac:dyDescent="0.3">
      <c r="B775" s="32"/>
      <c r="C775" s="33"/>
      <c r="D775" s="33"/>
      <c r="E775" s="33"/>
      <c r="F775" s="33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5"/>
      <c r="R775" s="35"/>
      <c r="S775" s="35"/>
      <c r="T775" s="35"/>
      <c r="U775" s="34"/>
      <c r="V775" s="34"/>
    </row>
    <row r="776" spans="2:22" s="30" customFormat="1" x14ac:dyDescent="0.3">
      <c r="B776" s="32"/>
      <c r="C776" s="33"/>
      <c r="D776" s="33"/>
      <c r="E776" s="33"/>
      <c r="F776" s="3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5"/>
      <c r="R776" s="35"/>
      <c r="S776" s="35"/>
      <c r="T776" s="35"/>
      <c r="U776" s="34"/>
      <c r="V776" s="34"/>
    </row>
    <row r="777" spans="2:22" s="30" customFormat="1" x14ac:dyDescent="0.3">
      <c r="B777" s="32"/>
      <c r="C777" s="33"/>
      <c r="D777" s="33"/>
      <c r="E777" s="33"/>
      <c r="F777" s="3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5"/>
      <c r="R777" s="35"/>
      <c r="S777" s="35"/>
      <c r="T777" s="35"/>
      <c r="U777" s="34"/>
      <c r="V777" s="34"/>
    </row>
    <row r="778" spans="2:22" s="30" customFormat="1" x14ac:dyDescent="0.3">
      <c r="B778" s="32"/>
      <c r="C778" s="33"/>
      <c r="D778" s="33"/>
      <c r="E778" s="33"/>
      <c r="F778" s="3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5"/>
      <c r="R778" s="35"/>
      <c r="S778" s="35"/>
      <c r="T778" s="35"/>
      <c r="U778" s="34"/>
      <c r="V778" s="34"/>
    </row>
    <row r="779" spans="2:22" s="30" customFormat="1" x14ac:dyDescent="0.3">
      <c r="B779" s="32"/>
      <c r="C779" s="33"/>
      <c r="D779" s="33"/>
      <c r="E779" s="33"/>
      <c r="F779" s="33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5"/>
      <c r="R779" s="35"/>
      <c r="S779" s="35"/>
      <c r="T779" s="35"/>
      <c r="U779" s="34"/>
      <c r="V779" s="34"/>
    </row>
    <row r="780" spans="2:22" s="30" customFormat="1" x14ac:dyDescent="0.3">
      <c r="B780" s="32"/>
      <c r="C780" s="33"/>
      <c r="D780" s="33"/>
      <c r="E780" s="33"/>
      <c r="F780" s="3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5"/>
      <c r="R780" s="35"/>
      <c r="S780" s="35"/>
      <c r="T780" s="35"/>
      <c r="U780" s="34"/>
      <c r="V780" s="34"/>
    </row>
    <row r="781" spans="2:22" s="30" customFormat="1" x14ac:dyDescent="0.3">
      <c r="B781" s="32"/>
      <c r="C781" s="33"/>
      <c r="D781" s="33"/>
      <c r="E781" s="33"/>
      <c r="F781" s="33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5"/>
      <c r="R781" s="35"/>
      <c r="S781" s="35"/>
      <c r="T781" s="35"/>
      <c r="U781" s="34"/>
      <c r="V781" s="34"/>
    </row>
    <row r="782" spans="2:22" s="30" customFormat="1" x14ac:dyDescent="0.3">
      <c r="B782" s="32"/>
      <c r="C782" s="33"/>
      <c r="D782" s="33"/>
      <c r="E782" s="33"/>
      <c r="F782" s="3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5"/>
      <c r="R782" s="35"/>
      <c r="S782" s="35"/>
      <c r="T782" s="35"/>
      <c r="U782" s="34"/>
      <c r="V782" s="34"/>
    </row>
    <row r="783" spans="2:22" s="30" customFormat="1" x14ac:dyDescent="0.3">
      <c r="B783" s="32"/>
      <c r="C783" s="33"/>
      <c r="D783" s="33"/>
      <c r="E783" s="33"/>
      <c r="F783" s="3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5"/>
      <c r="R783" s="35"/>
      <c r="S783" s="35"/>
      <c r="T783" s="35"/>
      <c r="U783" s="34"/>
      <c r="V783" s="34"/>
    </row>
    <row r="784" spans="2:22" s="30" customFormat="1" x14ac:dyDescent="0.3">
      <c r="B784" s="32"/>
      <c r="C784" s="33"/>
      <c r="D784" s="33"/>
      <c r="E784" s="33"/>
      <c r="F784" s="3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5"/>
      <c r="R784" s="35"/>
      <c r="S784" s="35"/>
      <c r="T784" s="35"/>
      <c r="U784" s="34"/>
      <c r="V784" s="34"/>
    </row>
    <row r="785" spans="2:22" s="30" customFormat="1" x14ac:dyDescent="0.3">
      <c r="B785" s="32"/>
      <c r="C785" s="33"/>
      <c r="D785" s="33"/>
      <c r="E785" s="33"/>
      <c r="F785" s="3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5"/>
      <c r="R785" s="35"/>
      <c r="S785" s="35"/>
      <c r="T785" s="35"/>
      <c r="U785" s="34"/>
      <c r="V785" s="34"/>
    </row>
    <row r="786" spans="2:22" s="30" customFormat="1" x14ac:dyDescent="0.3">
      <c r="B786" s="32"/>
      <c r="C786" s="33"/>
      <c r="D786" s="33"/>
      <c r="E786" s="33"/>
      <c r="F786" s="3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5"/>
      <c r="R786" s="35"/>
      <c r="S786" s="35"/>
      <c r="T786" s="35"/>
      <c r="U786" s="34"/>
      <c r="V786" s="34"/>
    </row>
    <row r="787" spans="2:22" s="30" customFormat="1" x14ac:dyDescent="0.3">
      <c r="B787" s="32"/>
      <c r="C787" s="33"/>
      <c r="D787" s="33"/>
      <c r="E787" s="33"/>
      <c r="F787" s="33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5"/>
      <c r="R787" s="35"/>
      <c r="S787" s="35"/>
      <c r="T787" s="35"/>
      <c r="U787" s="34"/>
      <c r="V787" s="34"/>
    </row>
    <row r="788" spans="2:22" s="30" customFormat="1" x14ac:dyDescent="0.3">
      <c r="B788" s="32"/>
      <c r="C788" s="33"/>
      <c r="D788" s="33"/>
      <c r="E788" s="33"/>
      <c r="F788" s="3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5"/>
      <c r="R788" s="35"/>
      <c r="S788" s="35"/>
      <c r="T788" s="35"/>
      <c r="U788" s="34"/>
      <c r="V788" s="34"/>
    </row>
    <row r="789" spans="2:22" s="30" customFormat="1" x14ac:dyDescent="0.3">
      <c r="B789" s="32"/>
      <c r="C789" s="33"/>
      <c r="D789" s="33"/>
      <c r="E789" s="33"/>
      <c r="F789" s="3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5"/>
      <c r="R789" s="35"/>
      <c r="S789" s="35"/>
      <c r="T789" s="35"/>
      <c r="U789" s="34"/>
      <c r="V789" s="34"/>
    </row>
    <row r="790" spans="2:22" s="30" customFormat="1" x14ac:dyDescent="0.3">
      <c r="B790" s="32"/>
      <c r="C790" s="33"/>
      <c r="D790" s="33"/>
      <c r="E790" s="33"/>
      <c r="F790" s="3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5"/>
      <c r="R790" s="35"/>
      <c r="S790" s="35"/>
      <c r="T790" s="35"/>
      <c r="U790" s="34"/>
      <c r="V790" s="34"/>
    </row>
    <row r="791" spans="2:22" s="30" customFormat="1" x14ac:dyDescent="0.3">
      <c r="B791" s="32"/>
      <c r="C791" s="33"/>
      <c r="D791" s="33"/>
      <c r="E791" s="33"/>
      <c r="F791" s="3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5"/>
      <c r="R791" s="35"/>
      <c r="S791" s="35"/>
      <c r="T791" s="35"/>
      <c r="U791" s="34"/>
      <c r="V791" s="34"/>
    </row>
    <row r="792" spans="2:22" s="30" customFormat="1" x14ac:dyDescent="0.3">
      <c r="B792" s="32"/>
      <c r="C792" s="33"/>
      <c r="D792" s="33"/>
      <c r="E792" s="33"/>
      <c r="F792" s="3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5"/>
      <c r="R792" s="35"/>
      <c r="S792" s="35"/>
      <c r="T792" s="35"/>
      <c r="U792" s="34"/>
      <c r="V792" s="34"/>
    </row>
    <row r="793" spans="2:22" s="30" customFormat="1" x14ac:dyDescent="0.3">
      <c r="B793" s="32"/>
      <c r="C793" s="33"/>
      <c r="D793" s="33"/>
      <c r="E793" s="33"/>
      <c r="F793" s="33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5"/>
      <c r="R793" s="35"/>
      <c r="S793" s="35"/>
      <c r="T793" s="35"/>
      <c r="U793" s="34"/>
      <c r="V793" s="34"/>
    </row>
    <row r="794" spans="2:22" s="30" customFormat="1" x14ac:dyDescent="0.3">
      <c r="B794" s="32"/>
      <c r="C794" s="33"/>
      <c r="D794" s="33"/>
      <c r="E794" s="33"/>
      <c r="F794" s="33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5"/>
      <c r="R794" s="35"/>
      <c r="S794" s="35"/>
      <c r="T794" s="35"/>
      <c r="U794" s="34"/>
      <c r="V794" s="34"/>
    </row>
    <row r="795" spans="2:22" s="30" customFormat="1" x14ac:dyDescent="0.3">
      <c r="B795" s="32"/>
      <c r="C795" s="33"/>
      <c r="D795" s="33"/>
      <c r="E795" s="33"/>
      <c r="F795" s="33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5"/>
      <c r="R795" s="35"/>
      <c r="S795" s="35"/>
      <c r="T795" s="35"/>
      <c r="U795" s="34"/>
      <c r="V795" s="34"/>
    </row>
    <row r="796" spans="2:22" s="30" customFormat="1" x14ac:dyDescent="0.3">
      <c r="B796" s="32"/>
      <c r="C796" s="33"/>
      <c r="D796" s="33"/>
      <c r="E796" s="33"/>
      <c r="F796" s="33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5"/>
      <c r="R796" s="35"/>
      <c r="S796" s="35"/>
      <c r="T796" s="35"/>
      <c r="U796" s="34"/>
      <c r="V796" s="34"/>
    </row>
    <row r="797" spans="2:22" s="30" customFormat="1" x14ac:dyDescent="0.3">
      <c r="B797" s="32"/>
      <c r="C797" s="33"/>
      <c r="D797" s="33"/>
      <c r="E797" s="33"/>
      <c r="F797" s="33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5"/>
      <c r="R797" s="35"/>
      <c r="S797" s="35"/>
      <c r="T797" s="35"/>
      <c r="U797" s="34"/>
      <c r="V797" s="34"/>
    </row>
    <row r="798" spans="2:22" s="30" customFormat="1" x14ac:dyDescent="0.3">
      <c r="B798" s="32"/>
      <c r="C798" s="33"/>
      <c r="D798" s="33"/>
      <c r="E798" s="33"/>
      <c r="F798" s="33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5"/>
      <c r="R798" s="35"/>
      <c r="S798" s="35"/>
      <c r="T798" s="35"/>
      <c r="U798" s="34"/>
      <c r="V798" s="34"/>
    </row>
    <row r="799" spans="2:22" s="30" customFormat="1" x14ac:dyDescent="0.3">
      <c r="B799" s="32"/>
      <c r="C799" s="33"/>
      <c r="D799" s="33"/>
      <c r="E799" s="33"/>
      <c r="F799" s="3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5"/>
      <c r="R799" s="35"/>
      <c r="S799" s="35"/>
      <c r="T799" s="35"/>
      <c r="U799" s="34"/>
      <c r="V799" s="34"/>
    </row>
    <row r="800" spans="2:22" s="30" customFormat="1" x14ac:dyDescent="0.3">
      <c r="B800" s="32"/>
      <c r="C800" s="33"/>
      <c r="D800" s="33"/>
      <c r="E800" s="33"/>
      <c r="F800" s="33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5"/>
      <c r="R800" s="35"/>
      <c r="S800" s="35"/>
      <c r="T800" s="35"/>
      <c r="U800" s="34"/>
      <c r="V800" s="34"/>
    </row>
    <row r="801" spans="2:22" s="30" customFormat="1" x14ac:dyDescent="0.3">
      <c r="B801" s="32"/>
      <c r="C801" s="33"/>
      <c r="D801" s="33"/>
      <c r="E801" s="33"/>
      <c r="F801" s="3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5"/>
      <c r="R801" s="35"/>
      <c r="S801" s="35"/>
      <c r="T801" s="35"/>
      <c r="U801" s="34"/>
      <c r="V801" s="34"/>
    </row>
    <row r="802" spans="2:22" s="30" customFormat="1" x14ac:dyDescent="0.3">
      <c r="B802" s="32"/>
      <c r="C802" s="33"/>
      <c r="D802" s="33"/>
      <c r="E802" s="33"/>
      <c r="F802" s="33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5"/>
      <c r="R802" s="35"/>
      <c r="S802" s="35"/>
      <c r="T802" s="35"/>
      <c r="U802" s="34"/>
      <c r="V802" s="34"/>
    </row>
    <row r="803" spans="2:22" s="30" customFormat="1" x14ac:dyDescent="0.3">
      <c r="B803" s="32"/>
      <c r="C803" s="33"/>
      <c r="D803" s="33"/>
      <c r="E803" s="33"/>
      <c r="F803" s="33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5"/>
      <c r="R803" s="35"/>
      <c r="S803" s="35"/>
      <c r="T803" s="35"/>
      <c r="U803" s="34"/>
      <c r="V803" s="34"/>
    </row>
    <row r="804" spans="2:22" s="30" customFormat="1" x14ac:dyDescent="0.3">
      <c r="B804" s="32"/>
      <c r="C804" s="33"/>
      <c r="D804" s="33"/>
      <c r="E804" s="33"/>
      <c r="F804" s="3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5"/>
      <c r="R804" s="35"/>
      <c r="S804" s="35"/>
      <c r="T804" s="35"/>
      <c r="U804" s="34"/>
      <c r="V804" s="34"/>
    </row>
    <row r="805" spans="2:22" s="30" customFormat="1" x14ac:dyDescent="0.3">
      <c r="B805" s="32"/>
      <c r="C805" s="33"/>
      <c r="D805" s="33"/>
      <c r="E805" s="33"/>
      <c r="F805" s="3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5"/>
      <c r="R805" s="35"/>
      <c r="S805" s="35"/>
      <c r="T805" s="35"/>
      <c r="U805" s="34"/>
      <c r="V805" s="34"/>
    </row>
    <row r="806" spans="2:22" s="30" customFormat="1" x14ac:dyDescent="0.3">
      <c r="B806" s="32"/>
      <c r="C806" s="33"/>
      <c r="D806" s="33"/>
      <c r="E806" s="33"/>
      <c r="F806" s="3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5"/>
      <c r="R806" s="35"/>
      <c r="S806" s="35"/>
      <c r="T806" s="35"/>
      <c r="U806" s="34"/>
      <c r="V806" s="34"/>
    </row>
    <row r="807" spans="2:22" s="30" customFormat="1" x14ac:dyDescent="0.3">
      <c r="B807" s="32"/>
      <c r="C807" s="33"/>
      <c r="D807" s="33"/>
      <c r="E807" s="33"/>
      <c r="F807" s="3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5"/>
      <c r="R807" s="35"/>
      <c r="S807" s="35"/>
      <c r="T807" s="35"/>
      <c r="U807" s="34"/>
      <c r="V807" s="34"/>
    </row>
    <row r="808" spans="2:22" s="30" customFormat="1" x14ac:dyDescent="0.3">
      <c r="B808" s="32"/>
      <c r="C808" s="33"/>
      <c r="D808" s="33"/>
      <c r="E808" s="33"/>
      <c r="F808" s="3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5"/>
      <c r="R808" s="35"/>
      <c r="S808" s="35"/>
      <c r="T808" s="35"/>
      <c r="U808" s="34"/>
      <c r="V808" s="34"/>
    </row>
    <row r="809" spans="2:22" s="30" customFormat="1" x14ac:dyDescent="0.3">
      <c r="B809" s="32"/>
      <c r="C809" s="33"/>
      <c r="D809" s="33"/>
      <c r="E809" s="33"/>
      <c r="F809" s="3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5"/>
      <c r="R809" s="35"/>
      <c r="S809" s="35"/>
      <c r="T809" s="35"/>
      <c r="U809" s="34"/>
      <c r="V809" s="34"/>
    </row>
    <row r="810" spans="2:22" s="30" customFormat="1" x14ac:dyDescent="0.3">
      <c r="B810" s="32"/>
      <c r="C810" s="33"/>
      <c r="D810" s="33"/>
      <c r="E810" s="33"/>
      <c r="F810" s="3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5"/>
      <c r="R810" s="35"/>
      <c r="S810" s="35"/>
      <c r="T810" s="35"/>
      <c r="U810" s="34"/>
      <c r="V810" s="34"/>
    </row>
    <row r="811" spans="2:22" s="30" customFormat="1" x14ac:dyDescent="0.3">
      <c r="B811" s="32"/>
      <c r="C811" s="33"/>
      <c r="D811" s="33"/>
      <c r="E811" s="33"/>
      <c r="F811" s="3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5"/>
      <c r="R811" s="35"/>
      <c r="S811" s="35"/>
      <c r="T811" s="35"/>
      <c r="U811" s="34"/>
      <c r="V811" s="34"/>
    </row>
    <row r="812" spans="2:22" s="30" customFormat="1" x14ac:dyDescent="0.3">
      <c r="B812" s="32"/>
      <c r="C812" s="33"/>
      <c r="D812" s="33"/>
      <c r="E812" s="33"/>
      <c r="F812" s="3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5"/>
      <c r="R812" s="35"/>
      <c r="S812" s="35"/>
      <c r="T812" s="35"/>
      <c r="U812" s="34"/>
      <c r="V812" s="34"/>
    </row>
    <row r="813" spans="2:22" s="30" customFormat="1" x14ac:dyDescent="0.3">
      <c r="B813" s="32"/>
      <c r="C813" s="33"/>
      <c r="D813" s="33"/>
      <c r="E813" s="33"/>
      <c r="F813" s="3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5"/>
      <c r="R813" s="35"/>
      <c r="S813" s="35"/>
      <c r="T813" s="35"/>
      <c r="U813" s="34"/>
      <c r="V813" s="34"/>
    </row>
    <row r="814" spans="2:22" s="30" customFormat="1" x14ac:dyDescent="0.3">
      <c r="B814" s="32"/>
      <c r="C814" s="33"/>
      <c r="D814" s="33"/>
      <c r="E814" s="33"/>
      <c r="F814" s="3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5"/>
      <c r="R814" s="35"/>
      <c r="S814" s="35"/>
      <c r="T814" s="35"/>
      <c r="U814" s="34"/>
      <c r="V814" s="34"/>
    </row>
    <row r="815" spans="2:22" s="30" customFormat="1" x14ac:dyDescent="0.3">
      <c r="B815" s="32"/>
      <c r="C815" s="33"/>
      <c r="D815" s="33"/>
      <c r="E815" s="33"/>
      <c r="F815" s="33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5"/>
      <c r="R815" s="35"/>
      <c r="S815" s="35"/>
      <c r="T815" s="35"/>
      <c r="U815" s="34"/>
      <c r="V815" s="34"/>
    </row>
    <row r="816" spans="2:22" s="30" customFormat="1" x14ac:dyDescent="0.3">
      <c r="B816" s="32"/>
      <c r="C816" s="33"/>
      <c r="D816" s="33"/>
      <c r="E816" s="33"/>
      <c r="F816" s="3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5"/>
      <c r="R816" s="35"/>
      <c r="S816" s="35"/>
      <c r="T816" s="35"/>
      <c r="U816" s="34"/>
      <c r="V816" s="34"/>
    </row>
    <row r="817" spans="2:22" s="30" customFormat="1" x14ac:dyDescent="0.3">
      <c r="B817" s="32"/>
      <c r="C817" s="33"/>
      <c r="D817" s="33"/>
      <c r="E817" s="33"/>
      <c r="F817" s="3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5"/>
      <c r="R817" s="35"/>
      <c r="S817" s="35"/>
      <c r="T817" s="35"/>
      <c r="U817" s="34"/>
      <c r="V817" s="34"/>
    </row>
    <row r="818" spans="2:22" s="30" customFormat="1" x14ac:dyDescent="0.3">
      <c r="B818" s="32"/>
      <c r="C818" s="33"/>
      <c r="D818" s="33"/>
      <c r="E818" s="33"/>
      <c r="F818" s="3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5"/>
      <c r="R818" s="35"/>
      <c r="S818" s="35"/>
      <c r="T818" s="35"/>
      <c r="U818" s="34"/>
      <c r="V818" s="34"/>
    </row>
    <row r="819" spans="2:22" s="30" customFormat="1" x14ac:dyDescent="0.3">
      <c r="B819" s="32"/>
      <c r="C819" s="33"/>
      <c r="D819" s="33"/>
      <c r="E819" s="33"/>
      <c r="F819" s="3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5"/>
      <c r="R819" s="35"/>
      <c r="S819" s="35"/>
      <c r="T819" s="35"/>
      <c r="U819" s="34"/>
      <c r="V819" s="34"/>
    </row>
    <row r="820" spans="2:22" s="30" customFormat="1" x14ac:dyDescent="0.3">
      <c r="B820" s="32"/>
      <c r="C820" s="33"/>
      <c r="D820" s="33"/>
      <c r="E820" s="33"/>
      <c r="F820" s="3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5"/>
      <c r="R820" s="35"/>
      <c r="S820" s="35"/>
      <c r="T820" s="35"/>
      <c r="U820" s="34"/>
      <c r="V820" s="34"/>
    </row>
    <row r="821" spans="2:22" s="30" customFormat="1" x14ac:dyDescent="0.3">
      <c r="B821" s="32"/>
      <c r="C821" s="33"/>
      <c r="D821" s="33"/>
      <c r="E821" s="33"/>
      <c r="F821" s="3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5"/>
      <c r="R821" s="35"/>
      <c r="S821" s="35"/>
      <c r="T821" s="35"/>
      <c r="U821" s="34"/>
      <c r="V821" s="34"/>
    </row>
    <row r="822" spans="2:22" s="30" customFormat="1" x14ac:dyDescent="0.3">
      <c r="B822" s="32"/>
      <c r="C822" s="33"/>
      <c r="D822" s="33"/>
      <c r="E822" s="33"/>
      <c r="F822" s="3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5"/>
      <c r="R822" s="35"/>
      <c r="S822" s="35"/>
      <c r="T822" s="35"/>
      <c r="U822" s="34"/>
      <c r="V822" s="34"/>
    </row>
    <row r="823" spans="2:22" s="30" customFormat="1" x14ac:dyDescent="0.3">
      <c r="B823" s="32"/>
      <c r="C823" s="33"/>
      <c r="D823" s="33"/>
      <c r="E823" s="33"/>
      <c r="F823" s="33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5"/>
      <c r="R823" s="35"/>
      <c r="S823" s="35"/>
      <c r="T823" s="35"/>
      <c r="U823" s="34"/>
      <c r="V823" s="34"/>
    </row>
    <row r="824" spans="2:22" s="30" customFormat="1" x14ac:dyDescent="0.3">
      <c r="B824" s="32"/>
      <c r="C824" s="33"/>
      <c r="D824" s="33"/>
      <c r="E824" s="33"/>
      <c r="F824" s="3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5"/>
      <c r="R824" s="35"/>
      <c r="S824" s="35"/>
      <c r="T824" s="35"/>
      <c r="U824" s="34"/>
      <c r="V824" s="34"/>
    </row>
    <row r="825" spans="2:22" s="30" customFormat="1" x14ac:dyDescent="0.3">
      <c r="B825" s="32"/>
      <c r="C825" s="33"/>
      <c r="D825" s="33"/>
      <c r="E825" s="33"/>
      <c r="F825" s="33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5"/>
      <c r="R825" s="35"/>
      <c r="S825" s="35"/>
      <c r="T825" s="35"/>
      <c r="U825" s="34"/>
      <c r="V825" s="34"/>
    </row>
    <row r="826" spans="2:22" s="30" customFormat="1" x14ac:dyDescent="0.3">
      <c r="B826" s="32"/>
      <c r="C826" s="33"/>
      <c r="D826" s="33"/>
      <c r="E826" s="33"/>
      <c r="F826" s="33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5"/>
      <c r="R826" s="35"/>
      <c r="S826" s="35"/>
      <c r="T826" s="35"/>
      <c r="U826" s="34"/>
      <c r="V826" s="34"/>
    </row>
    <row r="827" spans="2:22" s="30" customFormat="1" x14ac:dyDescent="0.3">
      <c r="B827" s="32"/>
      <c r="C827" s="33"/>
      <c r="D827" s="33"/>
      <c r="E827" s="33"/>
      <c r="F827" s="33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5"/>
      <c r="R827" s="35"/>
      <c r="S827" s="35"/>
      <c r="T827" s="35"/>
      <c r="U827" s="34"/>
      <c r="V827" s="34"/>
    </row>
    <row r="828" spans="2:22" s="30" customFormat="1" x14ac:dyDescent="0.3">
      <c r="B828" s="32"/>
      <c r="C828" s="33"/>
      <c r="D828" s="33"/>
      <c r="E828" s="33"/>
      <c r="F828" s="3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5"/>
      <c r="R828" s="35"/>
      <c r="S828" s="35"/>
      <c r="T828" s="35"/>
      <c r="U828" s="34"/>
      <c r="V828" s="34"/>
    </row>
    <row r="829" spans="2:22" s="30" customFormat="1" x14ac:dyDescent="0.3">
      <c r="B829" s="32"/>
      <c r="C829" s="33"/>
      <c r="D829" s="33"/>
      <c r="E829" s="33"/>
      <c r="F829" s="3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5"/>
      <c r="R829" s="35"/>
      <c r="S829" s="35"/>
      <c r="T829" s="35"/>
      <c r="U829" s="34"/>
      <c r="V829" s="34"/>
    </row>
    <row r="830" spans="2:22" s="30" customFormat="1" x14ac:dyDescent="0.3">
      <c r="B830" s="32"/>
      <c r="C830" s="33"/>
      <c r="D830" s="33"/>
      <c r="E830" s="33"/>
      <c r="F830" s="3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5"/>
      <c r="R830" s="35"/>
      <c r="S830" s="35"/>
      <c r="T830" s="35"/>
      <c r="U830" s="34"/>
      <c r="V830" s="34"/>
    </row>
    <row r="831" spans="2:22" s="30" customFormat="1" x14ac:dyDescent="0.3">
      <c r="B831" s="32"/>
      <c r="C831" s="33"/>
      <c r="D831" s="33"/>
      <c r="E831" s="33"/>
      <c r="F831" s="3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5"/>
      <c r="R831" s="35"/>
      <c r="S831" s="35"/>
      <c r="T831" s="35"/>
      <c r="U831" s="34"/>
      <c r="V831" s="34"/>
    </row>
    <row r="832" spans="2:22" s="30" customFormat="1" x14ac:dyDescent="0.3">
      <c r="B832" s="32"/>
      <c r="C832" s="33"/>
      <c r="D832" s="33"/>
      <c r="E832" s="33"/>
      <c r="F832" s="3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5"/>
      <c r="R832" s="35"/>
      <c r="S832" s="35"/>
      <c r="T832" s="35"/>
      <c r="U832" s="34"/>
      <c r="V832" s="34"/>
    </row>
    <row r="833" spans="2:22" s="30" customFormat="1" x14ac:dyDescent="0.3">
      <c r="B833" s="32"/>
      <c r="C833" s="33"/>
      <c r="D833" s="33"/>
      <c r="E833" s="33"/>
      <c r="F833" s="3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5"/>
      <c r="R833" s="35"/>
      <c r="S833" s="35"/>
      <c r="T833" s="35"/>
      <c r="U833" s="34"/>
      <c r="V833" s="34"/>
    </row>
    <row r="834" spans="2:22" s="30" customFormat="1" x14ac:dyDescent="0.3">
      <c r="B834" s="32"/>
      <c r="C834" s="33"/>
      <c r="D834" s="33"/>
      <c r="E834" s="33"/>
      <c r="F834" s="3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5"/>
      <c r="R834" s="35"/>
      <c r="S834" s="35"/>
      <c r="T834" s="35"/>
      <c r="U834" s="34"/>
      <c r="V834" s="34"/>
    </row>
    <row r="835" spans="2:22" s="30" customFormat="1" x14ac:dyDescent="0.3">
      <c r="B835" s="32"/>
      <c r="C835" s="33"/>
      <c r="D835" s="33"/>
      <c r="E835" s="33"/>
      <c r="F835" s="3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5"/>
      <c r="R835" s="35"/>
      <c r="S835" s="35"/>
      <c r="T835" s="35"/>
      <c r="U835" s="34"/>
      <c r="V835" s="34"/>
    </row>
    <row r="836" spans="2:22" s="30" customFormat="1" x14ac:dyDescent="0.3">
      <c r="B836" s="32"/>
      <c r="C836" s="33"/>
      <c r="D836" s="33"/>
      <c r="E836" s="33"/>
      <c r="F836" s="3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5"/>
      <c r="R836" s="35"/>
      <c r="S836" s="35"/>
      <c r="T836" s="35"/>
      <c r="U836" s="34"/>
      <c r="V836" s="34"/>
    </row>
    <row r="837" spans="2:22" s="30" customFormat="1" x14ac:dyDescent="0.3">
      <c r="B837" s="32"/>
      <c r="C837" s="33"/>
      <c r="D837" s="33"/>
      <c r="E837" s="33"/>
      <c r="F837" s="33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5"/>
      <c r="R837" s="35"/>
      <c r="S837" s="35"/>
      <c r="T837" s="35"/>
      <c r="U837" s="34"/>
      <c r="V837" s="34"/>
    </row>
    <row r="838" spans="2:22" s="30" customFormat="1" x14ac:dyDescent="0.3">
      <c r="B838" s="32"/>
      <c r="C838" s="33"/>
      <c r="D838" s="33"/>
      <c r="E838" s="33"/>
      <c r="F838" s="33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5"/>
      <c r="R838" s="35"/>
      <c r="S838" s="35"/>
      <c r="T838" s="35"/>
      <c r="U838" s="34"/>
      <c r="V838" s="34"/>
    </row>
    <row r="839" spans="2:22" s="30" customFormat="1" x14ac:dyDescent="0.3">
      <c r="B839" s="32"/>
      <c r="C839" s="33"/>
      <c r="D839" s="33"/>
      <c r="E839" s="33"/>
      <c r="F839" s="3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5"/>
      <c r="R839" s="35"/>
      <c r="S839" s="35"/>
      <c r="T839" s="35"/>
      <c r="U839" s="34"/>
      <c r="V839" s="34"/>
    </row>
    <row r="840" spans="2:22" s="30" customFormat="1" x14ac:dyDescent="0.3">
      <c r="B840" s="32"/>
      <c r="C840" s="33"/>
      <c r="D840" s="33"/>
      <c r="E840" s="33"/>
      <c r="F840" s="3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5"/>
      <c r="R840" s="35"/>
      <c r="S840" s="35"/>
      <c r="T840" s="35"/>
      <c r="U840" s="34"/>
      <c r="V840" s="34"/>
    </row>
    <row r="841" spans="2:22" s="30" customFormat="1" x14ac:dyDescent="0.3">
      <c r="B841" s="32"/>
      <c r="C841" s="33"/>
      <c r="D841" s="33"/>
      <c r="E841" s="33"/>
      <c r="F841" s="3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5"/>
      <c r="R841" s="35"/>
      <c r="S841" s="35"/>
      <c r="T841" s="35"/>
      <c r="U841" s="34"/>
      <c r="V841" s="34"/>
    </row>
    <row r="842" spans="2:22" s="30" customFormat="1" x14ac:dyDescent="0.3">
      <c r="B842" s="32"/>
      <c r="C842" s="33"/>
      <c r="D842" s="33"/>
      <c r="E842" s="33"/>
      <c r="F842" s="3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5"/>
      <c r="R842" s="35"/>
      <c r="S842" s="35"/>
      <c r="T842" s="35"/>
      <c r="U842" s="34"/>
      <c r="V842" s="34"/>
    </row>
    <row r="843" spans="2:22" s="30" customFormat="1" x14ac:dyDescent="0.3">
      <c r="B843" s="32"/>
      <c r="C843" s="33"/>
      <c r="D843" s="33"/>
      <c r="E843" s="33"/>
      <c r="F843" s="3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5"/>
      <c r="R843" s="35"/>
      <c r="S843" s="35"/>
      <c r="T843" s="35"/>
      <c r="U843" s="34"/>
      <c r="V843" s="34"/>
    </row>
    <row r="844" spans="2:22" s="30" customFormat="1" x14ac:dyDescent="0.3">
      <c r="B844" s="32"/>
      <c r="C844" s="33"/>
      <c r="D844" s="33"/>
      <c r="E844" s="33"/>
      <c r="F844" s="3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5"/>
      <c r="R844" s="35"/>
      <c r="S844" s="35"/>
      <c r="T844" s="35"/>
      <c r="U844" s="34"/>
      <c r="V844" s="34"/>
    </row>
    <row r="845" spans="2:22" s="30" customFormat="1" x14ac:dyDescent="0.3">
      <c r="B845" s="32"/>
      <c r="C845" s="33"/>
      <c r="D845" s="33"/>
      <c r="E845" s="33"/>
      <c r="F845" s="3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5"/>
      <c r="R845" s="35"/>
      <c r="S845" s="35"/>
      <c r="T845" s="35"/>
      <c r="U845" s="34"/>
      <c r="V845" s="34"/>
    </row>
    <row r="846" spans="2:22" s="30" customFormat="1" x14ac:dyDescent="0.3">
      <c r="B846" s="32"/>
      <c r="C846" s="33"/>
      <c r="D846" s="33"/>
      <c r="E846" s="33"/>
      <c r="F846" s="3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5"/>
      <c r="R846" s="35"/>
      <c r="S846" s="35"/>
      <c r="T846" s="35"/>
      <c r="U846" s="34"/>
      <c r="V846" s="34"/>
    </row>
    <row r="847" spans="2:22" s="30" customFormat="1" x14ac:dyDescent="0.3">
      <c r="B847" s="32"/>
      <c r="C847" s="33"/>
      <c r="D847" s="33"/>
      <c r="E847" s="33"/>
      <c r="F847" s="33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5"/>
      <c r="R847" s="35"/>
      <c r="S847" s="35"/>
      <c r="T847" s="35"/>
      <c r="U847" s="34"/>
      <c r="V847" s="34"/>
    </row>
    <row r="848" spans="2:22" s="30" customFormat="1" x14ac:dyDescent="0.3">
      <c r="B848" s="32"/>
      <c r="C848" s="33"/>
      <c r="D848" s="33"/>
      <c r="E848" s="33"/>
      <c r="F848" s="3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5"/>
      <c r="R848" s="35"/>
      <c r="S848" s="35"/>
      <c r="T848" s="35"/>
      <c r="U848" s="34"/>
      <c r="V848" s="34"/>
    </row>
    <row r="849" spans="2:22" s="30" customFormat="1" x14ac:dyDescent="0.3">
      <c r="B849" s="32"/>
      <c r="C849" s="33"/>
      <c r="D849" s="33"/>
      <c r="E849" s="33"/>
      <c r="F849" s="3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5"/>
      <c r="R849" s="35"/>
      <c r="S849" s="35"/>
      <c r="T849" s="35"/>
      <c r="U849" s="34"/>
      <c r="V849" s="34"/>
    </row>
    <row r="850" spans="2:22" s="30" customFormat="1" x14ac:dyDescent="0.3">
      <c r="B850" s="32"/>
      <c r="C850" s="33"/>
      <c r="D850" s="33"/>
      <c r="E850" s="33"/>
      <c r="F850" s="3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5"/>
      <c r="R850" s="35"/>
      <c r="S850" s="35"/>
      <c r="T850" s="35"/>
      <c r="U850" s="34"/>
      <c r="V850" s="34"/>
    </row>
    <row r="851" spans="2:22" s="30" customFormat="1" x14ac:dyDescent="0.3">
      <c r="B851" s="32"/>
      <c r="C851" s="33"/>
      <c r="D851" s="33"/>
      <c r="E851" s="33"/>
      <c r="F851" s="3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5"/>
      <c r="R851" s="35"/>
      <c r="S851" s="35"/>
      <c r="T851" s="35"/>
      <c r="U851" s="34"/>
      <c r="V851" s="34"/>
    </row>
    <row r="852" spans="2:22" s="30" customFormat="1" x14ac:dyDescent="0.3">
      <c r="B852" s="32"/>
      <c r="C852" s="33"/>
      <c r="D852" s="33"/>
      <c r="E852" s="33"/>
      <c r="F852" s="3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5"/>
      <c r="R852" s="35"/>
      <c r="S852" s="35"/>
      <c r="T852" s="35"/>
      <c r="U852" s="34"/>
      <c r="V852" s="34"/>
    </row>
    <row r="853" spans="2:22" s="30" customFormat="1" x14ac:dyDescent="0.3">
      <c r="B853" s="32"/>
      <c r="C853" s="33"/>
      <c r="D853" s="33"/>
      <c r="E853" s="33"/>
      <c r="F853" s="3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5"/>
      <c r="R853" s="35"/>
      <c r="S853" s="35"/>
      <c r="T853" s="35"/>
      <c r="U853" s="34"/>
      <c r="V853" s="34"/>
    </row>
    <row r="854" spans="2:22" s="30" customFormat="1" x14ac:dyDescent="0.3">
      <c r="B854" s="32"/>
      <c r="C854" s="33"/>
      <c r="D854" s="33"/>
      <c r="E854" s="33"/>
      <c r="F854" s="3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5"/>
      <c r="R854" s="35"/>
      <c r="S854" s="35"/>
      <c r="T854" s="35"/>
      <c r="U854" s="34"/>
      <c r="V854" s="34"/>
    </row>
    <row r="855" spans="2:22" s="30" customFormat="1" x14ac:dyDescent="0.3">
      <c r="B855" s="32"/>
      <c r="C855" s="33"/>
      <c r="D855" s="33"/>
      <c r="E855" s="33"/>
      <c r="F855" s="3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5"/>
      <c r="R855" s="35"/>
      <c r="S855" s="35"/>
      <c r="T855" s="35"/>
      <c r="U855" s="34"/>
      <c r="V855" s="34"/>
    </row>
    <row r="856" spans="2:22" s="30" customFormat="1" x14ac:dyDescent="0.3">
      <c r="B856" s="32"/>
      <c r="C856" s="33"/>
      <c r="D856" s="33"/>
      <c r="E856" s="33"/>
      <c r="F856" s="33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5"/>
      <c r="R856" s="35"/>
      <c r="S856" s="35"/>
      <c r="T856" s="35"/>
      <c r="U856" s="34"/>
      <c r="V856" s="34"/>
    </row>
    <row r="857" spans="2:22" s="30" customFormat="1" x14ac:dyDescent="0.3">
      <c r="B857" s="32"/>
      <c r="C857" s="33"/>
      <c r="D857" s="33"/>
      <c r="E857" s="33"/>
      <c r="F857" s="33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5"/>
      <c r="R857" s="35"/>
      <c r="S857" s="35"/>
      <c r="T857" s="35"/>
      <c r="U857" s="34"/>
      <c r="V857" s="34"/>
    </row>
    <row r="858" spans="2:22" s="30" customFormat="1" x14ac:dyDescent="0.3">
      <c r="B858" s="32"/>
      <c r="C858" s="33"/>
      <c r="D858" s="33"/>
      <c r="E858" s="33"/>
      <c r="F858" s="33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5"/>
      <c r="R858" s="35"/>
      <c r="S858" s="35"/>
      <c r="T858" s="35"/>
      <c r="U858" s="34"/>
      <c r="V858" s="34"/>
    </row>
    <row r="859" spans="2:22" s="30" customFormat="1" x14ac:dyDescent="0.3">
      <c r="B859" s="32"/>
      <c r="C859" s="33"/>
      <c r="D859" s="33"/>
      <c r="E859" s="33"/>
      <c r="F859" s="33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5"/>
      <c r="R859" s="35"/>
      <c r="S859" s="35"/>
      <c r="T859" s="35"/>
      <c r="U859" s="34"/>
      <c r="V859" s="34"/>
    </row>
    <row r="860" spans="2:22" s="30" customFormat="1" x14ac:dyDescent="0.3">
      <c r="B860" s="32"/>
      <c r="C860" s="33"/>
      <c r="D860" s="33"/>
      <c r="E860" s="33"/>
      <c r="F860" s="33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5"/>
      <c r="R860" s="35"/>
      <c r="S860" s="35"/>
      <c r="T860" s="35"/>
      <c r="U860" s="34"/>
      <c r="V860" s="34"/>
    </row>
    <row r="861" spans="2:22" s="30" customFormat="1" x14ac:dyDescent="0.3">
      <c r="B861" s="32"/>
      <c r="C861" s="33"/>
      <c r="D861" s="33"/>
      <c r="E861" s="33"/>
      <c r="F861" s="33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5"/>
      <c r="R861" s="35"/>
      <c r="S861" s="35"/>
      <c r="T861" s="35"/>
      <c r="U861" s="34"/>
      <c r="V861" s="34"/>
    </row>
    <row r="862" spans="2:22" s="30" customFormat="1" x14ac:dyDescent="0.3">
      <c r="B862" s="32"/>
      <c r="C862" s="33"/>
      <c r="D862" s="33"/>
      <c r="E862" s="33"/>
      <c r="F862" s="3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5"/>
      <c r="R862" s="35"/>
      <c r="S862" s="35"/>
      <c r="T862" s="35"/>
      <c r="U862" s="34"/>
      <c r="V862" s="34"/>
    </row>
    <row r="863" spans="2:22" s="30" customFormat="1" x14ac:dyDescent="0.3">
      <c r="B863" s="32"/>
      <c r="C863" s="33"/>
      <c r="D863" s="33"/>
      <c r="E863" s="33"/>
      <c r="F863" s="3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5"/>
      <c r="R863" s="35"/>
      <c r="S863" s="35"/>
      <c r="T863" s="35"/>
      <c r="U863" s="34"/>
      <c r="V863" s="34"/>
    </row>
    <row r="864" spans="2:22" s="30" customFormat="1" x14ac:dyDescent="0.3">
      <c r="B864" s="32"/>
      <c r="C864" s="33"/>
      <c r="D864" s="33"/>
      <c r="E864" s="33"/>
      <c r="F864" s="3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5"/>
      <c r="R864" s="35"/>
      <c r="S864" s="35"/>
      <c r="T864" s="35"/>
      <c r="U864" s="34"/>
      <c r="V864" s="34"/>
    </row>
    <row r="865" spans="2:22" s="30" customFormat="1" x14ac:dyDescent="0.3">
      <c r="B865" s="32"/>
      <c r="C865" s="33"/>
      <c r="D865" s="33"/>
      <c r="E865" s="33"/>
      <c r="F865" s="3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5"/>
      <c r="R865" s="35"/>
      <c r="S865" s="35"/>
      <c r="T865" s="35"/>
      <c r="U865" s="34"/>
      <c r="V865" s="34"/>
    </row>
    <row r="866" spans="2:22" s="30" customFormat="1" x14ac:dyDescent="0.3">
      <c r="B866" s="32"/>
      <c r="C866" s="33"/>
      <c r="D866" s="33"/>
      <c r="E866" s="33"/>
      <c r="F866" s="3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5"/>
      <c r="R866" s="35"/>
      <c r="S866" s="35"/>
      <c r="T866" s="35"/>
      <c r="U866" s="34"/>
      <c r="V866" s="34"/>
    </row>
    <row r="867" spans="2:22" s="30" customFormat="1" x14ac:dyDescent="0.3">
      <c r="B867" s="32"/>
      <c r="C867" s="33"/>
      <c r="D867" s="33"/>
      <c r="E867" s="33"/>
      <c r="F867" s="3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5"/>
      <c r="R867" s="35"/>
      <c r="S867" s="35"/>
      <c r="T867" s="35"/>
      <c r="U867" s="34"/>
      <c r="V867" s="34"/>
    </row>
    <row r="868" spans="2:22" s="30" customFormat="1" x14ac:dyDescent="0.3">
      <c r="B868" s="32"/>
      <c r="C868" s="33"/>
      <c r="D868" s="33"/>
      <c r="E868" s="33"/>
      <c r="F868" s="3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5"/>
      <c r="R868" s="35"/>
      <c r="S868" s="35"/>
      <c r="T868" s="35"/>
      <c r="U868" s="34"/>
      <c r="V868" s="34"/>
    </row>
    <row r="869" spans="2:22" s="30" customFormat="1" x14ac:dyDescent="0.3">
      <c r="B869" s="32"/>
      <c r="C869" s="33"/>
      <c r="D869" s="33"/>
      <c r="E869" s="33"/>
      <c r="F869" s="33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5"/>
      <c r="R869" s="35"/>
      <c r="S869" s="35"/>
      <c r="T869" s="35"/>
      <c r="U869" s="34"/>
      <c r="V869" s="34"/>
    </row>
    <row r="870" spans="2:22" s="30" customFormat="1" x14ac:dyDescent="0.3">
      <c r="B870" s="32"/>
      <c r="C870" s="33"/>
      <c r="D870" s="33"/>
      <c r="E870" s="33"/>
      <c r="F870" s="3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5"/>
      <c r="R870" s="35"/>
      <c r="S870" s="35"/>
      <c r="T870" s="35"/>
      <c r="U870" s="34"/>
      <c r="V870" s="34"/>
    </row>
    <row r="871" spans="2:22" s="30" customFormat="1" x14ac:dyDescent="0.3">
      <c r="B871" s="32"/>
      <c r="C871" s="33"/>
      <c r="D871" s="33"/>
      <c r="E871" s="33"/>
      <c r="F871" s="3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5"/>
      <c r="R871" s="35"/>
      <c r="S871" s="35"/>
      <c r="T871" s="35"/>
      <c r="U871" s="34"/>
      <c r="V871" s="34"/>
    </row>
    <row r="872" spans="2:22" s="30" customFormat="1" x14ac:dyDescent="0.3">
      <c r="B872" s="32"/>
      <c r="C872" s="33"/>
      <c r="D872" s="33"/>
      <c r="E872" s="33"/>
      <c r="F872" s="3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5"/>
      <c r="R872" s="35"/>
      <c r="S872" s="35"/>
      <c r="T872" s="35"/>
      <c r="U872" s="34"/>
      <c r="V872" s="34"/>
    </row>
    <row r="873" spans="2:22" s="30" customFormat="1" x14ac:dyDescent="0.3">
      <c r="B873" s="32"/>
      <c r="C873" s="33"/>
      <c r="D873" s="33"/>
      <c r="E873" s="33"/>
      <c r="F873" s="3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5"/>
      <c r="R873" s="35"/>
      <c r="S873" s="35"/>
      <c r="T873" s="35"/>
      <c r="U873" s="34"/>
      <c r="V873" s="34"/>
    </row>
    <row r="874" spans="2:22" s="30" customFormat="1" x14ac:dyDescent="0.3">
      <c r="B874" s="32"/>
      <c r="C874" s="33"/>
      <c r="D874" s="33"/>
      <c r="E874" s="33"/>
      <c r="F874" s="3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5"/>
      <c r="R874" s="35"/>
      <c r="S874" s="35"/>
      <c r="T874" s="35"/>
      <c r="U874" s="34"/>
      <c r="V874" s="34"/>
    </row>
    <row r="875" spans="2:22" s="30" customFormat="1" x14ac:dyDescent="0.3">
      <c r="B875" s="32"/>
      <c r="C875" s="33"/>
      <c r="D875" s="33"/>
      <c r="E875" s="33"/>
      <c r="F875" s="3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5"/>
      <c r="R875" s="35"/>
      <c r="S875" s="35"/>
      <c r="T875" s="35"/>
      <c r="U875" s="34"/>
      <c r="V875" s="34"/>
    </row>
    <row r="876" spans="2:22" s="30" customFormat="1" x14ac:dyDescent="0.3">
      <c r="B876" s="32"/>
      <c r="C876" s="33"/>
      <c r="D876" s="33"/>
      <c r="E876" s="33"/>
      <c r="F876" s="3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5"/>
      <c r="R876" s="35"/>
      <c r="S876" s="35"/>
      <c r="T876" s="35"/>
      <c r="U876" s="34"/>
      <c r="V876" s="34"/>
    </row>
    <row r="877" spans="2:22" s="30" customFormat="1" x14ac:dyDescent="0.3">
      <c r="B877" s="32"/>
      <c r="C877" s="33"/>
      <c r="D877" s="33"/>
      <c r="E877" s="33"/>
      <c r="F877" s="3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5"/>
      <c r="R877" s="35"/>
      <c r="S877" s="35"/>
      <c r="T877" s="35"/>
      <c r="U877" s="34"/>
      <c r="V877" s="34"/>
    </row>
    <row r="878" spans="2:22" s="30" customFormat="1" x14ac:dyDescent="0.3">
      <c r="B878" s="32"/>
      <c r="C878" s="33"/>
      <c r="D878" s="33"/>
      <c r="E878" s="33"/>
      <c r="F878" s="3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5"/>
      <c r="R878" s="35"/>
      <c r="S878" s="35"/>
      <c r="T878" s="35"/>
      <c r="U878" s="34"/>
      <c r="V878" s="34"/>
    </row>
    <row r="879" spans="2:22" s="30" customFormat="1" x14ac:dyDescent="0.3">
      <c r="B879" s="32"/>
      <c r="C879" s="33"/>
      <c r="D879" s="33"/>
      <c r="E879" s="33"/>
      <c r="F879" s="3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5"/>
      <c r="R879" s="35"/>
      <c r="S879" s="35"/>
      <c r="T879" s="35"/>
      <c r="U879" s="34"/>
      <c r="V879" s="34"/>
    </row>
    <row r="880" spans="2:22" s="30" customFormat="1" x14ac:dyDescent="0.3">
      <c r="B880" s="32"/>
      <c r="C880" s="33"/>
      <c r="D880" s="33"/>
      <c r="E880" s="33"/>
      <c r="F880" s="3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5"/>
      <c r="R880" s="35"/>
      <c r="S880" s="35"/>
      <c r="T880" s="35"/>
      <c r="U880" s="34"/>
      <c r="V880" s="34"/>
    </row>
    <row r="881" spans="2:22" s="30" customFormat="1" x14ac:dyDescent="0.3">
      <c r="B881" s="32"/>
      <c r="C881" s="33"/>
      <c r="D881" s="33"/>
      <c r="E881" s="33"/>
      <c r="F881" s="3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5"/>
      <c r="R881" s="35"/>
      <c r="S881" s="35"/>
      <c r="T881" s="35"/>
      <c r="U881" s="34"/>
      <c r="V881" s="34"/>
    </row>
    <row r="882" spans="2:22" s="30" customFormat="1" x14ac:dyDescent="0.3">
      <c r="B882" s="32"/>
      <c r="C882" s="33"/>
      <c r="D882" s="33"/>
      <c r="E882" s="33"/>
      <c r="F882" s="3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5"/>
      <c r="R882" s="35"/>
      <c r="S882" s="35"/>
      <c r="T882" s="35"/>
      <c r="U882" s="34"/>
      <c r="V882" s="34"/>
    </row>
    <row r="883" spans="2:22" s="30" customFormat="1" x14ac:dyDescent="0.3">
      <c r="B883" s="32"/>
      <c r="C883" s="33"/>
      <c r="D883" s="33"/>
      <c r="E883" s="33"/>
      <c r="F883" s="3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5"/>
      <c r="R883" s="35"/>
      <c r="S883" s="35"/>
      <c r="T883" s="35"/>
      <c r="U883" s="34"/>
      <c r="V883" s="34"/>
    </row>
    <row r="884" spans="2:22" s="30" customFormat="1" x14ac:dyDescent="0.3">
      <c r="B884" s="32"/>
      <c r="C884" s="33"/>
      <c r="D884" s="33"/>
      <c r="E884" s="33"/>
      <c r="F884" s="3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5"/>
      <c r="R884" s="35"/>
      <c r="S884" s="35"/>
      <c r="T884" s="35"/>
      <c r="U884" s="34"/>
      <c r="V884" s="34"/>
    </row>
    <row r="885" spans="2:22" s="30" customFormat="1" x14ac:dyDescent="0.3">
      <c r="B885" s="32"/>
      <c r="C885" s="33"/>
      <c r="D885" s="33"/>
      <c r="E885" s="33"/>
      <c r="F885" s="3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5"/>
      <c r="R885" s="35"/>
      <c r="S885" s="35"/>
      <c r="T885" s="35"/>
      <c r="U885" s="34"/>
      <c r="V885" s="34"/>
    </row>
    <row r="886" spans="2:22" s="30" customFormat="1" x14ac:dyDescent="0.3">
      <c r="B886" s="32"/>
      <c r="C886" s="33"/>
      <c r="D886" s="33"/>
      <c r="E886" s="33"/>
      <c r="F886" s="3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5"/>
      <c r="R886" s="35"/>
      <c r="S886" s="35"/>
      <c r="T886" s="35"/>
      <c r="U886" s="34"/>
      <c r="V886" s="34"/>
    </row>
    <row r="887" spans="2:22" s="30" customFormat="1" x14ac:dyDescent="0.3">
      <c r="B887" s="32"/>
      <c r="C887" s="33"/>
      <c r="D887" s="33"/>
      <c r="E887" s="33"/>
      <c r="F887" s="3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5"/>
      <c r="R887" s="35"/>
      <c r="S887" s="35"/>
      <c r="T887" s="35"/>
      <c r="U887" s="34"/>
      <c r="V887" s="34"/>
    </row>
    <row r="888" spans="2:22" s="30" customFormat="1" x14ac:dyDescent="0.3">
      <c r="B888" s="32"/>
      <c r="C888" s="33"/>
      <c r="D888" s="33"/>
      <c r="E888" s="33"/>
      <c r="F888" s="3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5"/>
      <c r="R888" s="35"/>
      <c r="S888" s="35"/>
      <c r="T888" s="35"/>
      <c r="U888" s="34"/>
      <c r="V888" s="34"/>
    </row>
    <row r="889" spans="2:22" s="30" customFormat="1" x14ac:dyDescent="0.3">
      <c r="B889" s="32"/>
      <c r="C889" s="33"/>
      <c r="D889" s="33"/>
      <c r="E889" s="33"/>
      <c r="F889" s="3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5"/>
      <c r="R889" s="35"/>
      <c r="S889" s="35"/>
      <c r="T889" s="35"/>
      <c r="U889" s="34"/>
      <c r="V889" s="34"/>
    </row>
    <row r="890" spans="2:22" s="30" customFormat="1" x14ac:dyDescent="0.3">
      <c r="B890" s="32"/>
      <c r="C890" s="33"/>
      <c r="D890" s="33"/>
      <c r="E890" s="33"/>
      <c r="F890" s="3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5"/>
      <c r="R890" s="35"/>
      <c r="S890" s="35"/>
      <c r="T890" s="35"/>
      <c r="U890" s="34"/>
      <c r="V890" s="34"/>
    </row>
    <row r="891" spans="2:22" s="30" customFormat="1" x14ac:dyDescent="0.3">
      <c r="B891" s="32"/>
      <c r="C891" s="33"/>
      <c r="D891" s="33"/>
      <c r="E891" s="33"/>
      <c r="F891" s="3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5"/>
      <c r="R891" s="35"/>
      <c r="S891" s="35"/>
      <c r="T891" s="35"/>
      <c r="U891" s="34"/>
      <c r="V891" s="34"/>
    </row>
    <row r="892" spans="2:22" s="30" customFormat="1" x14ac:dyDescent="0.3">
      <c r="B892" s="32"/>
      <c r="C892" s="33"/>
      <c r="D892" s="33"/>
      <c r="E892" s="33"/>
      <c r="F892" s="3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5"/>
      <c r="R892" s="35"/>
      <c r="S892" s="35"/>
      <c r="T892" s="35"/>
      <c r="U892" s="34"/>
      <c r="V892" s="34"/>
    </row>
    <row r="893" spans="2:22" s="30" customFormat="1" x14ac:dyDescent="0.3">
      <c r="B893" s="32"/>
      <c r="C893" s="33"/>
      <c r="D893" s="33"/>
      <c r="E893" s="33"/>
      <c r="F893" s="3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5"/>
      <c r="R893" s="35"/>
      <c r="S893" s="35"/>
      <c r="T893" s="35"/>
      <c r="U893" s="34"/>
      <c r="V893" s="34"/>
    </row>
    <row r="894" spans="2:22" s="30" customFormat="1" x14ac:dyDescent="0.3">
      <c r="B894" s="32"/>
      <c r="C894" s="33"/>
      <c r="D894" s="33"/>
      <c r="E894" s="33"/>
      <c r="F894" s="3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5"/>
      <c r="R894" s="35"/>
      <c r="S894" s="35"/>
      <c r="T894" s="35"/>
      <c r="U894" s="34"/>
      <c r="V894" s="34"/>
    </row>
    <row r="895" spans="2:22" s="30" customFormat="1" x14ac:dyDescent="0.3">
      <c r="B895" s="32"/>
      <c r="C895" s="33"/>
      <c r="D895" s="33"/>
      <c r="E895" s="33"/>
      <c r="F895" s="3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5"/>
      <c r="R895" s="35"/>
      <c r="S895" s="35"/>
      <c r="T895" s="35"/>
      <c r="U895" s="34"/>
      <c r="V895" s="34"/>
    </row>
    <row r="896" spans="2:22" s="30" customFormat="1" x14ac:dyDescent="0.3">
      <c r="B896" s="32"/>
      <c r="C896" s="33"/>
      <c r="D896" s="33"/>
      <c r="E896" s="33"/>
      <c r="F896" s="3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5"/>
      <c r="R896" s="35"/>
      <c r="S896" s="35"/>
      <c r="T896" s="35"/>
      <c r="U896" s="34"/>
      <c r="V896" s="34"/>
    </row>
    <row r="897" spans="2:22" s="30" customFormat="1" x14ac:dyDescent="0.3">
      <c r="B897" s="32"/>
      <c r="C897" s="33"/>
      <c r="D897" s="33"/>
      <c r="E897" s="33"/>
      <c r="F897" s="3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5"/>
      <c r="R897" s="35"/>
      <c r="S897" s="35"/>
      <c r="T897" s="35"/>
      <c r="U897" s="34"/>
      <c r="V897" s="34"/>
    </row>
    <row r="898" spans="2:22" s="30" customFormat="1" x14ac:dyDescent="0.3">
      <c r="B898" s="32"/>
      <c r="C898" s="33"/>
      <c r="D898" s="33"/>
      <c r="E898" s="33"/>
      <c r="F898" s="3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5"/>
      <c r="R898" s="35"/>
      <c r="S898" s="35"/>
      <c r="T898" s="35"/>
      <c r="U898" s="34"/>
      <c r="V898" s="34"/>
    </row>
    <row r="899" spans="2:22" s="30" customFormat="1" x14ac:dyDescent="0.3">
      <c r="B899" s="32"/>
      <c r="C899" s="33"/>
      <c r="D899" s="33"/>
      <c r="E899" s="33"/>
      <c r="F899" s="3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5"/>
      <c r="R899" s="35"/>
      <c r="S899" s="35"/>
      <c r="T899" s="35"/>
      <c r="U899" s="34"/>
      <c r="V899" s="34"/>
    </row>
    <row r="900" spans="2:22" s="30" customFormat="1" x14ac:dyDescent="0.3">
      <c r="B900" s="32"/>
      <c r="C900" s="33"/>
      <c r="D900" s="33"/>
      <c r="E900" s="33"/>
      <c r="F900" s="3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5"/>
      <c r="R900" s="35"/>
      <c r="S900" s="35"/>
      <c r="T900" s="35"/>
      <c r="U900" s="34"/>
      <c r="V900" s="34"/>
    </row>
    <row r="901" spans="2:22" s="30" customFormat="1" x14ac:dyDescent="0.3">
      <c r="B901" s="32"/>
      <c r="C901" s="33"/>
      <c r="D901" s="33"/>
      <c r="E901" s="33"/>
      <c r="F901" s="3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5"/>
      <c r="R901" s="35"/>
      <c r="S901" s="35"/>
      <c r="T901" s="35"/>
      <c r="U901" s="34"/>
      <c r="V901" s="34"/>
    </row>
    <row r="902" spans="2:22" s="30" customFormat="1" x14ac:dyDescent="0.3">
      <c r="B902" s="32"/>
      <c r="C902" s="33"/>
      <c r="D902" s="33"/>
      <c r="E902" s="33"/>
      <c r="F902" s="3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5"/>
      <c r="R902" s="35"/>
      <c r="S902" s="35"/>
      <c r="T902" s="35"/>
      <c r="U902" s="34"/>
      <c r="V902" s="34"/>
    </row>
    <row r="903" spans="2:22" s="30" customFormat="1" x14ac:dyDescent="0.3">
      <c r="B903" s="32"/>
      <c r="C903" s="33"/>
      <c r="D903" s="33"/>
      <c r="E903" s="33"/>
      <c r="F903" s="3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5"/>
      <c r="R903" s="35"/>
      <c r="S903" s="35"/>
      <c r="T903" s="35"/>
      <c r="U903" s="34"/>
      <c r="V903" s="34"/>
    </row>
    <row r="904" spans="2:22" s="30" customFormat="1" x14ac:dyDescent="0.3">
      <c r="B904" s="32"/>
      <c r="C904" s="33"/>
      <c r="D904" s="33"/>
      <c r="E904" s="33"/>
      <c r="F904" s="3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5"/>
      <c r="R904" s="35"/>
      <c r="S904" s="35"/>
      <c r="T904" s="35"/>
      <c r="U904" s="34"/>
      <c r="V904" s="34"/>
    </row>
    <row r="905" spans="2:22" s="30" customFormat="1" x14ac:dyDescent="0.3">
      <c r="B905" s="32"/>
      <c r="C905" s="33"/>
      <c r="D905" s="33"/>
      <c r="E905" s="33"/>
      <c r="F905" s="3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5"/>
      <c r="R905" s="35"/>
      <c r="S905" s="35"/>
      <c r="T905" s="35"/>
      <c r="U905" s="34"/>
      <c r="V905" s="34"/>
    </row>
    <row r="906" spans="2:22" s="30" customFormat="1" x14ac:dyDescent="0.3">
      <c r="B906" s="32"/>
      <c r="C906" s="33"/>
      <c r="D906" s="33"/>
      <c r="E906" s="33"/>
      <c r="F906" s="3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5"/>
      <c r="R906" s="35"/>
      <c r="S906" s="35"/>
      <c r="T906" s="35"/>
      <c r="U906" s="34"/>
      <c r="V906" s="34"/>
    </row>
    <row r="907" spans="2:22" s="30" customFormat="1" x14ac:dyDescent="0.3">
      <c r="B907" s="32"/>
      <c r="C907" s="33"/>
      <c r="D907" s="33"/>
      <c r="E907" s="33"/>
      <c r="F907" s="3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5"/>
      <c r="R907" s="35"/>
      <c r="S907" s="35"/>
      <c r="T907" s="35"/>
      <c r="U907" s="34"/>
      <c r="V907" s="34"/>
    </row>
    <row r="908" spans="2:22" s="30" customFormat="1" x14ac:dyDescent="0.3">
      <c r="B908" s="32"/>
      <c r="C908" s="33"/>
      <c r="D908" s="33"/>
      <c r="E908" s="33"/>
      <c r="F908" s="3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5"/>
      <c r="R908" s="35"/>
      <c r="S908" s="35"/>
      <c r="T908" s="35"/>
      <c r="U908" s="34"/>
      <c r="V908" s="34"/>
    </row>
    <row r="909" spans="2:22" s="30" customFormat="1" x14ac:dyDescent="0.3">
      <c r="B909" s="32"/>
      <c r="C909" s="33"/>
      <c r="D909" s="33"/>
      <c r="E909" s="33"/>
      <c r="F909" s="3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5"/>
      <c r="R909" s="35"/>
      <c r="S909" s="35"/>
      <c r="T909" s="35"/>
      <c r="U909" s="34"/>
      <c r="V909" s="34"/>
    </row>
    <row r="910" spans="2:22" s="30" customFormat="1" x14ac:dyDescent="0.3">
      <c r="B910" s="32"/>
      <c r="C910" s="33"/>
      <c r="D910" s="33"/>
      <c r="E910" s="33"/>
      <c r="F910" s="3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5"/>
      <c r="R910" s="35"/>
      <c r="S910" s="35"/>
      <c r="T910" s="35"/>
      <c r="U910" s="34"/>
      <c r="V910" s="34"/>
    </row>
    <row r="911" spans="2:22" s="30" customFormat="1" x14ac:dyDescent="0.3">
      <c r="B911" s="32"/>
      <c r="C911" s="33"/>
      <c r="D911" s="33"/>
      <c r="E911" s="33"/>
      <c r="F911" s="3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5"/>
      <c r="R911" s="35"/>
      <c r="S911" s="35"/>
      <c r="T911" s="35"/>
      <c r="U911" s="34"/>
      <c r="V911" s="34"/>
    </row>
    <row r="912" spans="2:22" s="30" customFormat="1" x14ac:dyDescent="0.3">
      <c r="B912" s="32"/>
      <c r="C912" s="33"/>
      <c r="D912" s="33"/>
      <c r="E912" s="33"/>
      <c r="F912" s="3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5"/>
      <c r="R912" s="35"/>
      <c r="S912" s="35"/>
      <c r="T912" s="35"/>
      <c r="U912" s="34"/>
      <c r="V912" s="34"/>
    </row>
    <row r="913" spans="2:22" s="30" customFormat="1" x14ac:dyDescent="0.3">
      <c r="B913" s="32"/>
      <c r="C913" s="33"/>
      <c r="D913" s="33"/>
      <c r="E913" s="33"/>
      <c r="F913" s="3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5"/>
      <c r="R913" s="35"/>
      <c r="S913" s="35"/>
      <c r="T913" s="35"/>
      <c r="U913" s="34"/>
      <c r="V913" s="34"/>
    </row>
    <row r="914" spans="2:22" s="30" customFormat="1" x14ac:dyDescent="0.3">
      <c r="B914" s="32"/>
      <c r="C914" s="33"/>
      <c r="D914" s="33"/>
      <c r="E914" s="33"/>
      <c r="F914" s="3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5"/>
      <c r="R914" s="35"/>
      <c r="S914" s="35"/>
      <c r="T914" s="35"/>
      <c r="U914" s="34"/>
      <c r="V914" s="34"/>
    </row>
    <row r="915" spans="2:22" s="30" customFormat="1" x14ac:dyDescent="0.3">
      <c r="B915" s="32"/>
      <c r="C915" s="33"/>
      <c r="D915" s="33"/>
      <c r="E915" s="33"/>
      <c r="F915" s="3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5"/>
      <c r="R915" s="35"/>
      <c r="S915" s="35"/>
      <c r="T915" s="35"/>
      <c r="U915" s="34"/>
      <c r="V915" s="34"/>
    </row>
    <row r="916" spans="2:22" s="30" customFormat="1" x14ac:dyDescent="0.3">
      <c r="B916" s="32"/>
      <c r="C916" s="33"/>
      <c r="D916" s="33"/>
      <c r="E916" s="33"/>
      <c r="F916" s="3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5"/>
      <c r="R916" s="35"/>
      <c r="S916" s="35"/>
      <c r="T916" s="35"/>
      <c r="U916" s="34"/>
      <c r="V916" s="34"/>
    </row>
    <row r="917" spans="2:22" s="30" customFormat="1" x14ac:dyDescent="0.3">
      <c r="B917" s="32"/>
      <c r="C917" s="33"/>
      <c r="D917" s="33"/>
      <c r="E917" s="33"/>
      <c r="F917" s="3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5"/>
      <c r="R917" s="35"/>
      <c r="S917" s="35"/>
      <c r="T917" s="35"/>
      <c r="U917" s="34"/>
      <c r="V917" s="34"/>
    </row>
    <row r="918" spans="2:22" s="30" customFormat="1" x14ac:dyDescent="0.3">
      <c r="B918" s="32"/>
      <c r="C918" s="33"/>
      <c r="D918" s="33"/>
      <c r="E918" s="33"/>
      <c r="F918" s="3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5"/>
      <c r="R918" s="35"/>
      <c r="S918" s="35"/>
      <c r="T918" s="35"/>
      <c r="U918" s="34"/>
      <c r="V918" s="34"/>
    </row>
    <row r="919" spans="2:22" s="30" customFormat="1" x14ac:dyDescent="0.3">
      <c r="B919" s="32"/>
      <c r="C919" s="33"/>
      <c r="D919" s="33"/>
      <c r="E919" s="33"/>
      <c r="F919" s="3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5"/>
      <c r="R919" s="35"/>
      <c r="S919" s="35"/>
      <c r="T919" s="35"/>
      <c r="U919" s="34"/>
      <c r="V919" s="34"/>
    </row>
    <row r="920" spans="2:22" s="30" customFormat="1" x14ac:dyDescent="0.3">
      <c r="B920" s="32"/>
      <c r="C920" s="33"/>
      <c r="D920" s="33"/>
      <c r="E920" s="33"/>
      <c r="F920" s="3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5"/>
      <c r="R920" s="35"/>
      <c r="S920" s="35"/>
      <c r="T920" s="35"/>
      <c r="U920" s="34"/>
      <c r="V920" s="34"/>
    </row>
    <row r="921" spans="2:22" s="30" customFormat="1" x14ac:dyDescent="0.3">
      <c r="B921" s="32"/>
      <c r="C921" s="33"/>
      <c r="D921" s="33"/>
      <c r="E921" s="33"/>
      <c r="F921" s="3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5"/>
      <c r="R921" s="35"/>
      <c r="S921" s="35"/>
      <c r="T921" s="35"/>
      <c r="U921" s="34"/>
      <c r="V921" s="34"/>
    </row>
    <row r="922" spans="2:22" s="30" customFormat="1" x14ac:dyDescent="0.3">
      <c r="B922" s="32"/>
      <c r="C922" s="33"/>
      <c r="D922" s="33"/>
      <c r="E922" s="33"/>
      <c r="F922" s="3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5"/>
      <c r="R922" s="35"/>
      <c r="S922" s="35"/>
      <c r="T922" s="35"/>
      <c r="U922" s="34"/>
      <c r="V922" s="34"/>
    </row>
    <row r="923" spans="2:22" s="30" customFormat="1" x14ac:dyDescent="0.3">
      <c r="B923" s="32"/>
      <c r="C923" s="33"/>
      <c r="D923" s="33"/>
      <c r="E923" s="33"/>
      <c r="F923" s="3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5"/>
      <c r="R923" s="35"/>
      <c r="S923" s="35"/>
      <c r="T923" s="35"/>
      <c r="U923" s="34"/>
      <c r="V923" s="34"/>
    </row>
    <row r="924" spans="2:22" s="30" customFormat="1" x14ac:dyDescent="0.3">
      <c r="B924" s="32"/>
      <c r="C924" s="33"/>
      <c r="D924" s="33"/>
      <c r="E924" s="33"/>
      <c r="F924" s="3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5"/>
      <c r="R924" s="35"/>
      <c r="S924" s="35"/>
      <c r="T924" s="35"/>
      <c r="U924" s="34"/>
      <c r="V924" s="34"/>
    </row>
    <row r="925" spans="2:22" s="30" customFormat="1" x14ac:dyDescent="0.3">
      <c r="B925" s="32"/>
      <c r="C925" s="33"/>
      <c r="D925" s="33"/>
      <c r="E925" s="33"/>
      <c r="F925" s="3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5"/>
      <c r="R925" s="35"/>
      <c r="S925" s="35"/>
      <c r="T925" s="35"/>
      <c r="U925" s="34"/>
      <c r="V925" s="34"/>
    </row>
    <row r="926" spans="2:22" s="30" customFormat="1" x14ac:dyDescent="0.3">
      <c r="B926" s="32"/>
      <c r="C926" s="33"/>
      <c r="D926" s="33"/>
      <c r="E926" s="33"/>
      <c r="F926" s="3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5"/>
      <c r="R926" s="35"/>
      <c r="S926" s="35"/>
      <c r="T926" s="35"/>
      <c r="U926" s="34"/>
      <c r="V926" s="34"/>
    </row>
    <row r="927" spans="2:22" s="30" customFormat="1" x14ac:dyDescent="0.3">
      <c r="B927" s="32"/>
      <c r="C927" s="33"/>
      <c r="D927" s="33"/>
      <c r="E927" s="33"/>
      <c r="F927" s="3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5"/>
      <c r="R927" s="35"/>
      <c r="S927" s="35"/>
      <c r="T927" s="35"/>
      <c r="U927" s="34"/>
      <c r="V927" s="34"/>
    </row>
    <row r="928" spans="2:22" s="30" customFormat="1" x14ac:dyDescent="0.3">
      <c r="B928" s="32"/>
      <c r="C928" s="33"/>
      <c r="D928" s="33"/>
      <c r="E928" s="33"/>
      <c r="F928" s="3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5"/>
      <c r="R928" s="35"/>
      <c r="S928" s="35"/>
      <c r="T928" s="35"/>
      <c r="U928" s="34"/>
      <c r="V928" s="34"/>
    </row>
    <row r="929" spans="2:22" s="30" customFormat="1" x14ac:dyDescent="0.3">
      <c r="B929" s="32"/>
      <c r="C929" s="33"/>
      <c r="D929" s="33"/>
      <c r="E929" s="33"/>
      <c r="F929" s="3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5"/>
      <c r="R929" s="35"/>
      <c r="S929" s="35"/>
      <c r="T929" s="35"/>
      <c r="U929" s="34"/>
      <c r="V929" s="34"/>
    </row>
    <row r="930" spans="2:22" s="30" customFormat="1" x14ac:dyDescent="0.3">
      <c r="B930" s="32"/>
      <c r="C930" s="33"/>
      <c r="D930" s="33"/>
      <c r="E930" s="33"/>
      <c r="F930" s="3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5"/>
      <c r="R930" s="35"/>
      <c r="S930" s="35"/>
      <c r="T930" s="35"/>
      <c r="U930" s="34"/>
      <c r="V930" s="34"/>
    </row>
    <row r="931" spans="2:22" s="30" customFormat="1" x14ac:dyDescent="0.3">
      <c r="B931" s="32"/>
      <c r="C931" s="33"/>
      <c r="D931" s="33"/>
      <c r="E931" s="33"/>
      <c r="F931" s="3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5"/>
      <c r="R931" s="35"/>
      <c r="S931" s="35"/>
      <c r="T931" s="35"/>
      <c r="U931" s="34"/>
      <c r="V931" s="34"/>
    </row>
    <row r="932" spans="2:22" s="30" customFormat="1" x14ac:dyDescent="0.3">
      <c r="B932" s="32"/>
      <c r="C932" s="33"/>
      <c r="D932" s="33"/>
      <c r="E932" s="33"/>
      <c r="F932" s="3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5"/>
      <c r="R932" s="35"/>
      <c r="S932" s="35"/>
      <c r="T932" s="35"/>
      <c r="U932" s="34"/>
      <c r="V932" s="34"/>
    </row>
    <row r="933" spans="2:22" s="30" customFormat="1" x14ac:dyDescent="0.3">
      <c r="B933" s="32"/>
      <c r="C933" s="33"/>
      <c r="D933" s="33"/>
      <c r="E933" s="33"/>
      <c r="F933" s="3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5"/>
      <c r="R933" s="35"/>
      <c r="S933" s="35"/>
      <c r="T933" s="35"/>
      <c r="U933" s="34"/>
      <c r="V933" s="34"/>
    </row>
    <row r="934" spans="2:22" s="30" customFormat="1" x14ac:dyDescent="0.3">
      <c r="B934" s="32"/>
      <c r="C934" s="33"/>
      <c r="D934" s="33"/>
      <c r="E934" s="33"/>
      <c r="F934" s="3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5"/>
      <c r="R934" s="35"/>
      <c r="S934" s="35"/>
      <c r="T934" s="35"/>
      <c r="U934" s="34"/>
      <c r="V934" s="34"/>
    </row>
    <row r="935" spans="2:22" s="30" customFormat="1" x14ac:dyDescent="0.3">
      <c r="B935" s="32"/>
      <c r="C935" s="33"/>
      <c r="D935" s="33"/>
      <c r="E935" s="33"/>
      <c r="F935" s="3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5"/>
      <c r="R935" s="35"/>
      <c r="S935" s="35"/>
      <c r="T935" s="35"/>
      <c r="U935" s="34"/>
      <c r="V935" s="34"/>
    </row>
    <row r="936" spans="2:22" s="30" customFormat="1" x14ac:dyDescent="0.3">
      <c r="B936" s="32"/>
      <c r="C936" s="33"/>
      <c r="D936" s="33"/>
      <c r="E936" s="33"/>
      <c r="F936" s="3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5"/>
      <c r="R936" s="35"/>
      <c r="S936" s="35"/>
      <c r="T936" s="35"/>
      <c r="U936" s="34"/>
      <c r="V936" s="34"/>
    </row>
    <row r="937" spans="2:22" s="30" customFormat="1" x14ac:dyDescent="0.3">
      <c r="B937" s="32"/>
      <c r="C937" s="33"/>
      <c r="D937" s="33"/>
      <c r="E937" s="33"/>
      <c r="F937" s="3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5"/>
      <c r="R937" s="35"/>
      <c r="S937" s="35"/>
      <c r="T937" s="35"/>
      <c r="U937" s="34"/>
      <c r="V937" s="34"/>
    </row>
    <row r="938" spans="2:22" s="30" customFormat="1" x14ac:dyDescent="0.3">
      <c r="B938" s="32"/>
      <c r="C938" s="33"/>
      <c r="D938" s="33"/>
      <c r="E938" s="33"/>
      <c r="F938" s="3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5"/>
      <c r="R938" s="35"/>
      <c r="S938" s="35"/>
      <c r="T938" s="35"/>
      <c r="U938" s="34"/>
      <c r="V938" s="34"/>
    </row>
    <row r="939" spans="2:22" s="30" customFormat="1" x14ac:dyDescent="0.3">
      <c r="B939" s="32"/>
      <c r="C939" s="33"/>
      <c r="D939" s="33"/>
      <c r="E939" s="33"/>
      <c r="F939" s="3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5"/>
      <c r="R939" s="35"/>
      <c r="S939" s="35"/>
      <c r="T939" s="35"/>
      <c r="U939" s="34"/>
      <c r="V939" s="34"/>
    </row>
    <row r="940" spans="2:22" s="30" customFormat="1" x14ac:dyDescent="0.3">
      <c r="B940" s="32"/>
      <c r="C940" s="33"/>
      <c r="D940" s="33"/>
      <c r="E940" s="33"/>
      <c r="F940" s="3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5"/>
      <c r="R940" s="35"/>
      <c r="S940" s="35"/>
      <c r="T940" s="35"/>
      <c r="U940" s="34"/>
      <c r="V940" s="34"/>
    </row>
    <row r="941" spans="2:22" s="30" customFormat="1" x14ac:dyDescent="0.3">
      <c r="B941" s="32"/>
      <c r="C941" s="33"/>
      <c r="D941" s="33"/>
      <c r="E941" s="33"/>
      <c r="F941" s="3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5"/>
      <c r="R941" s="35"/>
      <c r="S941" s="35"/>
      <c r="T941" s="35"/>
      <c r="U941" s="34"/>
      <c r="V941" s="34"/>
    </row>
    <row r="942" spans="2:22" s="30" customFormat="1" x14ac:dyDescent="0.3">
      <c r="B942" s="32"/>
      <c r="C942" s="33"/>
      <c r="D942" s="33"/>
      <c r="E942" s="33"/>
      <c r="F942" s="3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5"/>
      <c r="R942" s="35"/>
      <c r="S942" s="35"/>
      <c r="T942" s="35"/>
      <c r="U942" s="34"/>
      <c r="V942" s="34"/>
    </row>
    <row r="943" spans="2:22" s="30" customFormat="1" x14ac:dyDescent="0.3">
      <c r="B943" s="32"/>
      <c r="C943" s="33"/>
      <c r="D943" s="33"/>
      <c r="E943" s="33"/>
      <c r="F943" s="3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5"/>
      <c r="R943" s="35"/>
      <c r="S943" s="35"/>
      <c r="T943" s="35"/>
      <c r="U943" s="34"/>
      <c r="V943" s="34"/>
    </row>
    <row r="944" spans="2:22" s="30" customFormat="1" x14ac:dyDescent="0.3">
      <c r="B944" s="32"/>
      <c r="C944" s="33"/>
      <c r="D944" s="33"/>
      <c r="E944" s="33"/>
      <c r="F944" s="3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5"/>
      <c r="R944" s="35"/>
      <c r="S944" s="35"/>
      <c r="T944" s="35"/>
      <c r="U944" s="34"/>
      <c r="V944" s="34"/>
    </row>
    <row r="945" spans="2:22" s="30" customFormat="1" x14ac:dyDescent="0.3">
      <c r="B945" s="32"/>
      <c r="C945" s="33"/>
      <c r="D945" s="33"/>
      <c r="E945" s="33"/>
      <c r="F945" s="3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5"/>
      <c r="R945" s="35"/>
      <c r="S945" s="35"/>
      <c r="T945" s="35"/>
      <c r="U945" s="34"/>
      <c r="V945" s="34"/>
    </row>
    <row r="946" spans="2:22" s="30" customFormat="1" x14ac:dyDescent="0.3">
      <c r="B946" s="32"/>
      <c r="C946" s="33"/>
      <c r="D946" s="33"/>
      <c r="E946" s="33"/>
      <c r="F946" s="3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5"/>
      <c r="R946" s="35"/>
      <c r="S946" s="35"/>
      <c r="T946" s="35"/>
      <c r="U946" s="34"/>
      <c r="V946" s="34"/>
    </row>
    <row r="947" spans="2:22" s="30" customFormat="1" x14ac:dyDescent="0.3">
      <c r="B947" s="32"/>
      <c r="C947" s="33"/>
      <c r="D947" s="33"/>
      <c r="E947" s="33"/>
      <c r="F947" s="3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5"/>
      <c r="R947" s="35"/>
      <c r="S947" s="35"/>
      <c r="T947" s="35"/>
      <c r="U947" s="34"/>
      <c r="V947" s="34"/>
    </row>
    <row r="948" spans="2:22" s="30" customFormat="1" x14ac:dyDescent="0.3">
      <c r="B948" s="32"/>
      <c r="C948" s="33"/>
      <c r="D948" s="33"/>
      <c r="E948" s="33"/>
      <c r="F948" s="3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5"/>
      <c r="R948" s="35"/>
      <c r="S948" s="35"/>
      <c r="T948" s="35"/>
      <c r="U948" s="34"/>
      <c r="V948" s="34"/>
    </row>
    <row r="949" spans="2:22" s="30" customFormat="1" x14ac:dyDescent="0.3">
      <c r="B949" s="32"/>
      <c r="C949" s="33"/>
      <c r="D949" s="33"/>
      <c r="E949" s="33"/>
      <c r="F949" s="3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5"/>
      <c r="R949" s="35"/>
      <c r="S949" s="35"/>
      <c r="T949" s="35"/>
      <c r="U949" s="34"/>
      <c r="V949" s="34"/>
    </row>
    <row r="950" spans="2:22" s="30" customFormat="1" x14ac:dyDescent="0.3">
      <c r="B950" s="32"/>
      <c r="C950" s="33"/>
      <c r="D950" s="33"/>
      <c r="E950" s="33"/>
      <c r="F950" s="3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5"/>
      <c r="R950" s="35"/>
      <c r="S950" s="35"/>
      <c r="T950" s="35"/>
      <c r="U950" s="34"/>
      <c r="V950" s="34"/>
    </row>
    <row r="951" spans="2:22" s="30" customFormat="1" x14ac:dyDescent="0.3">
      <c r="B951" s="32"/>
      <c r="C951" s="33"/>
      <c r="D951" s="33"/>
      <c r="E951" s="33"/>
      <c r="F951" s="3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5"/>
      <c r="R951" s="35"/>
      <c r="S951" s="35"/>
      <c r="T951" s="35"/>
      <c r="U951" s="34"/>
      <c r="V951" s="34"/>
    </row>
    <row r="952" spans="2:22" s="30" customFormat="1" x14ac:dyDescent="0.3">
      <c r="B952" s="32"/>
      <c r="C952" s="33"/>
      <c r="D952" s="33"/>
      <c r="E952" s="33"/>
      <c r="F952" s="3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5"/>
      <c r="R952" s="35"/>
      <c r="S952" s="35"/>
      <c r="T952" s="35"/>
      <c r="U952" s="34"/>
      <c r="V952" s="34"/>
    </row>
    <row r="953" spans="2:22" s="30" customFormat="1" x14ac:dyDescent="0.3">
      <c r="B953" s="32"/>
      <c r="C953" s="33"/>
      <c r="D953" s="33"/>
      <c r="E953" s="33"/>
      <c r="F953" s="3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5"/>
      <c r="R953" s="35"/>
      <c r="S953" s="35"/>
      <c r="T953" s="35"/>
      <c r="U953" s="34"/>
      <c r="V953" s="34"/>
    </row>
    <row r="954" spans="2:22" s="30" customFormat="1" x14ac:dyDescent="0.3">
      <c r="B954" s="32"/>
      <c r="C954" s="33"/>
      <c r="D954" s="33"/>
      <c r="E954" s="33"/>
      <c r="F954" s="3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5"/>
      <c r="R954" s="35"/>
      <c r="S954" s="35"/>
      <c r="T954" s="35"/>
      <c r="U954" s="34"/>
      <c r="V954" s="34"/>
    </row>
    <row r="955" spans="2:22" s="30" customFormat="1" x14ac:dyDescent="0.3">
      <c r="B955" s="32"/>
      <c r="C955" s="33"/>
      <c r="D955" s="33"/>
      <c r="E955" s="33"/>
      <c r="F955" s="3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5"/>
      <c r="R955" s="35"/>
      <c r="S955" s="35"/>
      <c r="T955" s="35"/>
      <c r="U955" s="34"/>
      <c r="V955" s="34"/>
    </row>
    <row r="956" spans="2:22" s="30" customFormat="1" x14ac:dyDescent="0.3">
      <c r="B956" s="32"/>
      <c r="C956" s="33"/>
      <c r="D956" s="33"/>
      <c r="E956" s="33"/>
      <c r="F956" s="3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5"/>
      <c r="R956" s="35"/>
      <c r="S956" s="35"/>
      <c r="T956" s="35"/>
      <c r="U956" s="34"/>
      <c r="V956" s="34"/>
    </row>
    <row r="957" spans="2:22" s="30" customFormat="1" x14ac:dyDescent="0.3">
      <c r="B957" s="32"/>
      <c r="C957" s="33"/>
      <c r="D957" s="33"/>
      <c r="E957" s="33"/>
      <c r="F957" s="3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5"/>
      <c r="R957" s="35"/>
      <c r="S957" s="35"/>
      <c r="T957" s="35"/>
      <c r="U957" s="34"/>
      <c r="V957" s="34"/>
    </row>
    <row r="958" spans="2:22" s="30" customFormat="1" x14ac:dyDescent="0.3">
      <c r="B958" s="32"/>
      <c r="C958" s="33"/>
      <c r="D958" s="33"/>
      <c r="E958" s="33"/>
      <c r="F958" s="3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5"/>
      <c r="R958" s="35"/>
      <c r="S958" s="35"/>
      <c r="T958" s="35"/>
      <c r="U958" s="34"/>
      <c r="V958" s="34"/>
    </row>
    <row r="959" spans="2:22" s="30" customFormat="1" x14ac:dyDescent="0.3">
      <c r="B959" s="32"/>
      <c r="C959" s="33"/>
      <c r="D959" s="33"/>
      <c r="E959" s="33"/>
      <c r="F959" s="3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5"/>
      <c r="R959" s="35"/>
      <c r="S959" s="35"/>
      <c r="T959" s="35"/>
      <c r="U959" s="34"/>
      <c r="V959" s="34"/>
    </row>
    <row r="960" spans="2:22" s="30" customFormat="1" x14ac:dyDescent="0.3">
      <c r="B960" s="32"/>
      <c r="C960" s="33"/>
      <c r="D960" s="33"/>
      <c r="E960" s="33"/>
      <c r="F960" s="3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5"/>
      <c r="R960" s="35"/>
      <c r="S960" s="35"/>
      <c r="T960" s="35"/>
      <c r="U960" s="34"/>
      <c r="V960" s="34"/>
    </row>
    <row r="961" spans="2:22" s="30" customFormat="1" x14ac:dyDescent="0.3">
      <c r="B961" s="32"/>
      <c r="C961" s="33"/>
      <c r="D961" s="33"/>
      <c r="E961" s="33"/>
      <c r="F961" s="3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5"/>
      <c r="R961" s="35"/>
      <c r="S961" s="35"/>
      <c r="T961" s="35"/>
      <c r="U961" s="34"/>
      <c r="V961" s="34"/>
    </row>
    <row r="962" spans="2:22" s="30" customFormat="1" x14ac:dyDescent="0.3">
      <c r="B962" s="32"/>
      <c r="C962" s="33"/>
      <c r="D962" s="33"/>
      <c r="E962" s="33"/>
      <c r="F962" s="3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5"/>
      <c r="R962" s="35"/>
      <c r="S962" s="35"/>
      <c r="T962" s="35"/>
      <c r="U962" s="34"/>
      <c r="V962" s="34"/>
    </row>
    <row r="963" spans="2:22" s="30" customFormat="1" x14ac:dyDescent="0.3">
      <c r="B963" s="32"/>
      <c r="C963" s="33"/>
      <c r="D963" s="33"/>
      <c r="E963" s="33"/>
      <c r="F963" s="3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5"/>
      <c r="R963" s="35"/>
      <c r="S963" s="35"/>
      <c r="T963" s="35"/>
      <c r="U963" s="34"/>
      <c r="V963" s="34"/>
    </row>
    <row r="964" spans="2:22" s="30" customFormat="1" x14ac:dyDescent="0.3">
      <c r="B964" s="32"/>
      <c r="C964" s="33"/>
      <c r="D964" s="33"/>
      <c r="E964" s="33"/>
      <c r="F964" s="3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5"/>
      <c r="R964" s="35"/>
      <c r="S964" s="35"/>
      <c r="T964" s="35"/>
      <c r="U964" s="34"/>
      <c r="V964" s="34"/>
    </row>
    <row r="965" spans="2:22" s="30" customFormat="1" x14ac:dyDescent="0.3">
      <c r="B965" s="32"/>
      <c r="C965" s="33"/>
      <c r="D965" s="33"/>
      <c r="E965" s="33"/>
      <c r="F965" s="3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5"/>
      <c r="R965" s="35"/>
      <c r="S965" s="35"/>
      <c r="T965" s="35"/>
      <c r="U965" s="34"/>
      <c r="V965" s="34"/>
    </row>
    <row r="966" spans="2:22" s="30" customFormat="1" x14ac:dyDescent="0.3">
      <c r="B966" s="32"/>
      <c r="C966" s="33"/>
      <c r="D966" s="33"/>
      <c r="E966" s="33"/>
      <c r="F966" s="3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5"/>
      <c r="R966" s="35"/>
      <c r="S966" s="35"/>
      <c r="T966" s="35"/>
      <c r="U966" s="34"/>
      <c r="V966" s="34"/>
    </row>
    <row r="967" spans="2:22" s="30" customFormat="1" x14ac:dyDescent="0.3">
      <c r="B967" s="32"/>
      <c r="C967" s="33"/>
      <c r="D967" s="33"/>
      <c r="E967" s="33"/>
      <c r="F967" s="3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5"/>
      <c r="R967" s="35"/>
      <c r="S967" s="35"/>
      <c r="T967" s="35"/>
      <c r="U967" s="34"/>
      <c r="V967" s="34"/>
    </row>
    <row r="968" spans="2:22" s="30" customFormat="1" x14ac:dyDescent="0.3">
      <c r="B968" s="32"/>
      <c r="C968" s="33"/>
      <c r="D968" s="33"/>
      <c r="E968" s="33"/>
      <c r="F968" s="3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5"/>
      <c r="R968" s="35"/>
      <c r="S968" s="35"/>
      <c r="T968" s="35"/>
      <c r="U968" s="34"/>
      <c r="V968" s="34"/>
    </row>
    <row r="969" spans="2:22" s="30" customFormat="1" x14ac:dyDescent="0.3">
      <c r="B969" s="32"/>
      <c r="C969" s="33"/>
      <c r="D969" s="33"/>
      <c r="E969" s="33"/>
      <c r="F969" s="3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5"/>
      <c r="R969" s="35"/>
      <c r="S969" s="35"/>
      <c r="T969" s="35"/>
      <c r="U969" s="34"/>
      <c r="V969" s="34"/>
    </row>
    <row r="970" spans="2:22" s="30" customFormat="1" x14ac:dyDescent="0.3">
      <c r="B970" s="32"/>
      <c r="C970" s="33"/>
      <c r="D970" s="33"/>
      <c r="E970" s="33"/>
      <c r="F970" s="3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5"/>
      <c r="R970" s="35"/>
      <c r="S970" s="35"/>
      <c r="T970" s="35"/>
      <c r="U970" s="34"/>
      <c r="V970" s="34"/>
    </row>
    <row r="971" spans="2:22" s="30" customFormat="1" x14ac:dyDescent="0.3">
      <c r="B971" s="32"/>
      <c r="C971" s="33"/>
      <c r="D971" s="33"/>
      <c r="E971" s="33"/>
      <c r="F971" s="3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5"/>
      <c r="R971" s="35"/>
      <c r="S971" s="35"/>
      <c r="T971" s="35"/>
      <c r="U971" s="34"/>
      <c r="V971" s="34"/>
    </row>
    <row r="972" spans="2:22" s="30" customFormat="1" x14ac:dyDescent="0.3">
      <c r="B972" s="32"/>
      <c r="C972" s="33"/>
      <c r="D972" s="33"/>
      <c r="E972" s="33"/>
      <c r="F972" s="3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5"/>
      <c r="R972" s="35"/>
      <c r="S972" s="35"/>
      <c r="T972" s="35"/>
      <c r="U972" s="34"/>
      <c r="V972" s="34"/>
    </row>
    <row r="973" spans="2:22" s="30" customFormat="1" x14ac:dyDescent="0.3">
      <c r="B973" s="32"/>
      <c r="C973" s="33"/>
      <c r="D973" s="33"/>
      <c r="E973" s="33"/>
      <c r="F973" s="3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5"/>
      <c r="R973" s="35"/>
      <c r="S973" s="35"/>
      <c r="T973" s="35"/>
      <c r="U973" s="34"/>
      <c r="V973" s="34"/>
    </row>
    <row r="974" spans="2:22" s="30" customFormat="1" x14ac:dyDescent="0.3">
      <c r="B974" s="32"/>
      <c r="C974" s="33"/>
      <c r="D974" s="33"/>
      <c r="E974" s="33"/>
      <c r="F974" s="3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5"/>
      <c r="R974" s="35"/>
      <c r="S974" s="35"/>
      <c r="T974" s="35"/>
      <c r="U974" s="34"/>
      <c r="V974" s="34"/>
    </row>
    <row r="975" spans="2:22" s="30" customFormat="1" x14ac:dyDescent="0.3">
      <c r="B975" s="32"/>
      <c r="C975" s="33"/>
      <c r="D975" s="33"/>
      <c r="E975" s="33"/>
      <c r="F975" s="3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5"/>
      <c r="R975" s="35"/>
      <c r="S975" s="35"/>
      <c r="T975" s="35"/>
      <c r="U975" s="34"/>
      <c r="V975" s="34"/>
    </row>
    <row r="976" spans="2:22" s="30" customFormat="1" x14ac:dyDescent="0.3">
      <c r="B976" s="32"/>
      <c r="C976" s="33"/>
      <c r="D976" s="33"/>
      <c r="E976" s="33"/>
      <c r="F976" s="3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5"/>
      <c r="R976" s="35"/>
      <c r="S976" s="35"/>
      <c r="T976" s="35"/>
      <c r="U976" s="34"/>
      <c r="V976" s="34"/>
    </row>
    <row r="977" spans="2:22" s="30" customFormat="1" x14ac:dyDescent="0.3">
      <c r="B977" s="32"/>
      <c r="C977" s="33"/>
      <c r="D977" s="33"/>
      <c r="E977" s="33"/>
      <c r="F977" s="3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5"/>
      <c r="R977" s="35"/>
      <c r="S977" s="35"/>
      <c r="T977" s="35"/>
      <c r="U977" s="34"/>
      <c r="V977" s="34"/>
    </row>
    <row r="978" spans="2:22" s="30" customFormat="1" x14ac:dyDescent="0.3">
      <c r="B978" s="32"/>
      <c r="C978" s="33"/>
      <c r="D978" s="33"/>
      <c r="E978" s="33"/>
      <c r="F978" s="3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5"/>
      <c r="R978" s="35"/>
      <c r="S978" s="35"/>
      <c r="T978" s="35"/>
      <c r="U978" s="34"/>
      <c r="V978" s="34"/>
    </row>
    <row r="979" spans="2:22" s="30" customFormat="1" x14ac:dyDescent="0.3">
      <c r="B979" s="32"/>
      <c r="C979" s="33"/>
      <c r="D979" s="33"/>
      <c r="E979" s="33"/>
      <c r="F979" s="3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5"/>
      <c r="R979" s="35"/>
      <c r="S979" s="35"/>
      <c r="T979" s="35"/>
      <c r="U979" s="34"/>
      <c r="V979" s="34"/>
    </row>
    <row r="980" spans="2:22" s="30" customFormat="1" x14ac:dyDescent="0.3">
      <c r="B980" s="32"/>
      <c r="C980" s="33"/>
      <c r="D980" s="33"/>
      <c r="E980" s="33"/>
      <c r="F980" s="3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5"/>
      <c r="R980" s="35"/>
      <c r="S980" s="35"/>
      <c r="T980" s="35"/>
      <c r="U980" s="34"/>
      <c r="V980" s="34"/>
    </row>
    <row r="981" spans="2:22" s="30" customFormat="1" x14ac:dyDescent="0.3">
      <c r="B981" s="32"/>
      <c r="C981" s="33"/>
      <c r="D981" s="33"/>
      <c r="E981" s="33"/>
      <c r="F981" s="3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5"/>
      <c r="R981" s="35"/>
      <c r="S981" s="35"/>
      <c r="T981" s="35"/>
      <c r="U981" s="34"/>
      <c r="V981" s="34"/>
    </row>
    <row r="982" spans="2:22" s="30" customFormat="1" x14ac:dyDescent="0.3">
      <c r="B982" s="32"/>
      <c r="C982" s="33"/>
      <c r="D982" s="33"/>
      <c r="E982" s="33"/>
      <c r="F982" s="3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5"/>
      <c r="R982" s="35"/>
      <c r="S982" s="35"/>
      <c r="T982" s="35"/>
      <c r="U982" s="34"/>
      <c r="V982" s="34"/>
    </row>
    <row r="983" spans="2:22" s="30" customFormat="1" x14ac:dyDescent="0.3">
      <c r="B983" s="32"/>
      <c r="C983" s="33"/>
      <c r="D983" s="33"/>
      <c r="E983" s="33"/>
      <c r="F983" s="3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5"/>
      <c r="R983" s="35"/>
      <c r="S983" s="35"/>
      <c r="T983" s="35"/>
      <c r="U983" s="34"/>
      <c r="V983" s="34"/>
    </row>
    <row r="984" spans="2:22" s="30" customFormat="1" x14ac:dyDescent="0.3">
      <c r="B984" s="32"/>
      <c r="C984" s="33"/>
      <c r="D984" s="33"/>
      <c r="E984" s="33"/>
      <c r="F984" s="3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5"/>
      <c r="R984" s="35"/>
      <c r="S984" s="35"/>
      <c r="T984" s="35"/>
      <c r="U984" s="34"/>
      <c r="V984" s="34"/>
    </row>
    <row r="985" spans="2:22" s="30" customFormat="1" x14ac:dyDescent="0.3">
      <c r="B985" s="32"/>
      <c r="C985" s="33"/>
      <c r="D985" s="33"/>
      <c r="E985" s="33"/>
      <c r="F985" s="3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5"/>
      <c r="R985" s="35"/>
      <c r="S985" s="35"/>
      <c r="T985" s="35"/>
      <c r="U985" s="34"/>
      <c r="V985" s="34"/>
    </row>
    <row r="986" spans="2:22" s="30" customFormat="1" x14ac:dyDescent="0.3">
      <c r="B986" s="32"/>
      <c r="C986" s="33"/>
      <c r="D986" s="33"/>
      <c r="E986" s="33"/>
      <c r="F986" s="33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5"/>
      <c r="R986" s="35"/>
      <c r="S986" s="35"/>
      <c r="T986" s="35"/>
      <c r="U986" s="34"/>
      <c r="V986" s="34"/>
    </row>
    <row r="987" spans="2:22" s="30" customFormat="1" x14ac:dyDescent="0.3">
      <c r="B987" s="32"/>
      <c r="C987" s="33"/>
      <c r="D987" s="33"/>
      <c r="E987" s="33"/>
      <c r="F987" s="33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5"/>
      <c r="R987" s="35"/>
      <c r="S987" s="35"/>
      <c r="T987" s="35"/>
      <c r="U987" s="34"/>
      <c r="V987" s="34"/>
    </row>
    <row r="988" spans="2:22" s="30" customFormat="1" x14ac:dyDescent="0.3">
      <c r="B988" s="32"/>
      <c r="C988" s="33"/>
      <c r="D988" s="33"/>
      <c r="E988" s="33"/>
      <c r="F988" s="33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5"/>
      <c r="R988" s="35"/>
      <c r="S988" s="35"/>
      <c r="T988" s="35"/>
      <c r="U988" s="34"/>
      <c r="V988" s="34"/>
    </row>
    <row r="989" spans="2:22" s="30" customFormat="1" x14ac:dyDescent="0.3">
      <c r="B989" s="32"/>
      <c r="C989" s="33"/>
      <c r="D989" s="33"/>
      <c r="E989" s="33"/>
      <c r="F989" s="33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5"/>
      <c r="R989" s="35"/>
      <c r="S989" s="35"/>
      <c r="T989" s="35"/>
      <c r="U989" s="34"/>
      <c r="V989" s="34"/>
    </row>
    <row r="990" spans="2:22" s="30" customFormat="1" x14ac:dyDescent="0.3">
      <c r="B990" s="32"/>
      <c r="C990" s="33"/>
      <c r="D990" s="33"/>
      <c r="E990" s="33"/>
      <c r="F990" s="33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5"/>
      <c r="R990" s="35"/>
      <c r="S990" s="35"/>
      <c r="T990" s="35"/>
      <c r="U990" s="34"/>
      <c r="V990" s="34"/>
    </row>
    <row r="991" spans="2:22" s="30" customFormat="1" x14ac:dyDescent="0.3">
      <c r="B991" s="32"/>
      <c r="C991" s="33"/>
      <c r="D991" s="33"/>
      <c r="E991" s="33"/>
      <c r="F991" s="33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5"/>
      <c r="R991" s="35"/>
      <c r="S991" s="35"/>
      <c r="T991" s="35"/>
      <c r="U991" s="34"/>
      <c r="V991" s="34"/>
    </row>
    <row r="992" spans="2:22" s="30" customFormat="1" x14ac:dyDescent="0.3">
      <c r="B992" s="32"/>
      <c r="C992" s="33"/>
      <c r="D992" s="33"/>
      <c r="E992" s="33"/>
      <c r="F992" s="33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5"/>
      <c r="R992" s="35"/>
      <c r="S992" s="35"/>
      <c r="T992" s="35"/>
      <c r="U992" s="34"/>
      <c r="V992" s="34"/>
    </row>
    <row r="993" spans="2:22" s="30" customFormat="1" x14ac:dyDescent="0.3">
      <c r="B993" s="32"/>
      <c r="C993" s="33"/>
      <c r="D993" s="33"/>
      <c r="E993" s="33"/>
      <c r="F993" s="33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5"/>
      <c r="R993" s="35"/>
      <c r="S993" s="35"/>
      <c r="T993" s="35"/>
      <c r="U993" s="34"/>
      <c r="V993" s="34"/>
    </row>
    <row r="994" spans="2:22" s="30" customFormat="1" x14ac:dyDescent="0.3">
      <c r="B994" s="32"/>
      <c r="C994" s="33"/>
      <c r="D994" s="33"/>
      <c r="E994" s="33"/>
      <c r="F994" s="33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5"/>
      <c r="R994" s="35"/>
      <c r="S994" s="35"/>
      <c r="T994" s="35"/>
      <c r="U994" s="34"/>
      <c r="V994" s="34"/>
    </row>
    <row r="995" spans="2:22" s="30" customFormat="1" x14ac:dyDescent="0.3">
      <c r="B995" s="32"/>
      <c r="C995" s="33"/>
      <c r="D995" s="33"/>
      <c r="E995" s="33"/>
      <c r="F995" s="33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5"/>
      <c r="R995" s="35"/>
      <c r="S995" s="35"/>
      <c r="T995" s="35"/>
      <c r="U995" s="34"/>
      <c r="V995" s="34"/>
    </row>
    <row r="996" spans="2:22" s="30" customFormat="1" x14ac:dyDescent="0.3">
      <c r="B996" s="32"/>
      <c r="C996" s="33"/>
      <c r="D996" s="33"/>
      <c r="E996" s="33"/>
      <c r="F996" s="33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5"/>
      <c r="R996" s="35"/>
      <c r="S996" s="35"/>
      <c r="T996" s="35"/>
      <c r="U996" s="34"/>
      <c r="V996" s="34"/>
    </row>
    <row r="997" spans="2:22" s="30" customFormat="1" x14ac:dyDescent="0.3">
      <c r="B997" s="32"/>
      <c r="C997" s="33"/>
      <c r="D997" s="33"/>
      <c r="E997" s="33"/>
      <c r="F997" s="33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5"/>
      <c r="R997" s="35"/>
      <c r="S997" s="35"/>
      <c r="T997" s="35"/>
      <c r="U997" s="34"/>
      <c r="V997" s="34"/>
    </row>
    <row r="998" spans="2:22" s="30" customFormat="1" x14ac:dyDescent="0.3">
      <c r="B998" s="32"/>
      <c r="C998" s="33"/>
      <c r="D998" s="33"/>
      <c r="E998" s="33"/>
      <c r="F998" s="33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5"/>
      <c r="R998" s="35"/>
      <c r="S998" s="35"/>
      <c r="T998" s="35"/>
      <c r="U998" s="34"/>
      <c r="V998" s="34"/>
    </row>
    <row r="999" spans="2:22" s="30" customFormat="1" x14ac:dyDescent="0.3">
      <c r="B999" s="32"/>
      <c r="C999" s="33"/>
      <c r="D999" s="33"/>
      <c r="E999" s="33"/>
      <c r="F999" s="33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5"/>
      <c r="R999" s="35"/>
      <c r="S999" s="35"/>
      <c r="T999" s="35"/>
      <c r="U999" s="34"/>
      <c r="V999" s="34"/>
    </row>
    <row r="1000" spans="2:22" s="30" customFormat="1" x14ac:dyDescent="0.3">
      <c r="B1000" s="32"/>
      <c r="C1000" s="33"/>
      <c r="D1000" s="33"/>
      <c r="E1000" s="33"/>
      <c r="F1000" s="33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5"/>
      <c r="R1000" s="35"/>
      <c r="S1000" s="35"/>
      <c r="T1000" s="35"/>
      <c r="U1000" s="34"/>
      <c r="V1000" s="34"/>
    </row>
    <row r="1001" spans="2:22" s="30" customFormat="1" x14ac:dyDescent="0.3">
      <c r="B1001" s="32"/>
      <c r="C1001" s="33"/>
      <c r="D1001" s="33"/>
      <c r="E1001" s="33"/>
      <c r="F1001" s="33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5"/>
      <c r="R1001" s="35"/>
      <c r="S1001" s="35"/>
      <c r="T1001" s="35"/>
      <c r="U1001" s="34"/>
      <c r="V1001" s="34"/>
    </row>
    <row r="1002" spans="2:22" s="30" customFormat="1" x14ac:dyDescent="0.3">
      <c r="B1002" s="32"/>
      <c r="C1002" s="33"/>
      <c r="D1002" s="33"/>
      <c r="E1002" s="33"/>
      <c r="F1002" s="33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5"/>
      <c r="R1002" s="35"/>
      <c r="S1002" s="35"/>
      <c r="T1002" s="35"/>
      <c r="U1002" s="34"/>
      <c r="V1002" s="34"/>
    </row>
    <row r="1003" spans="2:22" s="30" customFormat="1" x14ac:dyDescent="0.3">
      <c r="B1003" s="32"/>
      <c r="C1003" s="33"/>
      <c r="D1003" s="33"/>
      <c r="E1003" s="33"/>
      <c r="F1003" s="33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5"/>
      <c r="R1003" s="35"/>
      <c r="S1003" s="35"/>
      <c r="T1003" s="35"/>
      <c r="U1003" s="34"/>
      <c r="V1003" s="34"/>
    </row>
    <row r="1004" spans="2:22" s="30" customFormat="1" x14ac:dyDescent="0.3">
      <c r="B1004" s="32"/>
      <c r="C1004" s="33"/>
      <c r="D1004" s="33"/>
      <c r="E1004" s="33"/>
      <c r="F1004" s="33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5"/>
      <c r="R1004" s="35"/>
      <c r="S1004" s="35"/>
      <c r="T1004" s="35"/>
      <c r="U1004" s="34"/>
      <c r="V1004" s="34"/>
    </row>
    <row r="1005" spans="2:22" s="30" customFormat="1" x14ac:dyDescent="0.3">
      <c r="B1005" s="32"/>
      <c r="C1005" s="33"/>
      <c r="D1005" s="33"/>
      <c r="E1005" s="33"/>
      <c r="F1005" s="33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5"/>
      <c r="R1005" s="35"/>
      <c r="S1005" s="35"/>
      <c r="T1005" s="35"/>
      <c r="U1005" s="34"/>
      <c r="V1005" s="34"/>
    </row>
    <row r="1006" spans="2:22" s="30" customFormat="1" x14ac:dyDescent="0.3">
      <c r="B1006" s="32"/>
      <c r="C1006" s="33"/>
      <c r="D1006" s="33"/>
      <c r="E1006" s="33"/>
      <c r="F1006" s="33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5"/>
      <c r="R1006" s="35"/>
      <c r="S1006" s="35"/>
      <c r="T1006" s="35"/>
      <c r="U1006" s="34"/>
      <c r="V1006" s="34"/>
    </row>
    <row r="1007" spans="2:22" s="30" customFormat="1" x14ac:dyDescent="0.3">
      <c r="B1007" s="32"/>
      <c r="C1007" s="33"/>
      <c r="D1007" s="33"/>
      <c r="E1007" s="33"/>
      <c r="F1007" s="33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5"/>
      <c r="R1007" s="35"/>
      <c r="S1007" s="35"/>
      <c r="T1007" s="35"/>
      <c r="U1007" s="34"/>
      <c r="V1007" s="34"/>
    </row>
    <row r="1008" spans="2:22" s="30" customFormat="1" x14ac:dyDescent="0.3">
      <c r="B1008" s="32"/>
      <c r="C1008" s="33"/>
      <c r="D1008" s="33"/>
      <c r="E1008" s="33"/>
      <c r="F1008" s="33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5"/>
      <c r="R1008" s="35"/>
      <c r="S1008" s="35"/>
      <c r="T1008" s="35"/>
      <c r="U1008" s="34"/>
      <c r="V1008" s="34"/>
    </row>
    <row r="1009" spans="2:22" s="30" customFormat="1" x14ac:dyDescent="0.3">
      <c r="B1009" s="32"/>
      <c r="C1009" s="33"/>
      <c r="D1009" s="33"/>
      <c r="E1009" s="33"/>
      <c r="F1009" s="33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5"/>
      <c r="R1009" s="35"/>
      <c r="S1009" s="35"/>
      <c r="T1009" s="35"/>
      <c r="U1009" s="34"/>
      <c r="V1009" s="34"/>
    </row>
    <row r="1010" spans="2:22" s="30" customFormat="1" x14ac:dyDescent="0.3">
      <c r="B1010" s="32"/>
      <c r="C1010" s="33"/>
      <c r="D1010" s="33"/>
      <c r="E1010" s="33"/>
      <c r="F1010" s="33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5"/>
      <c r="R1010" s="35"/>
      <c r="S1010" s="35"/>
      <c r="T1010" s="35"/>
      <c r="U1010" s="34"/>
      <c r="V1010" s="34"/>
    </row>
    <row r="1011" spans="2:22" s="30" customFormat="1" x14ac:dyDescent="0.3">
      <c r="B1011" s="32"/>
      <c r="C1011" s="33"/>
      <c r="D1011" s="33"/>
      <c r="E1011" s="33"/>
      <c r="F1011" s="33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5"/>
      <c r="R1011" s="35"/>
      <c r="S1011" s="35"/>
      <c r="T1011" s="35"/>
      <c r="U1011" s="34"/>
      <c r="V1011" s="34"/>
    </row>
    <row r="1012" spans="2:22" s="30" customFormat="1" x14ac:dyDescent="0.3">
      <c r="B1012" s="32"/>
      <c r="C1012" s="33"/>
      <c r="D1012" s="33"/>
      <c r="E1012" s="33"/>
      <c r="F1012" s="33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5"/>
      <c r="R1012" s="35"/>
      <c r="S1012" s="35"/>
      <c r="T1012" s="35"/>
      <c r="U1012" s="34"/>
      <c r="V1012" s="34"/>
    </row>
    <row r="1013" spans="2:22" s="30" customFormat="1" x14ac:dyDescent="0.3">
      <c r="B1013" s="32"/>
      <c r="C1013" s="33"/>
      <c r="D1013" s="33"/>
      <c r="E1013" s="33"/>
      <c r="F1013" s="33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5"/>
      <c r="R1013" s="35"/>
      <c r="S1013" s="35"/>
      <c r="T1013" s="35"/>
      <c r="U1013" s="34"/>
      <c r="V1013" s="34"/>
    </row>
    <row r="1014" spans="2:22" s="30" customFormat="1" x14ac:dyDescent="0.3">
      <c r="B1014" s="32"/>
      <c r="C1014" s="33"/>
      <c r="D1014" s="33"/>
      <c r="E1014" s="33"/>
      <c r="F1014" s="33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5"/>
      <c r="R1014" s="35"/>
      <c r="S1014" s="35"/>
      <c r="T1014" s="35"/>
      <c r="U1014" s="34"/>
      <c r="V1014" s="34"/>
    </row>
    <row r="1015" spans="2:22" s="30" customFormat="1" x14ac:dyDescent="0.3">
      <c r="B1015" s="32"/>
      <c r="C1015" s="33"/>
      <c r="D1015" s="33"/>
      <c r="E1015" s="33"/>
      <c r="F1015" s="33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5"/>
      <c r="R1015" s="35"/>
      <c r="S1015" s="35"/>
      <c r="T1015" s="35"/>
      <c r="U1015" s="34"/>
      <c r="V1015" s="34"/>
    </row>
    <row r="1016" spans="2:22" s="30" customFormat="1" x14ac:dyDescent="0.3">
      <c r="B1016" s="32"/>
      <c r="C1016" s="33"/>
      <c r="D1016" s="33"/>
      <c r="E1016" s="33"/>
      <c r="F1016" s="33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5"/>
      <c r="R1016" s="35"/>
      <c r="S1016" s="35"/>
      <c r="T1016" s="35"/>
      <c r="U1016" s="34"/>
      <c r="V1016" s="34"/>
    </row>
    <row r="1017" spans="2:22" s="30" customFormat="1" x14ac:dyDescent="0.3">
      <c r="B1017" s="32"/>
      <c r="C1017" s="33"/>
      <c r="D1017" s="33"/>
      <c r="E1017" s="33"/>
      <c r="F1017" s="33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5"/>
      <c r="R1017" s="35"/>
      <c r="S1017" s="35"/>
      <c r="T1017" s="35"/>
      <c r="U1017" s="34"/>
      <c r="V1017" s="34"/>
    </row>
    <row r="1018" spans="2:22" s="30" customFormat="1" x14ac:dyDescent="0.3">
      <c r="B1018" s="32"/>
      <c r="C1018" s="33"/>
      <c r="D1018" s="33"/>
      <c r="E1018" s="33"/>
      <c r="F1018" s="33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5"/>
      <c r="R1018" s="35"/>
      <c r="S1018" s="35"/>
      <c r="T1018" s="35"/>
      <c r="U1018" s="34"/>
      <c r="V1018" s="34"/>
    </row>
    <row r="1019" spans="2:22" s="30" customFormat="1" x14ac:dyDescent="0.3">
      <c r="B1019" s="32"/>
      <c r="C1019" s="33"/>
      <c r="D1019" s="33"/>
      <c r="E1019" s="33"/>
      <c r="F1019" s="33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5"/>
      <c r="R1019" s="35"/>
      <c r="S1019" s="35"/>
      <c r="T1019" s="35"/>
      <c r="U1019" s="34"/>
      <c r="V1019" s="34"/>
    </row>
    <row r="1020" spans="2:22" s="30" customFormat="1" x14ac:dyDescent="0.3">
      <c r="B1020" s="32"/>
      <c r="C1020" s="33"/>
      <c r="D1020" s="33"/>
      <c r="E1020" s="33"/>
      <c r="F1020" s="33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5"/>
      <c r="R1020" s="35"/>
      <c r="S1020" s="35"/>
      <c r="T1020" s="35"/>
      <c r="U1020" s="34"/>
      <c r="V1020" s="34"/>
    </row>
    <row r="1021" spans="2:22" s="30" customFormat="1" x14ac:dyDescent="0.3">
      <c r="B1021" s="32"/>
      <c r="C1021" s="33"/>
      <c r="D1021" s="33"/>
      <c r="E1021" s="33"/>
      <c r="F1021" s="33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5"/>
      <c r="R1021" s="35"/>
      <c r="S1021" s="35"/>
      <c r="T1021" s="35"/>
      <c r="U1021" s="34"/>
      <c r="V1021" s="34"/>
    </row>
    <row r="1022" spans="2:22" s="30" customFormat="1" x14ac:dyDescent="0.3">
      <c r="B1022" s="32"/>
      <c r="C1022" s="33"/>
      <c r="D1022" s="33"/>
      <c r="E1022" s="33"/>
      <c r="F1022" s="33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5"/>
      <c r="R1022" s="35"/>
      <c r="S1022" s="35"/>
      <c r="T1022" s="35"/>
      <c r="U1022" s="34"/>
      <c r="V1022" s="34"/>
    </row>
    <row r="1023" spans="2:22" s="30" customFormat="1" x14ac:dyDescent="0.3">
      <c r="B1023" s="32"/>
      <c r="C1023" s="33"/>
      <c r="D1023" s="33"/>
      <c r="E1023" s="33"/>
      <c r="F1023" s="33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5"/>
      <c r="R1023" s="35"/>
      <c r="S1023" s="35"/>
      <c r="T1023" s="35"/>
      <c r="U1023" s="34"/>
      <c r="V1023" s="34"/>
    </row>
    <row r="1024" spans="2:22" s="30" customFormat="1" x14ac:dyDescent="0.3">
      <c r="B1024" s="32"/>
      <c r="C1024" s="33"/>
      <c r="D1024" s="33"/>
      <c r="E1024" s="33"/>
      <c r="F1024" s="33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5"/>
      <c r="R1024" s="35"/>
      <c r="S1024" s="35"/>
      <c r="T1024" s="35"/>
      <c r="U1024" s="34"/>
      <c r="V1024" s="34"/>
    </row>
    <row r="1025" spans="2:22" s="30" customFormat="1" x14ac:dyDescent="0.3">
      <c r="B1025" s="32"/>
      <c r="C1025" s="33"/>
      <c r="D1025" s="33"/>
      <c r="E1025" s="33"/>
      <c r="F1025" s="33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5"/>
      <c r="R1025" s="35"/>
      <c r="S1025" s="35"/>
      <c r="T1025" s="35"/>
      <c r="U1025" s="34"/>
      <c r="V1025" s="34"/>
    </row>
    <row r="1026" spans="2:22" s="30" customFormat="1" x14ac:dyDescent="0.3">
      <c r="B1026" s="32"/>
      <c r="C1026" s="33"/>
      <c r="D1026" s="33"/>
      <c r="E1026" s="33"/>
      <c r="F1026" s="33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5"/>
      <c r="R1026" s="35"/>
      <c r="S1026" s="35"/>
      <c r="T1026" s="35"/>
      <c r="U1026" s="34"/>
      <c r="V1026" s="34"/>
    </row>
    <row r="1027" spans="2:22" s="30" customFormat="1" x14ac:dyDescent="0.3">
      <c r="B1027" s="32"/>
      <c r="C1027" s="33"/>
      <c r="D1027" s="33"/>
      <c r="E1027" s="33"/>
      <c r="F1027" s="33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5"/>
      <c r="R1027" s="35"/>
      <c r="S1027" s="35"/>
      <c r="T1027" s="35"/>
      <c r="U1027" s="34"/>
      <c r="V1027" s="34"/>
    </row>
    <row r="1028" spans="2:22" s="30" customFormat="1" x14ac:dyDescent="0.3">
      <c r="B1028" s="32"/>
      <c r="C1028" s="33"/>
      <c r="D1028" s="33"/>
      <c r="E1028" s="33"/>
      <c r="F1028" s="33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5"/>
      <c r="R1028" s="35"/>
      <c r="S1028" s="35"/>
      <c r="T1028" s="35"/>
      <c r="U1028" s="34"/>
      <c r="V1028" s="34"/>
    </row>
    <row r="1029" spans="2:22" s="30" customFormat="1" x14ac:dyDescent="0.3">
      <c r="B1029" s="32"/>
      <c r="C1029" s="33"/>
      <c r="D1029" s="33"/>
      <c r="E1029" s="33"/>
      <c r="F1029" s="33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5"/>
      <c r="R1029" s="35"/>
      <c r="S1029" s="35"/>
      <c r="T1029" s="35"/>
      <c r="U1029" s="34"/>
      <c r="V1029" s="34"/>
    </row>
    <row r="1030" spans="2:22" s="30" customFormat="1" x14ac:dyDescent="0.3">
      <c r="B1030" s="32"/>
      <c r="C1030" s="33"/>
      <c r="D1030" s="33"/>
      <c r="E1030" s="33"/>
      <c r="F1030" s="33"/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5"/>
      <c r="R1030" s="35"/>
      <c r="S1030" s="35"/>
      <c r="T1030" s="35"/>
      <c r="U1030" s="34"/>
      <c r="V1030" s="34"/>
    </row>
    <row r="1031" spans="2:22" s="30" customFormat="1" x14ac:dyDescent="0.3">
      <c r="B1031" s="32"/>
      <c r="C1031" s="33"/>
      <c r="D1031" s="33"/>
      <c r="E1031" s="33"/>
      <c r="F1031" s="33"/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5"/>
      <c r="R1031" s="35"/>
      <c r="S1031" s="35"/>
      <c r="T1031" s="35"/>
      <c r="U1031" s="34"/>
      <c r="V1031" s="34"/>
    </row>
    <row r="1032" spans="2:22" s="30" customFormat="1" x14ac:dyDescent="0.3">
      <c r="B1032" s="32"/>
      <c r="C1032" s="33"/>
      <c r="D1032" s="33"/>
      <c r="E1032" s="33"/>
      <c r="F1032" s="33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5"/>
      <c r="R1032" s="35"/>
      <c r="S1032" s="35"/>
      <c r="T1032" s="35"/>
      <c r="U1032" s="34"/>
      <c r="V1032" s="34"/>
    </row>
    <row r="1033" spans="2:22" s="30" customFormat="1" x14ac:dyDescent="0.3">
      <c r="B1033" s="32"/>
      <c r="C1033" s="33"/>
      <c r="D1033" s="33"/>
      <c r="E1033" s="33"/>
      <c r="F1033" s="33"/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5"/>
      <c r="R1033" s="35"/>
      <c r="S1033" s="35"/>
      <c r="T1033" s="35"/>
      <c r="U1033" s="34"/>
      <c r="V1033" s="34"/>
    </row>
    <row r="1034" spans="2:22" s="30" customFormat="1" x14ac:dyDescent="0.3">
      <c r="B1034" s="32"/>
      <c r="C1034" s="33"/>
      <c r="D1034" s="33"/>
      <c r="E1034" s="33"/>
      <c r="F1034" s="33"/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5"/>
      <c r="R1034" s="35"/>
      <c r="S1034" s="35"/>
      <c r="T1034" s="35"/>
      <c r="U1034" s="34"/>
      <c r="V1034" s="34"/>
    </row>
    <row r="1035" spans="2:22" s="30" customFormat="1" x14ac:dyDescent="0.3">
      <c r="B1035" s="32"/>
      <c r="C1035" s="33"/>
      <c r="D1035" s="33"/>
      <c r="E1035" s="33"/>
      <c r="F1035" s="33"/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5"/>
      <c r="R1035" s="35"/>
      <c r="S1035" s="35"/>
      <c r="T1035" s="35"/>
      <c r="U1035" s="34"/>
      <c r="V1035" s="34"/>
    </row>
    <row r="1036" spans="2:22" s="30" customFormat="1" x14ac:dyDescent="0.3">
      <c r="B1036" s="32"/>
      <c r="C1036" s="33"/>
      <c r="D1036" s="33"/>
      <c r="E1036" s="33"/>
      <c r="F1036" s="33"/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5"/>
      <c r="R1036" s="35"/>
      <c r="S1036" s="35"/>
      <c r="T1036" s="35"/>
      <c r="U1036" s="34"/>
      <c r="V1036" s="34"/>
    </row>
    <row r="1037" spans="2:22" s="30" customFormat="1" x14ac:dyDescent="0.3">
      <c r="B1037" s="32"/>
      <c r="C1037" s="33"/>
      <c r="D1037" s="33"/>
      <c r="E1037" s="33"/>
      <c r="F1037" s="33"/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5"/>
      <c r="R1037" s="35"/>
      <c r="S1037" s="35"/>
      <c r="T1037" s="35"/>
      <c r="U1037" s="34"/>
      <c r="V1037" s="34"/>
    </row>
    <row r="1038" spans="2:22" s="30" customFormat="1" x14ac:dyDescent="0.3">
      <c r="B1038" s="32"/>
      <c r="C1038" s="33"/>
      <c r="D1038" s="33"/>
      <c r="E1038" s="33"/>
      <c r="F1038" s="33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5"/>
      <c r="R1038" s="35"/>
      <c r="S1038" s="35"/>
      <c r="T1038" s="35"/>
      <c r="U1038" s="34"/>
      <c r="V1038" s="34"/>
    </row>
    <row r="1039" spans="2:22" s="30" customFormat="1" x14ac:dyDescent="0.3">
      <c r="B1039" s="32"/>
      <c r="C1039" s="33"/>
      <c r="D1039" s="33"/>
      <c r="E1039" s="33"/>
      <c r="F1039" s="33"/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5"/>
      <c r="R1039" s="35"/>
      <c r="S1039" s="35"/>
      <c r="T1039" s="35"/>
      <c r="U1039" s="34"/>
      <c r="V1039" s="34"/>
    </row>
    <row r="1040" spans="2:22" s="30" customFormat="1" x14ac:dyDescent="0.3">
      <c r="B1040" s="32"/>
      <c r="C1040" s="33"/>
      <c r="D1040" s="33"/>
      <c r="E1040" s="33"/>
      <c r="F1040" s="33"/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5"/>
      <c r="R1040" s="35"/>
      <c r="S1040" s="35"/>
      <c r="T1040" s="35"/>
      <c r="U1040" s="34"/>
      <c r="V1040" s="34"/>
    </row>
    <row r="1041" spans="2:22" s="30" customFormat="1" x14ac:dyDescent="0.3">
      <c r="B1041" s="32"/>
      <c r="C1041" s="33"/>
      <c r="D1041" s="33"/>
      <c r="E1041" s="33"/>
      <c r="F1041" s="33"/>
      <c r="G1041" s="34"/>
      <c r="H1041" s="34"/>
      <c r="I1041" s="34"/>
      <c r="J1041" s="34"/>
      <c r="K1041" s="34"/>
      <c r="L1041" s="34"/>
      <c r="M1041" s="34"/>
      <c r="N1041" s="34"/>
      <c r="O1041" s="34"/>
      <c r="P1041" s="34"/>
      <c r="Q1041" s="35"/>
      <c r="R1041" s="35"/>
      <c r="S1041" s="35"/>
      <c r="T1041" s="35"/>
      <c r="U1041" s="34"/>
      <c r="V1041" s="34"/>
    </row>
    <row r="1042" spans="2:22" s="30" customFormat="1" x14ac:dyDescent="0.3">
      <c r="B1042" s="32"/>
      <c r="C1042" s="33"/>
      <c r="D1042" s="33"/>
      <c r="E1042" s="33"/>
      <c r="F1042" s="33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5"/>
      <c r="R1042" s="35"/>
      <c r="S1042" s="35"/>
      <c r="T1042" s="35"/>
      <c r="U1042" s="34"/>
      <c r="V1042" s="34"/>
    </row>
    <row r="1043" spans="2:22" s="30" customFormat="1" x14ac:dyDescent="0.3">
      <c r="B1043" s="32"/>
      <c r="C1043" s="33"/>
      <c r="D1043" s="33"/>
      <c r="E1043" s="33"/>
      <c r="F1043" s="33"/>
      <c r="G1043" s="34"/>
      <c r="H1043" s="34"/>
      <c r="I1043" s="34"/>
      <c r="J1043" s="34"/>
      <c r="K1043" s="34"/>
      <c r="L1043" s="34"/>
      <c r="M1043" s="34"/>
      <c r="N1043" s="34"/>
      <c r="O1043" s="34"/>
      <c r="P1043" s="34"/>
      <c r="Q1043" s="35"/>
      <c r="R1043" s="35"/>
      <c r="S1043" s="35"/>
      <c r="T1043" s="35"/>
      <c r="U1043" s="34"/>
      <c r="V1043" s="34"/>
    </row>
    <row r="1044" spans="2:22" s="30" customFormat="1" x14ac:dyDescent="0.3">
      <c r="B1044" s="32"/>
      <c r="C1044" s="33"/>
      <c r="D1044" s="33"/>
      <c r="E1044" s="33"/>
      <c r="F1044" s="33"/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5"/>
      <c r="R1044" s="35"/>
      <c r="S1044" s="35"/>
      <c r="T1044" s="35"/>
      <c r="U1044" s="34"/>
      <c r="V1044" s="34"/>
    </row>
    <row r="1045" spans="2:22" s="30" customFormat="1" x14ac:dyDescent="0.3">
      <c r="B1045" s="32"/>
      <c r="C1045" s="33"/>
      <c r="D1045" s="33"/>
      <c r="E1045" s="33"/>
      <c r="F1045" s="33"/>
      <c r="G1045" s="3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5"/>
      <c r="R1045" s="35"/>
      <c r="S1045" s="35"/>
      <c r="T1045" s="35"/>
      <c r="U1045" s="34"/>
      <c r="V1045" s="34"/>
    </row>
    <row r="1046" spans="2:22" s="30" customFormat="1" x14ac:dyDescent="0.3">
      <c r="B1046" s="32"/>
      <c r="C1046" s="33"/>
      <c r="D1046" s="33"/>
      <c r="E1046" s="33"/>
      <c r="F1046" s="33"/>
      <c r="G1046" s="34"/>
      <c r="H1046" s="34"/>
      <c r="I1046" s="34"/>
      <c r="J1046" s="34"/>
      <c r="K1046" s="34"/>
      <c r="L1046" s="34"/>
      <c r="M1046" s="34"/>
      <c r="N1046" s="34"/>
      <c r="O1046" s="34"/>
      <c r="P1046" s="34"/>
      <c r="Q1046" s="35"/>
      <c r="R1046" s="35"/>
      <c r="S1046" s="35"/>
      <c r="T1046" s="35"/>
      <c r="U1046" s="34"/>
      <c r="V1046" s="34"/>
    </row>
    <row r="1047" spans="2:22" s="30" customFormat="1" x14ac:dyDescent="0.3">
      <c r="B1047" s="32"/>
      <c r="C1047" s="33"/>
      <c r="D1047" s="33"/>
      <c r="E1047" s="33"/>
      <c r="F1047" s="33"/>
      <c r="G1047" s="34"/>
      <c r="H1047" s="34"/>
      <c r="I1047" s="34"/>
      <c r="J1047" s="34"/>
      <c r="K1047" s="34"/>
      <c r="L1047" s="34"/>
      <c r="M1047" s="34"/>
      <c r="N1047" s="34"/>
      <c r="O1047" s="34"/>
      <c r="P1047" s="34"/>
      <c r="Q1047" s="35"/>
      <c r="R1047" s="35"/>
      <c r="S1047" s="35"/>
      <c r="T1047" s="35"/>
      <c r="U1047" s="34"/>
      <c r="V1047" s="34"/>
    </row>
    <row r="1048" spans="2:22" s="30" customFormat="1" x14ac:dyDescent="0.3">
      <c r="B1048" s="32"/>
      <c r="C1048" s="33"/>
      <c r="D1048" s="33"/>
      <c r="E1048" s="33"/>
      <c r="F1048" s="33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5"/>
      <c r="R1048" s="35"/>
      <c r="S1048" s="35"/>
      <c r="T1048" s="35"/>
      <c r="U1048" s="34"/>
      <c r="V1048" s="34"/>
    </row>
    <row r="1049" spans="2:22" s="30" customFormat="1" x14ac:dyDescent="0.3">
      <c r="B1049" s="32"/>
      <c r="C1049" s="33"/>
      <c r="D1049" s="33"/>
      <c r="E1049" s="33"/>
      <c r="F1049" s="33"/>
      <c r="G1049" s="3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5"/>
      <c r="R1049" s="35"/>
      <c r="S1049" s="35"/>
      <c r="T1049" s="35"/>
      <c r="U1049" s="34"/>
      <c r="V1049" s="34"/>
    </row>
    <row r="1050" spans="2:22" s="30" customFormat="1" x14ac:dyDescent="0.3">
      <c r="B1050" s="32"/>
      <c r="C1050" s="33"/>
      <c r="D1050" s="33"/>
      <c r="E1050" s="33"/>
      <c r="F1050" s="33"/>
      <c r="G1050" s="34"/>
      <c r="H1050" s="34"/>
      <c r="I1050" s="34"/>
      <c r="J1050" s="34"/>
      <c r="K1050" s="34"/>
      <c r="L1050" s="34"/>
      <c r="M1050" s="34"/>
      <c r="N1050" s="34"/>
      <c r="O1050" s="34"/>
      <c r="P1050" s="34"/>
      <c r="Q1050" s="35"/>
      <c r="R1050" s="35"/>
      <c r="S1050" s="35"/>
      <c r="T1050" s="35"/>
      <c r="U1050" s="34"/>
      <c r="V1050" s="34"/>
    </row>
    <row r="1051" spans="2:22" s="30" customFormat="1" x14ac:dyDescent="0.3">
      <c r="B1051" s="32"/>
      <c r="C1051" s="33"/>
      <c r="D1051" s="33"/>
      <c r="E1051" s="33"/>
      <c r="F1051" s="33"/>
      <c r="G1051" s="34"/>
      <c r="H1051" s="34"/>
      <c r="I1051" s="34"/>
      <c r="J1051" s="34"/>
      <c r="K1051" s="34"/>
      <c r="L1051" s="34"/>
      <c r="M1051" s="34"/>
      <c r="N1051" s="34"/>
      <c r="O1051" s="34"/>
      <c r="P1051" s="34"/>
      <c r="Q1051" s="35"/>
      <c r="R1051" s="35"/>
      <c r="S1051" s="35"/>
      <c r="T1051" s="35"/>
      <c r="U1051" s="34"/>
      <c r="V1051" s="34"/>
    </row>
    <row r="1052" spans="2:22" s="30" customFormat="1" x14ac:dyDescent="0.3">
      <c r="B1052" s="32"/>
      <c r="C1052" s="33"/>
      <c r="D1052" s="33"/>
      <c r="E1052" s="33"/>
      <c r="F1052" s="33"/>
      <c r="G1052" s="34"/>
      <c r="H1052" s="34"/>
      <c r="I1052" s="34"/>
      <c r="J1052" s="34"/>
      <c r="K1052" s="34"/>
      <c r="L1052" s="34"/>
      <c r="M1052" s="34"/>
      <c r="N1052" s="34"/>
      <c r="O1052" s="34"/>
      <c r="P1052" s="34"/>
      <c r="Q1052" s="35"/>
      <c r="R1052" s="35"/>
      <c r="S1052" s="35"/>
      <c r="T1052" s="35"/>
      <c r="U1052" s="34"/>
      <c r="V1052" s="34"/>
    </row>
    <row r="1053" spans="2:22" s="30" customFormat="1" x14ac:dyDescent="0.3">
      <c r="B1053" s="32"/>
      <c r="C1053" s="33"/>
      <c r="D1053" s="33"/>
      <c r="E1053" s="33"/>
      <c r="F1053" s="33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/>
      <c r="Q1053" s="35"/>
      <c r="R1053" s="35"/>
      <c r="S1053" s="35"/>
      <c r="T1053" s="35"/>
      <c r="U1053" s="34"/>
      <c r="V1053" s="34"/>
    </row>
    <row r="1054" spans="2:22" s="30" customFormat="1" x14ac:dyDescent="0.3">
      <c r="B1054" s="32"/>
      <c r="C1054" s="33"/>
      <c r="D1054" s="33"/>
      <c r="E1054" s="33"/>
      <c r="F1054" s="33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/>
      <c r="Q1054" s="35"/>
      <c r="R1054" s="35"/>
      <c r="S1054" s="35"/>
      <c r="T1054" s="35"/>
      <c r="U1054" s="34"/>
      <c r="V1054" s="34"/>
    </row>
    <row r="1055" spans="2:22" s="30" customFormat="1" x14ac:dyDescent="0.3">
      <c r="B1055" s="32"/>
      <c r="C1055" s="33"/>
      <c r="D1055" s="33"/>
      <c r="E1055" s="33"/>
      <c r="F1055" s="33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/>
      <c r="Q1055" s="35"/>
      <c r="R1055" s="35"/>
      <c r="S1055" s="35"/>
      <c r="T1055" s="35"/>
      <c r="U1055" s="34"/>
      <c r="V1055" s="34"/>
    </row>
    <row r="1056" spans="2:22" s="30" customFormat="1" x14ac:dyDescent="0.3">
      <c r="B1056" s="32"/>
      <c r="C1056" s="33"/>
      <c r="D1056" s="33"/>
      <c r="E1056" s="33"/>
      <c r="F1056" s="33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/>
      <c r="Q1056" s="35"/>
      <c r="R1056" s="35"/>
      <c r="S1056" s="35"/>
      <c r="T1056" s="35"/>
      <c r="U1056" s="34"/>
      <c r="V1056" s="34"/>
    </row>
  </sheetData>
  <autoFilter ref="B7:V10" xr:uid="{00000000-0009-0000-0000-000000000000}"/>
  <mergeCells count="4">
    <mergeCell ref="B3:V3"/>
    <mergeCell ref="C4:V4"/>
    <mergeCell ref="C5:V5"/>
    <mergeCell ref="C6:V6"/>
  </mergeCells>
  <dataValidations count="6">
    <dataValidation type="list" operator="equal" allowBlank="1" showErrorMessage="1" sqref="S8:S43" xr:uid="{1F08CB6B-C30C-4A51-9D07-A978A6292686}">
      <formula1>"Sim,Não,"</formula1>
      <formula2>0</formula2>
    </dataValidation>
    <dataValidation type="list" allowBlank="1" showInputMessage="1" showErrorMessage="1" sqref="R8:R43" xr:uid="{88A2FE04-5007-4E37-8139-D3E3D01C9990}">
      <formula1>"Funcional Positivo,Funcional Negativo,Não Funcional,Integração,Usabilidade"</formula1>
      <formula2>0</formula2>
    </dataValidation>
    <dataValidation type="list" allowBlank="1" showInputMessage="1" showErrorMessage="1" sqref="Q8:Q43" xr:uid="{C3F7CF6F-1502-4486-A7AD-F68DBE45A9F1}">
      <formula1>"Muito Simples,Simples,Média,Complexo,Muito Complexo"</formula1>
      <formula2>0</formula2>
    </dataValidation>
    <dataValidation type="list" operator="equal" allowBlank="1" showInputMessage="1" showErrorMessage="1" sqref="Q7" xr:uid="{7EE7386A-518A-4E68-9732-571BE1942AF0}">
      <formula1>"Muito Simples,Simples,Média,Complexo,Muito Complexo,"</formula1>
      <formula2>0</formula2>
    </dataValidation>
    <dataValidation type="list" allowBlank="1" showInputMessage="1" showErrorMessage="1" sqref="R44:R1056" xr:uid="{8A32FE6C-8EBD-4949-B208-F73C0AA62EFC}">
      <formula1>$U$6:$U$10</formula1>
      <formula2>0</formula2>
    </dataValidation>
    <dataValidation type="list" allowBlank="1" showInputMessage="1" showErrorMessage="1" sqref="Q44:Q1056" xr:uid="{D90B0454-05E4-4E02-B1BC-C412700D46D6}">
      <formula1>$T$6:$T$10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E3A-B4E2-47C9-A600-6E4D30F8F36A}">
  <dimension ref="A1:AMJ1056"/>
  <sheetViews>
    <sheetView showGridLines="0" zoomScaleNormal="100" workbookViewId="0">
      <selection activeCell="B8" sqref="B8"/>
    </sheetView>
  </sheetViews>
  <sheetFormatPr defaultColWidth="48.109375" defaultRowHeight="14.4" x14ac:dyDescent="0.3"/>
  <cols>
    <col min="1" max="1" width="2.33203125" style="11" customWidth="1"/>
    <col min="2" max="2" width="34.109375" style="12" customWidth="1"/>
    <col min="3" max="3" width="61.109375" style="13" customWidth="1"/>
    <col min="4" max="6" width="6.44140625" style="13" customWidth="1"/>
    <col min="7" max="16" width="7.6640625" style="14" customWidth="1"/>
    <col min="17" max="17" width="11.88671875" style="14" customWidth="1"/>
    <col min="18" max="18" width="17" style="14" customWidth="1"/>
    <col min="19" max="19" width="6.44140625" style="14" customWidth="1"/>
    <col min="20" max="20" width="10.88671875" style="14" customWidth="1"/>
    <col min="21" max="22" width="7.6640625" style="14" customWidth="1"/>
    <col min="23" max="23" width="7.44140625" style="11" customWidth="1"/>
    <col min="24" max="24" width="12" style="11" customWidth="1"/>
    <col min="25" max="25" width="28.88671875" style="11" customWidth="1"/>
    <col min="26" max="1024" width="48.109375" style="11"/>
  </cols>
  <sheetData>
    <row r="1" spans="2:26" x14ac:dyDescent="0.3"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26" ht="15" thickBot="1" x14ac:dyDescent="0.3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26" ht="39.9" hidden="1" customHeight="1" x14ac:dyDescent="0.3">
      <c r="B3" s="10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X3" s="17"/>
    </row>
    <row r="4" spans="2:26" ht="39.9" hidden="1" customHeight="1" x14ac:dyDescent="0.3">
      <c r="B4" s="18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Y4" s="11" t="s">
        <v>2</v>
      </c>
      <c r="Z4" s="11" t="s">
        <v>3</v>
      </c>
    </row>
    <row r="5" spans="2:26" ht="19.649999999999999" customHeight="1" thickBot="1" x14ac:dyDescent="0.35">
      <c r="B5" s="18" t="s">
        <v>4</v>
      </c>
      <c r="C5" s="9" t="s">
        <v>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2:26" ht="29.1" customHeight="1" thickBot="1" x14ac:dyDescent="0.35">
      <c r="B6" s="19" t="s">
        <v>6</v>
      </c>
      <c r="C6" s="8" t="s">
        <v>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6" ht="134.1" customHeight="1" thickTop="1" thickBot="1" x14ac:dyDescent="0.45">
      <c r="B7" s="20" t="s">
        <v>8</v>
      </c>
      <c r="C7" s="21" t="s">
        <v>9</v>
      </c>
      <c r="D7" s="22" t="s">
        <v>10</v>
      </c>
      <c r="E7" s="22" t="s">
        <v>11</v>
      </c>
      <c r="F7" s="22" t="s">
        <v>12</v>
      </c>
      <c r="G7" s="22" t="s">
        <v>13</v>
      </c>
      <c r="H7" s="22" t="s">
        <v>14</v>
      </c>
      <c r="I7" s="22" t="s">
        <v>15</v>
      </c>
      <c r="J7" s="22" t="s">
        <v>16</v>
      </c>
      <c r="K7" s="22" t="s">
        <v>17</v>
      </c>
      <c r="L7" s="22" t="s">
        <v>18</v>
      </c>
      <c r="M7" s="22" t="s">
        <v>19</v>
      </c>
      <c r="N7" s="22" t="s">
        <v>20</v>
      </c>
      <c r="O7" s="22" t="s">
        <v>21</v>
      </c>
      <c r="P7" s="22"/>
      <c r="Q7" s="23" t="s">
        <v>22</v>
      </c>
      <c r="R7" s="23" t="s">
        <v>23</v>
      </c>
      <c r="S7" s="23" t="s">
        <v>24</v>
      </c>
      <c r="T7" s="23" t="s">
        <v>25</v>
      </c>
      <c r="U7" s="23" t="s">
        <v>26</v>
      </c>
      <c r="V7" s="23" t="s">
        <v>27</v>
      </c>
    </row>
    <row r="8" spans="2:26" ht="30" customHeight="1" thickTop="1" thickBot="1" x14ac:dyDescent="0.35">
      <c r="B8" s="24" t="s">
        <v>179</v>
      </c>
      <c r="C8" s="25" t="s">
        <v>29</v>
      </c>
      <c r="D8" s="26" t="s">
        <v>30</v>
      </c>
      <c r="E8" s="26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 t="s">
        <v>31</v>
      </c>
      <c r="R8" s="28" t="s">
        <v>32</v>
      </c>
      <c r="S8" s="28" t="s">
        <v>33</v>
      </c>
      <c r="T8" s="28" t="s">
        <v>34</v>
      </c>
      <c r="U8" s="28" t="s">
        <v>33</v>
      </c>
      <c r="V8" s="29" t="s">
        <v>33</v>
      </c>
    </row>
    <row r="9" spans="2:26" ht="30" customHeight="1" thickTop="1" thickBot="1" x14ac:dyDescent="0.35">
      <c r="B9" s="24" t="s">
        <v>180</v>
      </c>
      <c r="C9" s="25" t="s">
        <v>36</v>
      </c>
      <c r="D9" s="26" t="s">
        <v>30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 t="s">
        <v>31</v>
      </c>
      <c r="R9" s="28" t="s">
        <v>37</v>
      </c>
      <c r="S9" s="28" t="s">
        <v>38</v>
      </c>
      <c r="T9" s="28" t="s">
        <v>34</v>
      </c>
      <c r="U9" s="28" t="s">
        <v>33</v>
      </c>
      <c r="V9" s="29" t="s">
        <v>38</v>
      </c>
    </row>
    <row r="10" spans="2:26" ht="30" customHeight="1" thickTop="1" thickBot="1" x14ac:dyDescent="0.35">
      <c r="B10" s="24" t="s">
        <v>181</v>
      </c>
      <c r="C10" s="25" t="s">
        <v>40</v>
      </c>
      <c r="D10" s="26"/>
      <c r="E10" s="26" t="s">
        <v>30</v>
      </c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 t="s">
        <v>31</v>
      </c>
      <c r="R10" s="28" t="s">
        <v>32</v>
      </c>
      <c r="S10" s="28" t="s">
        <v>33</v>
      </c>
      <c r="T10" s="28" t="s">
        <v>34</v>
      </c>
      <c r="U10" s="28" t="s">
        <v>33</v>
      </c>
      <c r="V10" s="29" t="s">
        <v>33</v>
      </c>
    </row>
    <row r="11" spans="2:26" s="30" customFormat="1" ht="30" customHeight="1" thickTop="1" thickBot="1" x14ac:dyDescent="0.35">
      <c r="B11" s="24" t="s">
        <v>182</v>
      </c>
      <c r="C11" s="25" t="s">
        <v>42</v>
      </c>
      <c r="D11" s="26"/>
      <c r="E11" s="26" t="s">
        <v>30</v>
      </c>
      <c r="F11" s="26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 t="s">
        <v>31</v>
      </c>
      <c r="R11" s="28" t="s">
        <v>37</v>
      </c>
      <c r="S11" s="28" t="s">
        <v>33</v>
      </c>
      <c r="T11" s="28" t="s">
        <v>34</v>
      </c>
      <c r="U11" s="28" t="s">
        <v>33</v>
      </c>
      <c r="V11" s="29" t="s">
        <v>38</v>
      </c>
    </row>
    <row r="12" spans="2:26" s="30" customFormat="1" ht="30" customHeight="1" thickTop="1" thickBot="1" x14ac:dyDescent="0.35">
      <c r="B12" s="24" t="s">
        <v>183</v>
      </c>
      <c r="C12" s="25" t="s">
        <v>44</v>
      </c>
      <c r="D12" s="26"/>
      <c r="E12" s="26"/>
      <c r="F12" s="26" t="s">
        <v>30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 t="s">
        <v>31</v>
      </c>
      <c r="R12" s="28" t="s">
        <v>32</v>
      </c>
      <c r="S12" s="28" t="s">
        <v>33</v>
      </c>
      <c r="T12" s="28" t="s">
        <v>34</v>
      </c>
      <c r="U12" s="28" t="s">
        <v>33</v>
      </c>
      <c r="V12" s="29" t="s">
        <v>33</v>
      </c>
    </row>
    <row r="13" spans="2:26" s="30" customFormat="1" ht="30" customHeight="1" thickTop="1" thickBot="1" x14ac:dyDescent="0.35">
      <c r="B13" s="24" t="s">
        <v>184</v>
      </c>
      <c r="C13" s="25"/>
      <c r="D13" s="26"/>
      <c r="E13" s="26"/>
      <c r="F13" s="26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8"/>
      <c r="S13" s="28"/>
      <c r="T13" s="28"/>
      <c r="U13" s="28"/>
      <c r="V13" s="29"/>
    </row>
    <row r="14" spans="2:26" s="30" customFormat="1" ht="22.35" customHeight="1" thickTop="1" thickBot="1" x14ac:dyDescent="0.35">
      <c r="B14" s="24" t="s">
        <v>185</v>
      </c>
      <c r="C14" s="25"/>
      <c r="D14" s="26"/>
      <c r="E14" s="26"/>
      <c r="F14" s="26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8"/>
      <c r="S14" s="28"/>
      <c r="T14" s="28"/>
      <c r="U14" s="28"/>
      <c r="V14" s="29"/>
    </row>
    <row r="15" spans="2:26" s="30" customFormat="1" ht="23.1" customHeight="1" thickTop="1" thickBot="1" x14ac:dyDescent="0.35">
      <c r="B15" s="24" t="s">
        <v>186</v>
      </c>
      <c r="C15" s="25"/>
      <c r="D15" s="26"/>
      <c r="E15" s="26"/>
      <c r="F15" s="26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  <c r="S15" s="28"/>
      <c r="T15" s="28"/>
      <c r="U15" s="28"/>
      <c r="V15" s="29"/>
    </row>
    <row r="16" spans="2:26" s="30" customFormat="1" ht="28.35" customHeight="1" thickTop="1" thickBot="1" x14ac:dyDescent="0.35">
      <c r="B16" s="24" t="s">
        <v>187</v>
      </c>
      <c r="C16" s="25"/>
      <c r="D16" s="26"/>
      <c r="E16" s="26"/>
      <c r="F16" s="26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8"/>
      <c r="S16" s="28"/>
      <c r="T16" s="28"/>
      <c r="U16" s="28"/>
      <c r="V16" s="29"/>
    </row>
    <row r="17" spans="2:22" s="30" customFormat="1" ht="28.35" customHeight="1" thickTop="1" thickBot="1" x14ac:dyDescent="0.35">
      <c r="B17" s="24" t="s">
        <v>188</v>
      </c>
      <c r="C17" s="25"/>
      <c r="D17" s="26"/>
      <c r="E17" s="26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8"/>
      <c r="S17" s="28"/>
      <c r="T17" s="28"/>
      <c r="U17" s="28"/>
      <c r="V17" s="29"/>
    </row>
    <row r="18" spans="2:22" s="30" customFormat="1" ht="18.600000000000001" customHeight="1" thickTop="1" thickBot="1" x14ac:dyDescent="0.35">
      <c r="B18" s="24" t="s">
        <v>189</v>
      </c>
      <c r="C18" s="25"/>
      <c r="D18" s="26"/>
      <c r="E18" s="26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S18" s="28"/>
      <c r="T18" s="28"/>
      <c r="U18" s="28"/>
      <c r="V18" s="29"/>
    </row>
    <row r="19" spans="2:22" s="30" customFormat="1" ht="23.1" customHeight="1" thickTop="1" thickBot="1" x14ac:dyDescent="0.35">
      <c r="B19" s="24" t="s">
        <v>190</v>
      </c>
      <c r="C19" s="25"/>
      <c r="D19" s="26"/>
      <c r="E19" s="26"/>
      <c r="F19" s="26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8"/>
      <c r="S19" s="28"/>
      <c r="T19" s="28"/>
      <c r="U19" s="28"/>
      <c r="V19" s="29"/>
    </row>
    <row r="20" spans="2:22" s="30" customFormat="1" ht="24.6" customHeight="1" thickTop="1" thickBot="1" x14ac:dyDescent="0.35">
      <c r="B20" s="24" t="s">
        <v>191</v>
      </c>
      <c r="C20" s="25"/>
      <c r="D20" s="26"/>
      <c r="E20" s="26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8"/>
      <c r="S20" s="28"/>
      <c r="T20" s="28"/>
      <c r="U20" s="28"/>
      <c r="V20" s="29"/>
    </row>
    <row r="21" spans="2:22" s="30" customFormat="1" ht="20.100000000000001" customHeight="1" thickTop="1" thickBot="1" x14ac:dyDescent="0.35">
      <c r="B21" s="24" t="s">
        <v>192</v>
      </c>
      <c r="C21" s="25"/>
      <c r="D21" s="26"/>
      <c r="E21" s="26"/>
      <c r="F21" s="26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8"/>
      <c r="S21" s="28"/>
      <c r="T21" s="28"/>
      <c r="U21" s="28"/>
      <c r="V21" s="29"/>
    </row>
    <row r="22" spans="2:22" s="30" customFormat="1" ht="19.350000000000001" customHeight="1" thickTop="1" thickBot="1" x14ac:dyDescent="0.35">
      <c r="B22" s="24" t="s">
        <v>193</v>
      </c>
      <c r="C22" s="25"/>
      <c r="D22" s="26"/>
      <c r="E22" s="26"/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8"/>
      <c r="S22" s="28"/>
      <c r="T22" s="28"/>
      <c r="U22" s="28"/>
      <c r="V22" s="29"/>
    </row>
    <row r="23" spans="2:22" s="30" customFormat="1" ht="15.6" thickTop="1" thickBot="1" x14ac:dyDescent="0.35">
      <c r="B23" s="24" t="s">
        <v>194</v>
      </c>
      <c r="C23" s="25"/>
      <c r="D23" s="26"/>
      <c r="E23" s="26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8"/>
      <c r="S23" s="28"/>
      <c r="T23" s="28"/>
      <c r="U23" s="28"/>
      <c r="V23" s="29"/>
    </row>
    <row r="24" spans="2:22" s="30" customFormat="1" ht="15.6" thickTop="1" thickBot="1" x14ac:dyDescent="0.35">
      <c r="B24" s="24" t="s">
        <v>195</v>
      </c>
      <c r="C24" s="25"/>
      <c r="D24" s="26"/>
      <c r="E24" s="26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8"/>
      <c r="S24" s="28"/>
      <c r="T24" s="28"/>
      <c r="U24" s="28"/>
      <c r="V24" s="29"/>
    </row>
    <row r="25" spans="2:22" s="30" customFormat="1" ht="15.6" thickTop="1" thickBot="1" x14ac:dyDescent="0.35">
      <c r="B25" s="24" t="s">
        <v>196</v>
      </c>
      <c r="C25" s="25"/>
      <c r="D25" s="26"/>
      <c r="E25" s="26"/>
      <c r="F25" s="2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  <c r="S25" s="28"/>
      <c r="T25" s="28"/>
      <c r="U25" s="28"/>
      <c r="V25" s="29"/>
    </row>
    <row r="26" spans="2:22" s="30" customFormat="1" ht="15.6" thickTop="1" thickBot="1" x14ac:dyDescent="0.35">
      <c r="B26" s="24" t="s">
        <v>197</v>
      </c>
      <c r="C26" s="25"/>
      <c r="D26" s="26"/>
      <c r="E26" s="26"/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8"/>
      <c r="S26" s="28"/>
      <c r="T26" s="28"/>
      <c r="U26" s="28"/>
      <c r="V26" s="29"/>
    </row>
    <row r="27" spans="2:22" s="30" customFormat="1" ht="15.6" thickTop="1" thickBot="1" x14ac:dyDescent="0.35">
      <c r="B27" s="24" t="s">
        <v>198</v>
      </c>
      <c r="C27" s="25"/>
      <c r="D27" s="26"/>
      <c r="E27" s="26"/>
      <c r="F27" s="2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  <c r="S27" s="28"/>
      <c r="T27" s="28"/>
      <c r="U27" s="28"/>
      <c r="V27" s="29"/>
    </row>
    <row r="28" spans="2:22" s="30" customFormat="1" ht="15.6" thickTop="1" thickBot="1" x14ac:dyDescent="0.35">
      <c r="B28" s="24" t="s">
        <v>199</v>
      </c>
      <c r="C28" s="25"/>
      <c r="D28" s="26"/>
      <c r="E28" s="26"/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28"/>
      <c r="T28" s="28"/>
      <c r="U28" s="28"/>
      <c r="V28" s="29"/>
    </row>
    <row r="29" spans="2:22" s="30" customFormat="1" ht="15.6" thickTop="1" thickBot="1" x14ac:dyDescent="0.35">
      <c r="B29" s="24" t="s">
        <v>200</v>
      </c>
      <c r="C29" s="25"/>
      <c r="D29" s="26"/>
      <c r="E29" s="26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S29" s="28"/>
      <c r="T29" s="28"/>
      <c r="U29" s="28"/>
      <c r="V29" s="29"/>
    </row>
    <row r="30" spans="2:22" s="30" customFormat="1" ht="15.6" thickTop="1" thickBot="1" x14ac:dyDescent="0.35">
      <c r="B30" s="24" t="s">
        <v>201</v>
      </c>
      <c r="C30" s="25"/>
      <c r="D30" s="26"/>
      <c r="E30" s="26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28"/>
      <c r="T30" s="28"/>
      <c r="U30" s="28"/>
      <c r="V30" s="29"/>
    </row>
    <row r="31" spans="2:22" s="30" customFormat="1" ht="15.6" thickTop="1" thickBot="1" x14ac:dyDescent="0.35">
      <c r="B31" s="24" t="s">
        <v>202</v>
      </c>
      <c r="C31" s="25"/>
      <c r="D31" s="26"/>
      <c r="E31" s="26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  <c r="S31" s="28"/>
      <c r="T31" s="28"/>
      <c r="U31" s="28"/>
      <c r="V31" s="29"/>
    </row>
    <row r="32" spans="2:22" s="30" customFormat="1" ht="15.6" thickTop="1" thickBot="1" x14ac:dyDescent="0.35">
      <c r="B32" s="24" t="s">
        <v>203</v>
      </c>
      <c r="C32" s="25"/>
      <c r="D32" s="26"/>
      <c r="E32" s="26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8"/>
      <c r="S32" s="28"/>
      <c r="T32" s="28"/>
      <c r="U32" s="28"/>
      <c r="V32" s="29"/>
    </row>
    <row r="33" spans="2:22" s="30" customFormat="1" ht="15.6" thickTop="1" thickBot="1" x14ac:dyDescent="0.35">
      <c r="B33" s="24" t="s">
        <v>204</v>
      </c>
      <c r="C33" s="25"/>
      <c r="D33" s="26"/>
      <c r="E33" s="26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8"/>
      <c r="S33" s="28"/>
      <c r="T33" s="28"/>
      <c r="U33" s="28"/>
      <c r="V33" s="29"/>
    </row>
    <row r="34" spans="2:22" s="30" customFormat="1" ht="15.6" thickTop="1" thickBot="1" x14ac:dyDescent="0.35">
      <c r="B34" s="24" t="s">
        <v>205</v>
      </c>
      <c r="C34" s="25"/>
      <c r="D34" s="26"/>
      <c r="E34" s="26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8"/>
      <c r="S34" s="28"/>
      <c r="T34" s="28"/>
      <c r="U34" s="28"/>
      <c r="V34" s="29"/>
    </row>
    <row r="35" spans="2:22" s="30" customFormat="1" ht="15.6" thickTop="1" thickBot="1" x14ac:dyDescent="0.35">
      <c r="B35" s="24" t="s">
        <v>206</v>
      </c>
      <c r="C35" s="25"/>
      <c r="D35" s="26"/>
      <c r="E35" s="26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8"/>
      <c r="S35" s="28"/>
      <c r="T35" s="28"/>
      <c r="U35" s="28"/>
      <c r="V35" s="29"/>
    </row>
    <row r="36" spans="2:22" s="30" customFormat="1" ht="15.6" thickTop="1" thickBot="1" x14ac:dyDescent="0.35">
      <c r="B36" s="24" t="s">
        <v>207</v>
      </c>
      <c r="C36" s="25"/>
      <c r="D36" s="26"/>
      <c r="E36" s="26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  <c r="S36" s="28"/>
      <c r="T36" s="28"/>
      <c r="U36" s="28"/>
      <c r="V36" s="29"/>
    </row>
    <row r="37" spans="2:22" s="30" customFormat="1" ht="15.6" thickTop="1" thickBot="1" x14ac:dyDescent="0.35">
      <c r="B37" s="24" t="s">
        <v>208</v>
      </c>
      <c r="C37" s="25"/>
      <c r="D37" s="26"/>
      <c r="E37" s="26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8"/>
      <c r="S37" s="28"/>
      <c r="T37" s="28"/>
      <c r="U37" s="28"/>
      <c r="V37" s="29"/>
    </row>
    <row r="38" spans="2:22" s="30" customFormat="1" ht="15.6" thickTop="1" thickBot="1" x14ac:dyDescent="0.35">
      <c r="B38" s="24" t="s">
        <v>209</v>
      </c>
      <c r="C38" s="25"/>
      <c r="D38" s="26"/>
      <c r="E38" s="26"/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8"/>
      <c r="S38" s="28"/>
      <c r="T38" s="28"/>
      <c r="U38" s="28"/>
      <c r="V38" s="29"/>
    </row>
    <row r="39" spans="2:22" s="30" customFormat="1" ht="15.6" thickTop="1" thickBot="1" x14ac:dyDescent="0.35">
      <c r="B39" s="24" t="s">
        <v>210</v>
      </c>
      <c r="C39" s="25"/>
      <c r="D39" s="26"/>
      <c r="E39" s="26"/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8"/>
      <c r="S39" s="28"/>
      <c r="T39" s="28"/>
      <c r="U39" s="28"/>
      <c r="V39" s="29"/>
    </row>
    <row r="40" spans="2:22" s="30" customFormat="1" ht="15.6" thickTop="1" thickBot="1" x14ac:dyDescent="0.35">
      <c r="B40" s="24" t="s">
        <v>211</v>
      </c>
      <c r="C40" s="25"/>
      <c r="D40" s="26"/>
      <c r="E40" s="26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8"/>
      <c r="S40" s="28"/>
      <c r="T40" s="28"/>
      <c r="U40" s="28"/>
      <c r="V40" s="29"/>
    </row>
    <row r="41" spans="2:22" s="30" customFormat="1" ht="15.6" thickTop="1" thickBot="1" x14ac:dyDescent="0.35">
      <c r="B41" s="24" t="s">
        <v>212</v>
      </c>
      <c r="C41" s="25"/>
      <c r="D41" s="26"/>
      <c r="E41" s="26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8"/>
      <c r="S41" s="28"/>
      <c r="T41" s="28"/>
      <c r="U41" s="28"/>
      <c r="V41" s="29"/>
    </row>
    <row r="42" spans="2:22" s="30" customFormat="1" ht="15.6" thickTop="1" thickBot="1" x14ac:dyDescent="0.35">
      <c r="B42" s="24" t="s">
        <v>213</v>
      </c>
      <c r="C42" s="25"/>
      <c r="D42" s="26"/>
      <c r="E42" s="26"/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8"/>
      <c r="S42" s="28"/>
      <c r="T42" s="28"/>
      <c r="U42" s="28"/>
      <c r="V42" s="29"/>
    </row>
    <row r="43" spans="2:22" s="30" customFormat="1" ht="15.6" thickTop="1" thickBot="1" x14ac:dyDescent="0.35">
      <c r="B43" s="24" t="s">
        <v>214</v>
      </c>
      <c r="C43" s="25"/>
      <c r="D43" s="26"/>
      <c r="E43" s="26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8"/>
      <c r="S43" s="28"/>
      <c r="T43" s="28"/>
      <c r="U43" s="28"/>
      <c r="V43" s="29"/>
    </row>
    <row r="44" spans="2:22" s="30" customFormat="1" ht="15.6" thickTop="1" thickBot="1" x14ac:dyDescent="0.35">
      <c r="B44" s="24" t="s">
        <v>215</v>
      </c>
      <c r="C44" s="25"/>
      <c r="D44" s="26"/>
      <c r="E44" s="26"/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8"/>
      <c r="S44" s="28"/>
      <c r="T44" s="28"/>
      <c r="U44" s="28"/>
      <c r="V44" s="29"/>
    </row>
    <row r="45" spans="2:22" s="30" customFormat="1" ht="15.6" thickTop="1" thickBot="1" x14ac:dyDescent="0.35">
      <c r="B45" s="24" t="s">
        <v>216</v>
      </c>
      <c r="C45" s="25"/>
      <c r="D45" s="26"/>
      <c r="E45" s="26"/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8"/>
      <c r="S45" s="28"/>
      <c r="T45" s="28"/>
      <c r="U45" s="28"/>
      <c r="V45" s="29"/>
    </row>
    <row r="46" spans="2:22" s="30" customFormat="1" ht="15.6" thickTop="1" thickBot="1" x14ac:dyDescent="0.35">
      <c r="B46" s="24" t="s">
        <v>217</v>
      </c>
      <c r="C46" s="25"/>
      <c r="D46" s="26"/>
      <c r="E46" s="26"/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8"/>
      <c r="S46" s="28"/>
      <c r="T46" s="28"/>
      <c r="U46" s="28"/>
      <c r="V46" s="29"/>
    </row>
    <row r="47" spans="2:22" s="30" customFormat="1" ht="15.6" thickTop="1" thickBot="1" x14ac:dyDescent="0.35">
      <c r="B47" s="24" t="s">
        <v>218</v>
      </c>
      <c r="C47" s="25"/>
      <c r="D47" s="26"/>
      <c r="E47" s="26"/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8"/>
      <c r="S47" s="28"/>
      <c r="T47" s="28"/>
      <c r="U47" s="28"/>
      <c r="V47" s="29"/>
    </row>
    <row r="48" spans="2:22" s="30" customFormat="1" ht="15.6" thickTop="1" thickBot="1" x14ac:dyDescent="0.35">
      <c r="B48" s="24" t="s">
        <v>219</v>
      </c>
      <c r="C48" s="25"/>
      <c r="D48" s="26"/>
      <c r="E48" s="26"/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8"/>
      <c r="S48" s="28"/>
      <c r="T48" s="28"/>
      <c r="U48" s="28"/>
      <c r="V48" s="29"/>
    </row>
    <row r="49" spans="2:22" s="30" customFormat="1" ht="15.6" thickTop="1" thickBot="1" x14ac:dyDescent="0.35">
      <c r="B49" s="24" t="s">
        <v>220</v>
      </c>
      <c r="C49" s="25"/>
      <c r="D49" s="26"/>
      <c r="E49" s="26"/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8"/>
      <c r="S49" s="28"/>
      <c r="T49" s="28"/>
      <c r="U49" s="28"/>
      <c r="V49" s="29"/>
    </row>
    <row r="50" spans="2:22" s="30" customFormat="1" ht="15.6" thickTop="1" thickBot="1" x14ac:dyDescent="0.35">
      <c r="B50" s="24" t="s">
        <v>221</v>
      </c>
      <c r="C50" s="25"/>
      <c r="D50" s="26"/>
      <c r="E50" s="26"/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/>
      <c r="S50" s="28"/>
      <c r="T50" s="28"/>
      <c r="U50" s="28"/>
      <c r="V50" s="29"/>
    </row>
    <row r="51" spans="2:22" s="30" customFormat="1" ht="15.6" thickTop="1" thickBot="1" x14ac:dyDescent="0.35">
      <c r="B51" s="24" t="s">
        <v>222</v>
      </c>
      <c r="C51" s="25"/>
      <c r="D51" s="26"/>
      <c r="E51" s="26"/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8"/>
      <c r="S51" s="28"/>
      <c r="T51" s="28"/>
      <c r="U51" s="28"/>
      <c r="V51" s="29"/>
    </row>
    <row r="52" spans="2:22" s="30" customFormat="1" ht="15.6" thickTop="1" thickBot="1" x14ac:dyDescent="0.35">
      <c r="B52" s="24" t="s">
        <v>223</v>
      </c>
      <c r="C52" s="25"/>
      <c r="D52" s="26"/>
      <c r="E52" s="26"/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/>
      <c r="S52" s="28"/>
      <c r="T52" s="28"/>
      <c r="U52" s="28"/>
      <c r="V52" s="29"/>
    </row>
    <row r="53" spans="2:22" s="30" customFormat="1" ht="15.6" thickTop="1" thickBot="1" x14ac:dyDescent="0.35">
      <c r="B53" s="24" t="s">
        <v>224</v>
      </c>
      <c r="C53" s="25"/>
      <c r="D53" s="26"/>
      <c r="E53" s="26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8"/>
      <c r="S53" s="28"/>
      <c r="T53" s="28"/>
      <c r="U53" s="28"/>
      <c r="V53" s="29"/>
    </row>
    <row r="54" spans="2:22" s="30" customFormat="1" ht="15.6" thickTop="1" thickBot="1" x14ac:dyDescent="0.35">
      <c r="B54" s="24" t="s">
        <v>225</v>
      </c>
      <c r="C54" s="25"/>
      <c r="D54" s="26"/>
      <c r="E54" s="26"/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/>
      <c r="S54" s="28"/>
      <c r="T54" s="28"/>
      <c r="U54" s="28"/>
      <c r="V54" s="29"/>
    </row>
    <row r="55" spans="2:22" s="30" customFormat="1" ht="15.6" thickTop="1" thickBot="1" x14ac:dyDescent="0.35">
      <c r="B55" s="24" t="s">
        <v>226</v>
      </c>
      <c r="C55" s="25"/>
      <c r="D55" s="26"/>
      <c r="E55" s="26"/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8"/>
      <c r="S55" s="28"/>
      <c r="T55" s="28"/>
      <c r="U55" s="28"/>
      <c r="V55" s="29"/>
    </row>
    <row r="56" spans="2:22" s="30" customFormat="1" ht="15.6" thickTop="1" thickBot="1" x14ac:dyDescent="0.35">
      <c r="B56" s="24" t="s">
        <v>227</v>
      </c>
      <c r="C56" s="25"/>
      <c r="D56" s="26"/>
      <c r="E56" s="26"/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8"/>
      <c r="S56" s="28"/>
      <c r="T56" s="28"/>
      <c r="U56" s="28"/>
      <c r="V56" s="29"/>
    </row>
    <row r="57" spans="2:22" s="30" customFormat="1" ht="15" thickTop="1" x14ac:dyDescent="0.3">
      <c r="B57" s="32"/>
      <c r="C57" s="33"/>
      <c r="D57" s="33"/>
      <c r="E57" s="33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4"/>
      <c r="V57" s="36"/>
    </row>
    <row r="58" spans="2:22" s="30" customFormat="1" x14ac:dyDescent="0.3">
      <c r="B58" s="32"/>
      <c r="C58" s="33"/>
      <c r="D58" s="33"/>
      <c r="E58" s="33"/>
      <c r="F58" s="33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4"/>
      <c r="V58" s="36"/>
    </row>
    <row r="59" spans="2:22" s="30" customFormat="1" x14ac:dyDescent="0.3">
      <c r="B59" s="32"/>
      <c r="C59" s="33"/>
      <c r="D59" s="33"/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5"/>
      <c r="R59" s="35"/>
      <c r="S59" s="35"/>
      <c r="T59" s="35"/>
      <c r="U59" s="34"/>
      <c r="V59" s="36"/>
    </row>
    <row r="60" spans="2:22" s="30" customFormat="1" x14ac:dyDescent="0.3">
      <c r="B60" s="32"/>
      <c r="C60" s="33"/>
      <c r="D60" s="33"/>
      <c r="E60" s="33"/>
      <c r="F60" s="33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5"/>
      <c r="R60" s="35"/>
      <c r="S60" s="35"/>
      <c r="T60" s="35"/>
      <c r="U60" s="34"/>
      <c r="V60" s="36"/>
    </row>
    <row r="61" spans="2:22" s="30" customFormat="1" x14ac:dyDescent="0.3">
      <c r="B61" s="32"/>
      <c r="C61" s="33"/>
      <c r="D61" s="33"/>
      <c r="E61" s="33"/>
      <c r="F61" s="33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5"/>
      <c r="R61" s="35"/>
      <c r="S61" s="35"/>
      <c r="T61" s="35"/>
      <c r="U61" s="34"/>
      <c r="V61" s="36"/>
    </row>
    <row r="62" spans="2:22" s="30" customFormat="1" x14ac:dyDescent="0.3">
      <c r="B62" s="32"/>
      <c r="C62" s="33"/>
      <c r="D62" s="33"/>
      <c r="E62" s="33"/>
      <c r="F62" s="33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4"/>
      <c r="V62" s="36"/>
    </row>
    <row r="63" spans="2:22" s="30" customFormat="1" x14ac:dyDescent="0.3">
      <c r="B63" s="32"/>
      <c r="C63" s="33"/>
      <c r="D63" s="33"/>
      <c r="E63" s="33"/>
      <c r="F63" s="3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5"/>
      <c r="R63" s="35"/>
      <c r="S63" s="35"/>
      <c r="T63" s="35"/>
      <c r="U63" s="34"/>
      <c r="V63" s="36"/>
    </row>
    <row r="64" spans="2:22" s="30" customFormat="1" x14ac:dyDescent="0.3">
      <c r="B64" s="32"/>
      <c r="C64" s="33"/>
      <c r="D64" s="33"/>
      <c r="E64" s="33"/>
      <c r="F64" s="33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5"/>
      <c r="R64" s="35"/>
      <c r="S64" s="35"/>
      <c r="T64" s="35"/>
      <c r="U64" s="34"/>
      <c r="V64" s="36"/>
    </row>
    <row r="65" spans="2:22" s="30" customFormat="1" x14ac:dyDescent="0.3">
      <c r="B65" s="32"/>
      <c r="C65" s="33"/>
      <c r="D65" s="33"/>
      <c r="E65" s="33"/>
      <c r="F65" s="33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4"/>
      <c r="V65" s="36"/>
    </row>
    <row r="66" spans="2:22" s="30" customFormat="1" x14ac:dyDescent="0.3">
      <c r="B66" s="32"/>
      <c r="C66" s="33"/>
      <c r="D66" s="33"/>
      <c r="E66" s="33"/>
      <c r="F66" s="33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5"/>
      <c r="R66" s="35"/>
      <c r="S66" s="35"/>
      <c r="T66" s="35"/>
      <c r="U66" s="34"/>
      <c r="V66" s="36"/>
    </row>
    <row r="67" spans="2:22" s="30" customFormat="1" x14ac:dyDescent="0.3">
      <c r="B67" s="32"/>
      <c r="C67" s="33"/>
      <c r="D67" s="33"/>
      <c r="E67" s="33"/>
      <c r="F67" s="33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5"/>
      <c r="R67" s="35"/>
      <c r="S67" s="35"/>
      <c r="T67" s="35"/>
      <c r="U67" s="34"/>
      <c r="V67" s="36"/>
    </row>
    <row r="68" spans="2:22" s="30" customFormat="1" x14ac:dyDescent="0.3">
      <c r="B68" s="32"/>
      <c r="C68" s="33"/>
      <c r="D68" s="33"/>
      <c r="E68" s="33"/>
      <c r="F68" s="33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4"/>
      <c r="V68" s="36"/>
    </row>
    <row r="69" spans="2:22" s="30" customFormat="1" x14ac:dyDescent="0.3">
      <c r="B69" s="32"/>
      <c r="C69" s="33"/>
      <c r="D69" s="33"/>
      <c r="E69" s="33"/>
      <c r="F69" s="33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5"/>
      <c r="R69" s="35"/>
      <c r="S69" s="35"/>
      <c r="T69" s="35"/>
      <c r="U69" s="34"/>
      <c r="V69" s="36"/>
    </row>
    <row r="70" spans="2:22" s="30" customFormat="1" x14ac:dyDescent="0.3">
      <c r="B70" s="32"/>
      <c r="C70" s="33"/>
      <c r="D70" s="33"/>
      <c r="E70" s="33"/>
      <c r="F70" s="33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5"/>
      <c r="R70" s="35"/>
      <c r="S70" s="35"/>
      <c r="T70" s="35"/>
      <c r="U70" s="34"/>
      <c r="V70" s="36"/>
    </row>
    <row r="71" spans="2:22" s="30" customFormat="1" x14ac:dyDescent="0.3">
      <c r="B71" s="32"/>
      <c r="C71" s="33"/>
      <c r="D71" s="33"/>
      <c r="E71" s="33"/>
      <c r="F71" s="33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5"/>
      <c r="R71" s="35"/>
      <c r="S71" s="35"/>
      <c r="T71" s="35"/>
      <c r="U71" s="34"/>
      <c r="V71" s="36"/>
    </row>
    <row r="72" spans="2:22" s="30" customFormat="1" x14ac:dyDescent="0.3">
      <c r="B72" s="32"/>
      <c r="C72" s="33"/>
      <c r="D72" s="33"/>
      <c r="E72" s="33"/>
      <c r="F72" s="33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5"/>
      <c r="R72" s="35"/>
      <c r="S72" s="35"/>
      <c r="T72" s="35"/>
      <c r="U72" s="34"/>
      <c r="V72" s="36"/>
    </row>
    <row r="73" spans="2:22" s="30" customFormat="1" x14ac:dyDescent="0.3">
      <c r="B73" s="32"/>
      <c r="C73" s="33"/>
      <c r="D73" s="33"/>
      <c r="E73" s="33"/>
      <c r="F73" s="33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5"/>
      <c r="R73" s="35"/>
      <c r="S73" s="35"/>
      <c r="T73" s="35"/>
      <c r="U73" s="34"/>
      <c r="V73" s="36"/>
    </row>
    <row r="74" spans="2:22" s="30" customFormat="1" x14ac:dyDescent="0.3">
      <c r="B74" s="32"/>
      <c r="C74" s="33"/>
      <c r="D74" s="33"/>
      <c r="E74" s="33"/>
      <c r="F74" s="33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5"/>
      <c r="R74" s="35"/>
      <c r="S74" s="35"/>
      <c r="T74" s="35"/>
      <c r="U74" s="34"/>
      <c r="V74" s="36"/>
    </row>
    <row r="75" spans="2:22" s="30" customFormat="1" x14ac:dyDescent="0.3">
      <c r="B75" s="32"/>
      <c r="C75" s="33"/>
      <c r="D75" s="33"/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5"/>
      <c r="R75" s="35"/>
      <c r="S75" s="35"/>
      <c r="T75" s="35"/>
      <c r="U75" s="34"/>
      <c r="V75" s="36"/>
    </row>
    <row r="76" spans="2:22" s="30" customFormat="1" x14ac:dyDescent="0.3">
      <c r="B76" s="32"/>
      <c r="C76" s="33"/>
      <c r="D76" s="33"/>
      <c r="E76" s="33"/>
      <c r="F76" s="33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5"/>
      <c r="R76" s="35"/>
      <c r="S76" s="35"/>
      <c r="T76" s="35"/>
      <c r="U76" s="34"/>
      <c r="V76" s="36"/>
    </row>
    <row r="77" spans="2:22" s="30" customFormat="1" x14ac:dyDescent="0.3">
      <c r="B77" s="32"/>
      <c r="C77" s="33"/>
      <c r="D77" s="33"/>
      <c r="E77" s="33"/>
      <c r="F77" s="33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5"/>
      <c r="R77" s="35"/>
      <c r="S77" s="35"/>
      <c r="T77" s="35"/>
      <c r="U77" s="34"/>
      <c r="V77" s="36"/>
    </row>
    <row r="78" spans="2:22" s="30" customFormat="1" x14ac:dyDescent="0.3">
      <c r="B78" s="32"/>
      <c r="C78" s="33"/>
      <c r="D78" s="33"/>
      <c r="E78" s="33"/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5"/>
      <c r="R78" s="35"/>
      <c r="S78" s="35"/>
      <c r="T78" s="35"/>
      <c r="U78" s="34"/>
      <c r="V78" s="36"/>
    </row>
    <row r="79" spans="2:22" s="30" customFormat="1" x14ac:dyDescent="0.3">
      <c r="B79" s="32"/>
      <c r="C79" s="33"/>
      <c r="D79" s="33"/>
      <c r="E79" s="33"/>
      <c r="F79" s="33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5"/>
      <c r="R79" s="35"/>
      <c r="S79" s="35"/>
      <c r="T79" s="35"/>
      <c r="U79" s="34"/>
      <c r="V79" s="36"/>
    </row>
    <row r="80" spans="2:22" s="30" customFormat="1" x14ac:dyDescent="0.3">
      <c r="B80" s="32"/>
      <c r="C80" s="33"/>
      <c r="D80" s="33"/>
      <c r="E80" s="33"/>
      <c r="F80" s="33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5"/>
      <c r="R80" s="35"/>
      <c r="S80" s="35"/>
      <c r="T80" s="35"/>
      <c r="U80" s="34"/>
      <c r="V80" s="36"/>
    </row>
    <row r="81" spans="2:22" s="30" customFormat="1" x14ac:dyDescent="0.3">
      <c r="B81" s="32"/>
      <c r="C81" s="33"/>
      <c r="D81" s="33"/>
      <c r="E81" s="33"/>
      <c r="F81" s="33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5"/>
      <c r="R81" s="35"/>
      <c r="S81" s="35"/>
      <c r="T81" s="35"/>
      <c r="U81" s="34"/>
      <c r="V81" s="36"/>
    </row>
    <row r="82" spans="2:22" s="30" customFormat="1" x14ac:dyDescent="0.3">
      <c r="B82" s="32"/>
      <c r="C82" s="33"/>
      <c r="D82" s="33"/>
      <c r="E82" s="33"/>
      <c r="F82" s="33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5"/>
      <c r="R82" s="35"/>
      <c r="S82" s="35"/>
      <c r="T82" s="35"/>
      <c r="U82" s="34"/>
      <c r="V82" s="36"/>
    </row>
    <row r="83" spans="2:22" s="30" customFormat="1" x14ac:dyDescent="0.3">
      <c r="B83" s="32"/>
      <c r="C83" s="33"/>
      <c r="D83" s="33"/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5"/>
      <c r="R83" s="35"/>
      <c r="S83" s="35"/>
      <c r="T83" s="35"/>
      <c r="U83" s="34"/>
      <c r="V83" s="36"/>
    </row>
    <row r="84" spans="2:22" s="30" customFormat="1" x14ac:dyDescent="0.3">
      <c r="B84" s="32"/>
      <c r="C84" s="33"/>
      <c r="D84" s="33"/>
      <c r="E84" s="33"/>
      <c r="F84" s="33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5"/>
      <c r="R84" s="35"/>
      <c r="S84" s="35"/>
      <c r="T84" s="35"/>
      <c r="U84" s="34"/>
      <c r="V84" s="36"/>
    </row>
    <row r="85" spans="2:22" s="30" customFormat="1" x14ac:dyDescent="0.3">
      <c r="B85" s="32"/>
      <c r="C85" s="33"/>
      <c r="D85" s="33"/>
      <c r="E85" s="33"/>
      <c r="F85" s="33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5"/>
      <c r="R85" s="35"/>
      <c r="S85" s="35"/>
      <c r="T85" s="35"/>
      <c r="U85" s="34"/>
      <c r="V85" s="36"/>
    </row>
    <row r="86" spans="2:22" s="30" customFormat="1" x14ac:dyDescent="0.3">
      <c r="B86" s="32"/>
      <c r="C86" s="33"/>
      <c r="D86" s="33"/>
      <c r="E86" s="33"/>
      <c r="F86" s="33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5"/>
      <c r="R86" s="35"/>
      <c r="S86" s="35"/>
      <c r="T86" s="35"/>
      <c r="U86" s="34"/>
      <c r="V86" s="36"/>
    </row>
    <row r="87" spans="2:22" s="30" customFormat="1" x14ac:dyDescent="0.3">
      <c r="B87" s="32"/>
      <c r="C87" s="33"/>
      <c r="D87" s="33"/>
      <c r="E87" s="33"/>
      <c r="F87" s="33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5"/>
      <c r="R87" s="35"/>
      <c r="S87" s="35"/>
      <c r="T87" s="35"/>
      <c r="U87" s="34"/>
      <c r="V87" s="36"/>
    </row>
    <row r="88" spans="2:22" s="30" customFormat="1" x14ac:dyDescent="0.3">
      <c r="B88" s="32"/>
      <c r="C88" s="33"/>
      <c r="D88" s="33"/>
      <c r="E88" s="33"/>
      <c r="F88" s="33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5"/>
      <c r="R88" s="35"/>
      <c r="S88" s="35"/>
      <c r="T88" s="35"/>
      <c r="U88" s="34"/>
      <c r="V88" s="36"/>
    </row>
    <row r="89" spans="2:22" s="30" customFormat="1" x14ac:dyDescent="0.3">
      <c r="B89" s="32"/>
      <c r="C89" s="33"/>
      <c r="D89" s="33"/>
      <c r="E89" s="33"/>
      <c r="F89" s="33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5"/>
      <c r="R89" s="35"/>
      <c r="S89" s="35"/>
      <c r="T89" s="35"/>
      <c r="U89" s="34"/>
      <c r="V89" s="36"/>
    </row>
    <row r="90" spans="2:22" s="30" customFormat="1" x14ac:dyDescent="0.3">
      <c r="B90" s="32"/>
      <c r="C90" s="33"/>
      <c r="D90" s="33"/>
      <c r="E90" s="33"/>
      <c r="F90" s="33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5"/>
      <c r="R90" s="35"/>
      <c r="S90" s="35"/>
      <c r="T90" s="35"/>
      <c r="U90" s="34"/>
      <c r="V90" s="36"/>
    </row>
    <row r="91" spans="2:22" s="30" customFormat="1" x14ac:dyDescent="0.3">
      <c r="B91" s="32"/>
      <c r="C91" s="33"/>
      <c r="D91" s="33"/>
      <c r="E91" s="33"/>
      <c r="F91" s="3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5"/>
      <c r="R91" s="35"/>
      <c r="S91" s="35"/>
      <c r="T91" s="35"/>
      <c r="U91" s="34"/>
      <c r="V91" s="36"/>
    </row>
    <row r="92" spans="2:22" s="30" customFormat="1" x14ac:dyDescent="0.3">
      <c r="B92" s="32"/>
      <c r="C92" s="33"/>
      <c r="D92" s="33"/>
      <c r="E92" s="33"/>
      <c r="F92" s="33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5"/>
      <c r="R92" s="35"/>
      <c r="S92" s="35"/>
      <c r="T92" s="35"/>
      <c r="U92" s="34"/>
      <c r="V92" s="36"/>
    </row>
    <row r="93" spans="2:22" s="30" customFormat="1" x14ac:dyDescent="0.3">
      <c r="B93" s="32"/>
      <c r="C93" s="33"/>
      <c r="D93" s="33"/>
      <c r="E93" s="33"/>
      <c r="F93" s="33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5"/>
      <c r="R93" s="35"/>
      <c r="S93" s="35"/>
      <c r="T93" s="35"/>
      <c r="U93" s="34"/>
      <c r="V93" s="36"/>
    </row>
    <row r="94" spans="2:22" s="30" customFormat="1" x14ac:dyDescent="0.3">
      <c r="B94" s="32"/>
      <c r="C94" s="33"/>
      <c r="D94" s="33"/>
      <c r="E94" s="33"/>
      <c r="F94" s="33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5"/>
      <c r="R94" s="35"/>
      <c r="S94" s="35"/>
      <c r="T94" s="35"/>
      <c r="U94" s="34"/>
      <c r="V94" s="36"/>
    </row>
    <row r="95" spans="2:22" s="30" customFormat="1" x14ac:dyDescent="0.3">
      <c r="B95" s="32"/>
      <c r="C95" s="33"/>
      <c r="D95" s="33"/>
      <c r="E95" s="33"/>
      <c r="F95" s="33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5"/>
      <c r="R95" s="35"/>
      <c r="S95" s="35"/>
      <c r="T95" s="35"/>
      <c r="U95" s="34"/>
      <c r="V95" s="36"/>
    </row>
    <row r="96" spans="2:22" s="30" customFormat="1" x14ac:dyDescent="0.3">
      <c r="B96" s="32"/>
      <c r="C96" s="33"/>
      <c r="D96" s="33"/>
      <c r="E96" s="33"/>
      <c r="F96" s="33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5"/>
      <c r="R96" s="35"/>
      <c r="S96" s="35"/>
      <c r="T96" s="35"/>
      <c r="U96" s="34"/>
      <c r="V96" s="36"/>
    </row>
    <row r="97" spans="2:22" s="30" customFormat="1" x14ac:dyDescent="0.3">
      <c r="B97" s="32"/>
      <c r="C97" s="33"/>
      <c r="D97" s="33"/>
      <c r="E97" s="33"/>
      <c r="F97" s="3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5"/>
      <c r="R97" s="35"/>
      <c r="S97" s="35"/>
      <c r="T97" s="35"/>
      <c r="U97" s="34"/>
      <c r="V97" s="36"/>
    </row>
    <row r="98" spans="2:22" s="30" customFormat="1" x14ac:dyDescent="0.3">
      <c r="B98" s="32"/>
      <c r="C98" s="33"/>
      <c r="D98" s="33"/>
      <c r="E98" s="33"/>
      <c r="F98" s="33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5"/>
      <c r="R98" s="35"/>
      <c r="S98" s="35"/>
      <c r="T98" s="35"/>
      <c r="U98" s="34"/>
      <c r="V98" s="36"/>
    </row>
    <row r="99" spans="2:22" s="30" customFormat="1" x14ac:dyDescent="0.3">
      <c r="B99" s="32"/>
      <c r="C99" s="33"/>
      <c r="D99" s="33"/>
      <c r="E99" s="33"/>
      <c r="F99" s="33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5"/>
      <c r="R99" s="35"/>
      <c r="S99" s="35"/>
      <c r="T99" s="35"/>
      <c r="U99" s="34"/>
      <c r="V99" s="36"/>
    </row>
    <row r="100" spans="2:22" s="30" customFormat="1" x14ac:dyDescent="0.3">
      <c r="B100" s="32"/>
      <c r="C100" s="33"/>
      <c r="D100" s="33"/>
      <c r="E100" s="33"/>
      <c r="F100" s="33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5"/>
      <c r="R100" s="35"/>
      <c r="S100" s="35"/>
      <c r="T100" s="35"/>
      <c r="U100" s="34"/>
      <c r="V100" s="36"/>
    </row>
    <row r="101" spans="2:22" s="30" customFormat="1" x14ac:dyDescent="0.3">
      <c r="B101" s="32"/>
      <c r="C101" s="33"/>
      <c r="D101" s="33"/>
      <c r="E101" s="33"/>
      <c r="F101" s="3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5"/>
      <c r="R101" s="35"/>
      <c r="S101" s="35"/>
      <c r="T101" s="35"/>
      <c r="U101" s="34"/>
      <c r="V101" s="36"/>
    </row>
    <row r="102" spans="2:22" s="30" customFormat="1" x14ac:dyDescent="0.3">
      <c r="B102" s="32"/>
      <c r="C102" s="33"/>
      <c r="D102" s="33"/>
      <c r="E102" s="3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5"/>
      <c r="R102" s="35"/>
      <c r="S102" s="35"/>
      <c r="T102" s="35"/>
      <c r="U102" s="34"/>
      <c r="V102" s="36"/>
    </row>
    <row r="103" spans="2:22" s="30" customFormat="1" x14ac:dyDescent="0.3">
      <c r="B103" s="32"/>
      <c r="C103" s="33"/>
      <c r="D103" s="33"/>
      <c r="E103" s="33"/>
      <c r="F103" s="3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5"/>
      <c r="R103" s="35"/>
      <c r="S103" s="35"/>
      <c r="T103" s="35"/>
      <c r="U103" s="34"/>
      <c r="V103" s="36"/>
    </row>
    <row r="104" spans="2:22" s="30" customFormat="1" x14ac:dyDescent="0.3">
      <c r="B104" s="32"/>
      <c r="C104" s="33"/>
      <c r="D104" s="33"/>
      <c r="E104" s="3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5"/>
      <c r="R104" s="35"/>
      <c r="S104" s="35"/>
      <c r="T104" s="35"/>
      <c r="U104" s="34"/>
      <c r="V104" s="36"/>
    </row>
    <row r="105" spans="2:22" s="30" customFormat="1" x14ac:dyDescent="0.3">
      <c r="B105" s="32"/>
      <c r="C105" s="33"/>
      <c r="D105" s="33"/>
      <c r="E105" s="33"/>
      <c r="F105" s="3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5"/>
      <c r="R105" s="35"/>
      <c r="S105" s="35"/>
      <c r="T105" s="35"/>
      <c r="U105" s="34"/>
      <c r="V105" s="36"/>
    </row>
    <row r="106" spans="2:22" s="30" customFormat="1" x14ac:dyDescent="0.3">
      <c r="B106" s="32"/>
      <c r="C106" s="33"/>
      <c r="D106" s="33"/>
      <c r="E106" s="33"/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5"/>
      <c r="R106" s="35"/>
      <c r="S106" s="35"/>
      <c r="T106" s="35"/>
      <c r="U106" s="34"/>
      <c r="V106" s="36"/>
    </row>
    <row r="107" spans="2:22" s="30" customFormat="1" x14ac:dyDescent="0.3">
      <c r="B107" s="32"/>
      <c r="C107" s="33"/>
      <c r="D107" s="33"/>
      <c r="E107" s="33"/>
      <c r="F107" s="33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5"/>
      <c r="R107" s="35"/>
      <c r="S107" s="35"/>
      <c r="T107" s="35"/>
      <c r="U107" s="34"/>
      <c r="V107" s="36"/>
    </row>
    <row r="108" spans="2:22" s="30" customFormat="1" x14ac:dyDescent="0.3">
      <c r="B108" s="32"/>
      <c r="C108" s="33"/>
      <c r="D108" s="33"/>
      <c r="E108" s="33"/>
      <c r="F108" s="33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5"/>
      <c r="R108" s="35"/>
      <c r="S108" s="35"/>
      <c r="T108" s="35"/>
      <c r="U108" s="34"/>
      <c r="V108" s="36"/>
    </row>
    <row r="109" spans="2:22" s="30" customFormat="1" x14ac:dyDescent="0.3">
      <c r="B109" s="32"/>
      <c r="C109" s="33"/>
      <c r="D109" s="33"/>
      <c r="E109" s="33"/>
      <c r="F109" s="33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5"/>
      <c r="R109" s="35"/>
      <c r="S109" s="35"/>
      <c r="T109" s="35"/>
      <c r="U109" s="34"/>
      <c r="V109" s="36"/>
    </row>
    <row r="110" spans="2:22" s="30" customFormat="1" x14ac:dyDescent="0.3">
      <c r="B110" s="32"/>
      <c r="C110" s="33"/>
      <c r="D110" s="33"/>
      <c r="E110" s="33"/>
      <c r="F110" s="33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5"/>
      <c r="R110" s="35"/>
      <c r="S110" s="35"/>
      <c r="T110" s="35"/>
      <c r="U110" s="34"/>
      <c r="V110" s="36"/>
    </row>
    <row r="111" spans="2:22" s="30" customFormat="1" x14ac:dyDescent="0.3">
      <c r="B111" s="32"/>
      <c r="C111" s="33"/>
      <c r="D111" s="33"/>
      <c r="E111" s="33"/>
      <c r="F111" s="3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5"/>
      <c r="R111" s="35"/>
      <c r="S111" s="35"/>
      <c r="T111" s="35"/>
      <c r="U111" s="34"/>
      <c r="V111" s="36"/>
    </row>
    <row r="112" spans="2:22" s="30" customFormat="1" x14ac:dyDescent="0.3">
      <c r="B112" s="32"/>
      <c r="C112" s="33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5"/>
      <c r="R112" s="35"/>
      <c r="S112" s="35"/>
      <c r="T112" s="35"/>
      <c r="U112" s="34"/>
      <c r="V112" s="36"/>
    </row>
    <row r="113" spans="2:22" s="30" customFormat="1" x14ac:dyDescent="0.3">
      <c r="B113" s="32"/>
      <c r="C113" s="33"/>
      <c r="D113" s="33"/>
      <c r="E113" s="33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5"/>
      <c r="R113" s="35"/>
      <c r="S113" s="35"/>
      <c r="T113" s="35"/>
      <c r="U113" s="34"/>
      <c r="V113" s="36"/>
    </row>
    <row r="114" spans="2:22" s="30" customFormat="1" x14ac:dyDescent="0.3">
      <c r="B114" s="32"/>
      <c r="C114" s="33"/>
      <c r="D114" s="33"/>
      <c r="E114" s="33"/>
      <c r="F114" s="3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5"/>
      <c r="R114" s="35"/>
      <c r="S114" s="35"/>
      <c r="T114" s="35"/>
      <c r="U114" s="34"/>
      <c r="V114" s="36"/>
    </row>
    <row r="115" spans="2:22" s="30" customFormat="1" x14ac:dyDescent="0.3">
      <c r="B115" s="32"/>
      <c r="C115" s="33"/>
      <c r="D115" s="33"/>
      <c r="E115" s="33"/>
      <c r="F115" s="3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5"/>
      <c r="R115" s="35"/>
      <c r="S115" s="35"/>
      <c r="T115" s="35"/>
      <c r="U115" s="34"/>
      <c r="V115" s="36"/>
    </row>
    <row r="116" spans="2:22" s="30" customFormat="1" x14ac:dyDescent="0.3">
      <c r="B116" s="32"/>
      <c r="C116" s="33"/>
      <c r="D116" s="33"/>
      <c r="E116" s="33"/>
      <c r="F116" s="3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5"/>
      <c r="R116" s="35"/>
      <c r="S116" s="35"/>
      <c r="T116" s="35"/>
      <c r="U116" s="34"/>
      <c r="V116" s="36"/>
    </row>
    <row r="117" spans="2:22" s="30" customFormat="1" x14ac:dyDescent="0.3">
      <c r="B117" s="32"/>
      <c r="C117" s="33"/>
      <c r="D117" s="33"/>
      <c r="E117" s="33"/>
      <c r="F117" s="3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5"/>
      <c r="R117" s="35"/>
      <c r="S117" s="35"/>
      <c r="T117" s="35"/>
      <c r="U117" s="34"/>
      <c r="V117" s="36"/>
    </row>
    <row r="118" spans="2:22" s="30" customFormat="1" x14ac:dyDescent="0.3">
      <c r="B118" s="32"/>
      <c r="C118" s="33"/>
      <c r="D118" s="33"/>
      <c r="E118" s="33"/>
      <c r="F118" s="3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5"/>
      <c r="R118" s="35"/>
      <c r="S118" s="35"/>
      <c r="T118" s="35"/>
      <c r="U118" s="34"/>
      <c r="V118" s="36"/>
    </row>
    <row r="119" spans="2:22" s="30" customFormat="1" x14ac:dyDescent="0.3">
      <c r="B119" s="32"/>
      <c r="C119" s="33"/>
      <c r="D119" s="33"/>
      <c r="E119" s="33"/>
      <c r="F119" s="3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5"/>
      <c r="R119" s="35"/>
      <c r="S119" s="35"/>
      <c r="T119" s="35"/>
      <c r="U119" s="34"/>
      <c r="V119" s="36"/>
    </row>
    <row r="120" spans="2:22" s="30" customFormat="1" x14ac:dyDescent="0.3">
      <c r="B120" s="32"/>
      <c r="C120" s="33"/>
      <c r="D120" s="33"/>
      <c r="E120" s="33"/>
      <c r="F120" s="33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5"/>
      <c r="R120" s="35"/>
      <c r="S120" s="35"/>
      <c r="T120" s="35"/>
      <c r="U120" s="34"/>
      <c r="V120" s="36"/>
    </row>
    <row r="121" spans="2:22" s="30" customFormat="1" x14ac:dyDescent="0.3">
      <c r="B121" s="32"/>
      <c r="C121" s="33"/>
      <c r="D121" s="33"/>
      <c r="E121" s="33"/>
      <c r="F121" s="33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5"/>
      <c r="R121" s="35"/>
      <c r="S121" s="35"/>
      <c r="T121" s="35"/>
      <c r="U121" s="34"/>
      <c r="V121" s="36"/>
    </row>
    <row r="122" spans="2:22" s="30" customFormat="1" x14ac:dyDescent="0.3">
      <c r="B122" s="32"/>
      <c r="C122" s="33"/>
      <c r="D122" s="33"/>
      <c r="E122" s="33"/>
      <c r="F122" s="33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5"/>
      <c r="R122" s="35"/>
      <c r="S122" s="35"/>
      <c r="T122" s="35"/>
      <c r="U122" s="34"/>
      <c r="V122" s="36"/>
    </row>
    <row r="123" spans="2:22" s="30" customFormat="1" x14ac:dyDescent="0.3">
      <c r="B123" s="32"/>
      <c r="C123" s="33"/>
      <c r="D123" s="33"/>
      <c r="E123" s="33"/>
      <c r="F123" s="33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5"/>
      <c r="R123" s="35"/>
      <c r="S123" s="35"/>
      <c r="T123" s="35"/>
      <c r="U123" s="34"/>
      <c r="V123" s="36"/>
    </row>
    <row r="124" spans="2:22" s="30" customFormat="1" x14ac:dyDescent="0.3">
      <c r="B124" s="32"/>
      <c r="C124" s="33"/>
      <c r="D124" s="33"/>
      <c r="E124" s="33"/>
      <c r="F124" s="33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5"/>
      <c r="R124" s="35"/>
      <c r="S124" s="35"/>
      <c r="T124" s="35"/>
      <c r="U124" s="34"/>
      <c r="V124" s="36"/>
    </row>
    <row r="125" spans="2:22" s="30" customFormat="1" x14ac:dyDescent="0.3">
      <c r="B125" s="32"/>
      <c r="C125" s="33"/>
      <c r="D125" s="33"/>
      <c r="E125" s="33"/>
      <c r="F125" s="33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5"/>
      <c r="R125" s="35"/>
      <c r="S125" s="35"/>
      <c r="T125" s="35"/>
      <c r="U125" s="34"/>
      <c r="V125" s="36"/>
    </row>
    <row r="126" spans="2:22" s="30" customFormat="1" x14ac:dyDescent="0.3">
      <c r="B126" s="32"/>
      <c r="C126" s="33"/>
      <c r="D126" s="33"/>
      <c r="E126" s="33"/>
      <c r="F126" s="33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5"/>
      <c r="R126" s="35"/>
      <c r="S126" s="35"/>
      <c r="T126" s="35"/>
      <c r="U126" s="34"/>
      <c r="V126" s="36"/>
    </row>
    <row r="127" spans="2:22" s="30" customFormat="1" x14ac:dyDescent="0.3">
      <c r="B127" s="32"/>
      <c r="C127" s="33"/>
      <c r="D127" s="33"/>
      <c r="E127" s="33"/>
      <c r="F127" s="33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5"/>
      <c r="R127" s="35"/>
      <c r="S127" s="35"/>
      <c r="T127" s="35"/>
      <c r="U127" s="34"/>
      <c r="V127" s="36"/>
    </row>
    <row r="128" spans="2:22" s="30" customFormat="1" x14ac:dyDescent="0.3">
      <c r="B128" s="32"/>
      <c r="C128" s="33"/>
      <c r="D128" s="33"/>
      <c r="E128" s="33"/>
      <c r="F128" s="33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5"/>
      <c r="R128" s="35"/>
      <c r="S128" s="35"/>
      <c r="T128" s="35"/>
      <c r="U128" s="34"/>
      <c r="V128" s="36"/>
    </row>
    <row r="129" spans="2:22" s="30" customFormat="1" x14ac:dyDescent="0.3">
      <c r="B129" s="32"/>
      <c r="C129" s="33"/>
      <c r="D129" s="33"/>
      <c r="E129" s="33"/>
      <c r="F129" s="33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5"/>
      <c r="R129" s="35"/>
      <c r="S129" s="35"/>
      <c r="T129" s="35"/>
      <c r="U129" s="34"/>
      <c r="V129" s="36"/>
    </row>
    <row r="130" spans="2:22" s="30" customFormat="1" x14ac:dyDescent="0.3">
      <c r="B130" s="32"/>
      <c r="C130" s="33"/>
      <c r="D130" s="33"/>
      <c r="E130" s="33"/>
      <c r="F130" s="33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5"/>
      <c r="R130" s="35"/>
      <c r="S130" s="35"/>
      <c r="T130" s="35"/>
      <c r="U130" s="34"/>
      <c r="V130" s="36"/>
    </row>
    <row r="131" spans="2:22" s="30" customFormat="1" x14ac:dyDescent="0.3">
      <c r="B131" s="32"/>
      <c r="C131" s="33"/>
      <c r="D131" s="33"/>
      <c r="E131" s="33"/>
      <c r="F131" s="33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5"/>
      <c r="R131" s="35"/>
      <c r="S131" s="35"/>
      <c r="T131" s="35"/>
      <c r="U131" s="34"/>
      <c r="V131" s="36"/>
    </row>
    <row r="132" spans="2:22" s="30" customFormat="1" x14ac:dyDescent="0.3">
      <c r="B132" s="32"/>
      <c r="C132" s="33"/>
      <c r="D132" s="33"/>
      <c r="E132" s="33"/>
      <c r="F132" s="33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5"/>
      <c r="R132" s="35"/>
      <c r="S132" s="35"/>
      <c r="T132" s="35"/>
      <c r="U132" s="34"/>
      <c r="V132" s="36"/>
    </row>
    <row r="133" spans="2:22" s="30" customFormat="1" x14ac:dyDescent="0.3">
      <c r="B133" s="32"/>
      <c r="C133" s="33"/>
      <c r="D133" s="33"/>
      <c r="E133" s="33"/>
      <c r="F133" s="33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5"/>
      <c r="R133" s="35"/>
      <c r="S133" s="35"/>
      <c r="T133" s="35"/>
      <c r="U133" s="34"/>
      <c r="V133" s="36"/>
    </row>
    <row r="134" spans="2:22" s="30" customFormat="1" x14ac:dyDescent="0.3">
      <c r="B134" s="32"/>
      <c r="C134" s="33"/>
      <c r="D134" s="33"/>
      <c r="E134" s="33"/>
      <c r="F134" s="33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5"/>
      <c r="R134" s="35"/>
      <c r="S134" s="35"/>
      <c r="T134" s="35"/>
      <c r="U134" s="34"/>
      <c r="V134" s="36"/>
    </row>
    <row r="135" spans="2:22" s="30" customFormat="1" x14ac:dyDescent="0.3">
      <c r="B135" s="32"/>
      <c r="C135" s="33"/>
      <c r="D135" s="33"/>
      <c r="E135" s="33"/>
      <c r="F135" s="33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5"/>
      <c r="R135" s="35"/>
      <c r="S135" s="35"/>
      <c r="T135" s="35"/>
      <c r="U135" s="34"/>
      <c r="V135" s="36"/>
    </row>
    <row r="136" spans="2:22" s="30" customFormat="1" x14ac:dyDescent="0.3">
      <c r="B136" s="32"/>
      <c r="C136" s="33"/>
      <c r="D136" s="33"/>
      <c r="E136" s="33"/>
      <c r="F136" s="33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5"/>
      <c r="R136" s="35"/>
      <c r="S136" s="35"/>
      <c r="T136" s="35"/>
      <c r="U136" s="34"/>
      <c r="V136" s="36"/>
    </row>
    <row r="137" spans="2:22" s="30" customFormat="1" x14ac:dyDescent="0.3">
      <c r="B137" s="32"/>
      <c r="C137" s="33"/>
      <c r="D137" s="33"/>
      <c r="E137" s="33"/>
      <c r="F137" s="33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5"/>
      <c r="R137" s="35"/>
      <c r="S137" s="35"/>
      <c r="T137" s="35"/>
      <c r="U137" s="34"/>
      <c r="V137" s="36"/>
    </row>
    <row r="138" spans="2:22" s="30" customFormat="1" x14ac:dyDescent="0.3">
      <c r="B138" s="32"/>
      <c r="C138" s="33"/>
      <c r="D138" s="33"/>
      <c r="E138" s="33"/>
      <c r="F138" s="33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5"/>
      <c r="R138" s="35"/>
      <c r="S138" s="35"/>
      <c r="T138" s="35"/>
      <c r="U138" s="34"/>
      <c r="V138" s="36"/>
    </row>
    <row r="139" spans="2:22" s="30" customFormat="1" x14ac:dyDescent="0.3">
      <c r="B139" s="32"/>
      <c r="C139" s="33"/>
      <c r="D139" s="33"/>
      <c r="E139" s="33"/>
      <c r="F139" s="33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5"/>
      <c r="R139" s="35"/>
      <c r="S139" s="35"/>
      <c r="T139" s="35"/>
      <c r="U139" s="34"/>
      <c r="V139" s="36"/>
    </row>
    <row r="140" spans="2:22" s="30" customFormat="1" x14ac:dyDescent="0.3">
      <c r="B140" s="32"/>
      <c r="C140" s="33"/>
      <c r="D140" s="33"/>
      <c r="E140" s="33"/>
      <c r="F140" s="33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5"/>
      <c r="R140" s="35"/>
      <c r="S140" s="35"/>
      <c r="T140" s="35"/>
      <c r="U140" s="34"/>
      <c r="V140" s="36"/>
    </row>
    <row r="141" spans="2:22" s="30" customFormat="1" x14ac:dyDescent="0.3">
      <c r="B141" s="32"/>
      <c r="C141" s="33"/>
      <c r="D141" s="33"/>
      <c r="E141" s="33"/>
      <c r="F141" s="33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5"/>
      <c r="R141" s="35"/>
      <c r="S141" s="35"/>
      <c r="T141" s="35"/>
      <c r="U141" s="34"/>
      <c r="V141" s="36"/>
    </row>
    <row r="142" spans="2:22" s="30" customFormat="1" x14ac:dyDescent="0.3">
      <c r="B142" s="32"/>
      <c r="C142" s="33"/>
      <c r="D142" s="33"/>
      <c r="E142" s="33"/>
      <c r="F142" s="33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5"/>
      <c r="R142" s="35"/>
      <c r="S142" s="35"/>
      <c r="T142" s="35"/>
      <c r="U142" s="34"/>
      <c r="V142" s="36"/>
    </row>
    <row r="143" spans="2:22" s="30" customFormat="1" x14ac:dyDescent="0.3">
      <c r="B143" s="32"/>
      <c r="C143" s="33"/>
      <c r="D143" s="33"/>
      <c r="E143" s="33"/>
      <c r="F143" s="33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5"/>
      <c r="R143" s="35"/>
      <c r="S143" s="35"/>
      <c r="T143" s="35"/>
      <c r="U143" s="34"/>
      <c r="V143" s="36"/>
    </row>
    <row r="144" spans="2:22" s="30" customFormat="1" x14ac:dyDescent="0.3">
      <c r="B144" s="32"/>
      <c r="C144" s="33"/>
      <c r="D144" s="33"/>
      <c r="E144" s="33"/>
      <c r="F144" s="33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5"/>
      <c r="R144" s="35"/>
      <c r="S144" s="35"/>
      <c r="T144" s="35"/>
      <c r="U144" s="34"/>
      <c r="V144" s="36"/>
    </row>
    <row r="145" spans="2:22" s="30" customFormat="1" x14ac:dyDescent="0.3">
      <c r="B145" s="32"/>
      <c r="C145" s="33"/>
      <c r="D145" s="33"/>
      <c r="E145" s="33"/>
      <c r="F145" s="33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5"/>
      <c r="R145" s="35"/>
      <c r="S145" s="35"/>
      <c r="T145" s="35"/>
      <c r="U145" s="34"/>
      <c r="V145" s="36"/>
    </row>
    <row r="146" spans="2:22" s="30" customFormat="1" x14ac:dyDescent="0.3">
      <c r="B146" s="32"/>
      <c r="C146" s="33"/>
      <c r="D146" s="33"/>
      <c r="E146" s="33"/>
      <c r="F146" s="33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5"/>
      <c r="R146" s="35"/>
      <c r="S146" s="35"/>
      <c r="T146" s="35"/>
      <c r="U146" s="34"/>
      <c r="V146" s="36"/>
    </row>
    <row r="147" spans="2:22" s="30" customFormat="1" x14ac:dyDescent="0.3">
      <c r="B147" s="32"/>
      <c r="C147" s="33"/>
      <c r="D147" s="33"/>
      <c r="E147" s="33"/>
      <c r="F147" s="33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5"/>
      <c r="R147" s="35"/>
      <c r="S147" s="35"/>
      <c r="T147" s="35"/>
      <c r="U147" s="34"/>
      <c r="V147" s="36"/>
    </row>
    <row r="148" spans="2:22" s="30" customFormat="1" x14ac:dyDescent="0.3">
      <c r="B148" s="32"/>
      <c r="C148" s="33"/>
      <c r="D148" s="33"/>
      <c r="E148" s="33"/>
      <c r="F148" s="33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5"/>
      <c r="R148" s="35"/>
      <c r="S148" s="35"/>
      <c r="T148" s="35"/>
      <c r="U148" s="34"/>
      <c r="V148" s="36"/>
    </row>
    <row r="149" spans="2:22" s="30" customFormat="1" x14ac:dyDescent="0.3">
      <c r="B149" s="32"/>
      <c r="C149" s="33"/>
      <c r="D149" s="33"/>
      <c r="E149" s="33"/>
      <c r="F149" s="33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5"/>
      <c r="R149" s="35"/>
      <c r="S149" s="35"/>
      <c r="T149" s="35"/>
      <c r="U149" s="34"/>
      <c r="V149" s="36"/>
    </row>
    <row r="150" spans="2:22" s="30" customFormat="1" x14ac:dyDescent="0.3">
      <c r="B150" s="32"/>
      <c r="C150" s="33"/>
      <c r="D150" s="33"/>
      <c r="E150" s="33"/>
      <c r="F150" s="33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5"/>
      <c r="R150" s="35"/>
      <c r="S150" s="35"/>
      <c r="T150" s="35"/>
      <c r="U150" s="34"/>
      <c r="V150" s="36"/>
    </row>
    <row r="151" spans="2:22" s="30" customFormat="1" x14ac:dyDescent="0.3">
      <c r="B151" s="32"/>
      <c r="C151" s="33"/>
      <c r="D151" s="33"/>
      <c r="E151" s="33"/>
      <c r="F151" s="33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5"/>
      <c r="R151" s="35"/>
      <c r="S151" s="35"/>
      <c r="T151" s="35"/>
      <c r="U151" s="34"/>
      <c r="V151" s="36"/>
    </row>
    <row r="152" spans="2:22" s="30" customFormat="1" x14ac:dyDescent="0.3">
      <c r="B152" s="32"/>
      <c r="C152" s="33"/>
      <c r="D152" s="33"/>
      <c r="E152" s="33"/>
      <c r="F152" s="33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5"/>
      <c r="R152" s="35"/>
      <c r="S152" s="35"/>
      <c r="T152" s="35"/>
      <c r="U152" s="34"/>
      <c r="V152" s="36"/>
    </row>
    <row r="153" spans="2:22" s="30" customFormat="1" x14ac:dyDescent="0.3">
      <c r="B153" s="32"/>
      <c r="C153" s="33"/>
      <c r="D153" s="33"/>
      <c r="E153" s="33"/>
      <c r="F153" s="33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5"/>
      <c r="R153" s="35"/>
      <c r="S153" s="35"/>
      <c r="T153" s="35"/>
      <c r="U153" s="34"/>
      <c r="V153" s="36"/>
    </row>
    <row r="154" spans="2:22" s="30" customFormat="1" x14ac:dyDescent="0.3">
      <c r="B154" s="32"/>
      <c r="C154" s="33"/>
      <c r="D154" s="33"/>
      <c r="E154" s="33"/>
      <c r="F154" s="33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5"/>
      <c r="R154" s="35"/>
      <c r="S154" s="35"/>
      <c r="T154" s="35"/>
      <c r="U154" s="34"/>
      <c r="V154" s="36"/>
    </row>
    <row r="155" spans="2:22" s="30" customFormat="1" x14ac:dyDescent="0.3">
      <c r="B155" s="32"/>
      <c r="C155" s="33"/>
      <c r="D155" s="33"/>
      <c r="E155" s="33"/>
      <c r="F155" s="33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5"/>
      <c r="R155" s="35"/>
      <c r="S155" s="35"/>
      <c r="T155" s="35"/>
      <c r="U155" s="34"/>
      <c r="V155" s="36"/>
    </row>
    <row r="156" spans="2:22" s="30" customFormat="1" x14ac:dyDescent="0.3">
      <c r="B156" s="32"/>
      <c r="C156" s="33"/>
      <c r="D156" s="33"/>
      <c r="E156" s="33"/>
      <c r="F156" s="33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5"/>
      <c r="R156" s="35"/>
      <c r="S156" s="35"/>
      <c r="T156" s="35"/>
      <c r="U156" s="34"/>
      <c r="V156" s="36"/>
    </row>
    <row r="157" spans="2:22" s="30" customFormat="1" x14ac:dyDescent="0.3">
      <c r="B157" s="32"/>
      <c r="C157" s="33"/>
      <c r="D157" s="33"/>
      <c r="E157" s="33"/>
      <c r="F157" s="33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5"/>
      <c r="R157" s="35"/>
      <c r="S157" s="35"/>
      <c r="T157" s="35"/>
      <c r="U157" s="34"/>
      <c r="V157" s="36"/>
    </row>
    <row r="158" spans="2:22" s="30" customFormat="1" x14ac:dyDescent="0.3">
      <c r="B158" s="32"/>
      <c r="C158" s="33"/>
      <c r="D158" s="33"/>
      <c r="E158" s="33"/>
      <c r="F158" s="33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5"/>
      <c r="R158" s="35"/>
      <c r="S158" s="35"/>
      <c r="T158" s="35"/>
      <c r="U158" s="34"/>
      <c r="V158" s="36"/>
    </row>
    <row r="159" spans="2:22" s="30" customFormat="1" x14ac:dyDescent="0.3">
      <c r="B159" s="32"/>
      <c r="C159" s="33"/>
      <c r="D159" s="33"/>
      <c r="E159" s="33"/>
      <c r="F159" s="33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5"/>
      <c r="R159" s="35"/>
      <c r="S159" s="35"/>
      <c r="T159" s="35"/>
      <c r="U159" s="34"/>
      <c r="V159" s="36"/>
    </row>
    <row r="160" spans="2:22" s="30" customFormat="1" x14ac:dyDescent="0.3">
      <c r="B160" s="32"/>
      <c r="C160" s="33"/>
      <c r="D160" s="33"/>
      <c r="E160" s="33"/>
      <c r="F160" s="33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5"/>
      <c r="R160" s="35"/>
      <c r="S160" s="35"/>
      <c r="T160" s="35"/>
      <c r="U160" s="34"/>
      <c r="V160" s="36"/>
    </row>
    <row r="161" spans="2:22" s="30" customFormat="1" x14ac:dyDescent="0.3">
      <c r="B161" s="32"/>
      <c r="C161" s="33"/>
      <c r="D161" s="33"/>
      <c r="E161" s="33"/>
      <c r="F161" s="33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5"/>
      <c r="R161" s="35"/>
      <c r="S161" s="35"/>
      <c r="T161" s="35"/>
      <c r="U161" s="34"/>
      <c r="V161" s="36"/>
    </row>
    <row r="162" spans="2:22" s="30" customFormat="1" x14ac:dyDescent="0.3">
      <c r="B162" s="32"/>
      <c r="C162" s="33"/>
      <c r="D162" s="33"/>
      <c r="E162" s="33"/>
      <c r="F162" s="33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5"/>
      <c r="R162" s="35"/>
      <c r="S162" s="35"/>
      <c r="T162" s="35"/>
      <c r="U162" s="34"/>
      <c r="V162" s="36"/>
    </row>
    <row r="163" spans="2:22" s="30" customFormat="1" x14ac:dyDescent="0.3">
      <c r="B163" s="32"/>
      <c r="C163" s="33"/>
      <c r="D163" s="33"/>
      <c r="E163" s="33"/>
      <c r="F163" s="3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5"/>
      <c r="R163" s="35"/>
      <c r="S163" s="35"/>
      <c r="T163" s="35"/>
      <c r="U163" s="34"/>
      <c r="V163" s="36"/>
    </row>
    <row r="164" spans="2:22" s="30" customFormat="1" x14ac:dyDescent="0.3">
      <c r="B164" s="32"/>
      <c r="C164" s="33"/>
      <c r="D164" s="33"/>
      <c r="E164" s="33"/>
      <c r="F164" s="33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5"/>
      <c r="R164" s="35"/>
      <c r="S164" s="35"/>
      <c r="T164" s="35"/>
      <c r="U164" s="34"/>
      <c r="V164" s="36"/>
    </row>
    <row r="165" spans="2:22" s="30" customFormat="1" x14ac:dyDescent="0.3">
      <c r="B165" s="32"/>
      <c r="C165" s="33"/>
      <c r="D165" s="33"/>
      <c r="E165" s="33"/>
      <c r="F165" s="33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5"/>
      <c r="R165" s="35"/>
      <c r="S165" s="35"/>
      <c r="T165" s="35"/>
      <c r="U165" s="34"/>
      <c r="V165" s="36"/>
    </row>
    <row r="166" spans="2:22" s="30" customFormat="1" x14ac:dyDescent="0.3">
      <c r="B166" s="32"/>
      <c r="C166" s="33"/>
      <c r="D166" s="33"/>
      <c r="E166" s="33"/>
      <c r="F166" s="33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5"/>
      <c r="R166" s="35"/>
      <c r="S166" s="35"/>
      <c r="T166" s="35"/>
      <c r="U166" s="34"/>
      <c r="V166" s="36"/>
    </row>
    <row r="167" spans="2:22" s="30" customFormat="1" x14ac:dyDescent="0.3">
      <c r="B167" s="32"/>
      <c r="C167" s="33"/>
      <c r="D167" s="33"/>
      <c r="E167" s="33"/>
      <c r="F167" s="33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5"/>
      <c r="R167" s="35"/>
      <c r="S167" s="35"/>
      <c r="T167" s="35"/>
      <c r="U167" s="34"/>
      <c r="V167" s="36"/>
    </row>
    <row r="168" spans="2:22" s="30" customFormat="1" x14ac:dyDescent="0.3">
      <c r="B168" s="32"/>
      <c r="C168" s="33"/>
      <c r="D168" s="33"/>
      <c r="E168" s="33"/>
      <c r="F168" s="33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5"/>
      <c r="R168" s="35"/>
      <c r="S168" s="35"/>
      <c r="T168" s="35"/>
      <c r="U168" s="34"/>
      <c r="V168" s="36"/>
    </row>
    <row r="169" spans="2:22" s="30" customFormat="1" x14ac:dyDescent="0.3">
      <c r="B169" s="32"/>
      <c r="C169" s="33"/>
      <c r="D169" s="33"/>
      <c r="E169" s="33"/>
      <c r="F169" s="33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5"/>
      <c r="R169" s="35"/>
      <c r="S169" s="35"/>
      <c r="T169" s="35"/>
      <c r="U169" s="34"/>
      <c r="V169" s="36"/>
    </row>
    <row r="170" spans="2:22" s="30" customFormat="1" x14ac:dyDescent="0.3">
      <c r="B170" s="32"/>
      <c r="C170" s="33"/>
      <c r="D170" s="33"/>
      <c r="E170" s="33"/>
      <c r="F170" s="33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5"/>
      <c r="R170" s="35"/>
      <c r="S170" s="35"/>
      <c r="T170" s="35"/>
      <c r="U170" s="34"/>
      <c r="V170" s="36"/>
    </row>
    <row r="171" spans="2:22" s="30" customFormat="1" x14ac:dyDescent="0.3">
      <c r="B171" s="32"/>
      <c r="C171" s="33"/>
      <c r="D171" s="33"/>
      <c r="E171" s="33"/>
      <c r="F171" s="33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5"/>
      <c r="R171" s="35"/>
      <c r="S171" s="35"/>
      <c r="T171" s="35"/>
      <c r="U171" s="34"/>
      <c r="V171" s="36"/>
    </row>
    <row r="172" spans="2:22" s="30" customFormat="1" x14ac:dyDescent="0.3">
      <c r="B172" s="32"/>
      <c r="C172" s="33"/>
      <c r="D172" s="33"/>
      <c r="E172" s="33"/>
      <c r="F172" s="33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5"/>
      <c r="R172" s="35"/>
      <c r="S172" s="35"/>
      <c r="T172" s="35"/>
      <c r="U172" s="34"/>
      <c r="V172" s="36"/>
    </row>
    <row r="173" spans="2:22" s="30" customFormat="1" x14ac:dyDescent="0.3">
      <c r="B173" s="32"/>
      <c r="C173" s="33"/>
      <c r="D173" s="33"/>
      <c r="E173" s="33"/>
      <c r="F173" s="33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5"/>
      <c r="R173" s="35"/>
      <c r="S173" s="35"/>
      <c r="T173" s="35"/>
      <c r="U173" s="34"/>
      <c r="V173" s="36"/>
    </row>
    <row r="174" spans="2:22" s="30" customFormat="1" x14ac:dyDescent="0.3">
      <c r="B174" s="32"/>
      <c r="C174" s="33"/>
      <c r="D174" s="33"/>
      <c r="E174" s="33"/>
      <c r="F174" s="33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5"/>
      <c r="R174" s="35"/>
      <c r="S174" s="35"/>
      <c r="T174" s="35"/>
      <c r="U174" s="34"/>
      <c r="V174" s="36"/>
    </row>
    <row r="175" spans="2:22" s="30" customFormat="1" x14ac:dyDescent="0.3">
      <c r="B175" s="32"/>
      <c r="C175" s="33"/>
      <c r="D175" s="33"/>
      <c r="E175" s="33"/>
      <c r="F175" s="33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5"/>
      <c r="R175" s="35"/>
      <c r="S175" s="35"/>
      <c r="T175" s="35"/>
      <c r="U175" s="34"/>
      <c r="V175" s="36"/>
    </row>
    <row r="176" spans="2:22" s="30" customFormat="1" x14ac:dyDescent="0.3">
      <c r="B176" s="32"/>
      <c r="C176" s="33"/>
      <c r="D176" s="33"/>
      <c r="E176" s="33"/>
      <c r="F176" s="33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5"/>
      <c r="R176" s="35"/>
      <c r="S176" s="35"/>
      <c r="T176" s="35"/>
      <c r="U176" s="34"/>
      <c r="V176" s="36"/>
    </row>
    <row r="177" spans="2:22" s="30" customFormat="1" x14ac:dyDescent="0.3">
      <c r="B177" s="32"/>
      <c r="C177" s="33"/>
      <c r="D177" s="33"/>
      <c r="E177" s="33"/>
      <c r="F177" s="33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5"/>
      <c r="R177" s="35"/>
      <c r="S177" s="35"/>
      <c r="T177" s="35"/>
      <c r="U177" s="34"/>
      <c r="V177" s="36"/>
    </row>
    <row r="178" spans="2:22" s="30" customFormat="1" x14ac:dyDescent="0.3">
      <c r="B178" s="32"/>
      <c r="C178" s="33"/>
      <c r="D178" s="33"/>
      <c r="E178" s="33"/>
      <c r="F178" s="33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5"/>
      <c r="R178" s="35"/>
      <c r="S178" s="35"/>
      <c r="T178" s="35"/>
      <c r="U178" s="34"/>
      <c r="V178" s="36"/>
    </row>
    <row r="179" spans="2:22" s="30" customFormat="1" x14ac:dyDescent="0.3">
      <c r="B179" s="32"/>
      <c r="C179" s="33"/>
      <c r="D179" s="33"/>
      <c r="E179" s="33"/>
      <c r="F179" s="33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5"/>
      <c r="R179" s="35"/>
      <c r="S179" s="35"/>
      <c r="T179" s="35"/>
      <c r="U179" s="34"/>
      <c r="V179" s="36"/>
    </row>
    <row r="180" spans="2:22" s="30" customFormat="1" x14ac:dyDescent="0.3">
      <c r="B180" s="32"/>
      <c r="C180" s="33"/>
      <c r="D180" s="33"/>
      <c r="E180" s="33"/>
      <c r="F180" s="33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5"/>
      <c r="R180" s="35"/>
      <c r="S180" s="35"/>
      <c r="T180" s="35"/>
      <c r="U180" s="34"/>
      <c r="V180" s="36"/>
    </row>
    <row r="181" spans="2:22" s="30" customFormat="1" x14ac:dyDescent="0.3">
      <c r="B181" s="32"/>
      <c r="C181" s="33"/>
      <c r="D181" s="33"/>
      <c r="E181" s="33"/>
      <c r="F181" s="33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5"/>
      <c r="R181" s="35"/>
      <c r="S181" s="35"/>
      <c r="T181" s="35"/>
      <c r="U181" s="34"/>
      <c r="V181" s="36"/>
    </row>
    <row r="182" spans="2:22" s="30" customFormat="1" x14ac:dyDescent="0.3">
      <c r="B182" s="32"/>
      <c r="C182" s="33"/>
      <c r="D182" s="33"/>
      <c r="E182" s="33"/>
      <c r="F182" s="33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5"/>
      <c r="R182" s="35"/>
      <c r="S182" s="35"/>
      <c r="T182" s="35"/>
      <c r="U182" s="34"/>
      <c r="V182" s="36"/>
    </row>
    <row r="183" spans="2:22" s="30" customFormat="1" x14ac:dyDescent="0.3">
      <c r="B183" s="32"/>
      <c r="C183" s="33"/>
      <c r="D183" s="33"/>
      <c r="E183" s="33"/>
      <c r="F183" s="33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5"/>
      <c r="R183" s="35"/>
      <c r="S183" s="35"/>
      <c r="T183" s="35"/>
      <c r="U183" s="34"/>
      <c r="V183" s="36"/>
    </row>
    <row r="184" spans="2:22" s="30" customFormat="1" x14ac:dyDescent="0.3">
      <c r="B184" s="32"/>
      <c r="C184" s="33"/>
      <c r="D184" s="33"/>
      <c r="E184" s="33"/>
      <c r="F184" s="33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5"/>
      <c r="R184" s="35"/>
      <c r="S184" s="35"/>
      <c r="T184" s="35"/>
      <c r="U184" s="34"/>
      <c r="V184" s="36"/>
    </row>
    <row r="185" spans="2:22" s="30" customFormat="1" x14ac:dyDescent="0.3">
      <c r="B185" s="32"/>
      <c r="C185" s="33"/>
      <c r="D185" s="33"/>
      <c r="E185" s="33"/>
      <c r="F185" s="33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5"/>
      <c r="R185" s="35"/>
      <c r="S185" s="35"/>
      <c r="T185" s="35"/>
      <c r="U185" s="34"/>
      <c r="V185" s="36"/>
    </row>
    <row r="186" spans="2:22" s="30" customFormat="1" x14ac:dyDescent="0.3">
      <c r="B186" s="32"/>
      <c r="C186" s="33"/>
      <c r="D186" s="33"/>
      <c r="E186" s="33"/>
      <c r="F186" s="33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5"/>
      <c r="R186" s="35"/>
      <c r="S186" s="35"/>
      <c r="T186" s="35"/>
      <c r="U186" s="34"/>
      <c r="V186" s="36"/>
    </row>
    <row r="187" spans="2:22" s="30" customFormat="1" x14ac:dyDescent="0.3">
      <c r="B187" s="32"/>
      <c r="C187" s="33"/>
      <c r="D187" s="33"/>
      <c r="E187" s="33"/>
      <c r="F187" s="33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5"/>
      <c r="R187" s="35"/>
      <c r="S187" s="35"/>
      <c r="T187" s="35"/>
      <c r="U187" s="34"/>
      <c r="V187" s="36"/>
    </row>
    <row r="188" spans="2:22" s="30" customFormat="1" x14ac:dyDescent="0.3">
      <c r="B188" s="32"/>
      <c r="C188" s="33"/>
      <c r="D188" s="33"/>
      <c r="E188" s="33"/>
      <c r="F188" s="33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5"/>
      <c r="R188" s="35"/>
      <c r="S188" s="35"/>
      <c r="T188" s="35"/>
      <c r="U188" s="34"/>
      <c r="V188" s="36"/>
    </row>
    <row r="189" spans="2:22" s="30" customFormat="1" x14ac:dyDescent="0.3">
      <c r="B189" s="32"/>
      <c r="C189" s="33"/>
      <c r="D189" s="33"/>
      <c r="E189" s="33"/>
      <c r="F189" s="33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5"/>
      <c r="R189" s="35"/>
      <c r="S189" s="35"/>
      <c r="T189" s="35"/>
      <c r="U189" s="34"/>
      <c r="V189" s="36"/>
    </row>
    <row r="190" spans="2:22" s="30" customFormat="1" x14ac:dyDescent="0.3">
      <c r="B190" s="32"/>
      <c r="C190" s="33"/>
      <c r="D190" s="33"/>
      <c r="E190" s="33"/>
      <c r="F190" s="33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5"/>
      <c r="R190" s="35"/>
      <c r="S190" s="35"/>
      <c r="T190" s="35"/>
      <c r="U190" s="34"/>
      <c r="V190" s="36"/>
    </row>
    <row r="191" spans="2:22" s="30" customFormat="1" x14ac:dyDescent="0.3">
      <c r="B191" s="32"/>
      <c r="C191" s="33"/>
      <c r="D191" s="33"/>
      <c r="E191" s="33"/>
      <c r="F191" s="33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5"/>
      <c r="R191" s="35"/>
      <c r="S191" s="35"/>
      <c r="T191" s="35"/>
      <c r="U191" s="34"/>
      <c r="V191" s="36"/>
    </row>
    <row r="192" spans="2:22" s="30" customFormat="1" x14ac:dyDescent="0.3">
      <c r="B192" s="32"/>
      <c r="C192" s="33"/>
      <c r="D192" s="33"/>
      <c r="E192" s="33"/>
      <c r="F192" s="33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5"/>
      <c r="R192" s="35"/>
      <c r="S192" s="35"/>
      <c r="T192" s="35"/>
      <c r="U192" s="34"/>
      <c r="V192" s="36"/>
    </row>
    <row r="193" spans="2:22" s="30" customFormat="1" x14ac:dyDescent="0.3">
      <c r="B193" s="32"/>
      <c r="C193" s="33"/>
      <c r="D193" s="33"/>
      <c r="E193" s="33"/>
      <c r="F193" s="33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5"/>
      <c r="R193" s="35"/>
      <c r="S193" s="35"/>
      <c r="T193" s="35"/>
      <c r="U193" s="34"/>
      <c r="V193" s="36"/>
    </row>
    <row r="194" spans="2:22" s="30" customFormat="1" x14ac:dyDescent="0.3">
      <c r="B194" s="32"/>
      <c r="C194" s="33"/>
      <c r="D194" s="33"/>
      <c r="E194" s="33"/>
      <c r="F194" s="33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5"/>
      <c r="R194" s="35"/>
      <c r="S194" s="35"/>
      <c r="T194" s="35"/>
      <c r="U194" s="34"/>
      <c r="V194" s="36"/>
    </row>
    <row r="195" spans="2:22" s="30" customFormat="1" x14ac:dyDescent="0.3">
      <c r="B195" s="32"/>
      <c r="C195" s="33"/>
      <c r="D195" s="33"/>
      <c r="E195" s="33"/>
      <c r="F195" s="33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5"/>
      <c r="R195" s="35"/>
      <c r="S195" s="35"/>
      <c r="T195" s="35"/>
      <c r="U195" s="34"/>
      <c r="V195" s="36"/>
    </row>
    <row r="196" spans="2:22" s="30" customFormat="1" x14ac:dyDescent="0.3">
      <c r="B196" s="32"/>
      <c r="C196" s="33"/>
      <c r="D196" s="33"/>
      <c r="E196" s="33"/>
      <c r="F196" s="33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5"/>
      <c r="R196" s="35"/>
      <c r="S196" s="35"/>
      <c r="T196" s="35"/>
      <c r="U196" s="34"/>
      <c r="V196" s="36"/>
    </row>
    <row r="197" spans="2:22" s="30" customFormat="1" x14ac:dyDescent="0.3">
      <c r="B197" s="32"/>
      <c r="C197" s="33"/>
      <c r="D197" s="33"/>
      <c r="E197" s="33"/>
      <c r="F197" s="33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5"/>
      <c r="R197" s="35"/>
      <c r="S197" s="35"/>
      <c r="T197" s="35"/>
      <c r="U197" s="34"/>
      <c r="V197" s="36"/>
    </row>
    <row r="198" spans="2:22" s="30" customFormat="1" x14ac:dyDescent="0.3">
      <c r="B198" s="32"/>
      <c r="C198" s="33"/>
      <c r="D198" s="33"/>
      <c r="E198" s="33"/>
      <c r="F198" s="33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5"/>
      <c r="R198" s="35"/>
      <c r="S198" s="35"/>
      <c r="T198" s="35"/>
      <c r="U198" s="34"/>
      <c r="V198" s="36"/>
    </row>
    <row r="199" spans="2:22" s="30" customFormat="1" x14ac:dyDescent="0.3">
      <c r="B199" s="32"/>
      <c r="C199" s="33"/>
      <c r="D199" s="33"/>
      <c r="E199" s="33"/>
      <c r="F199" s="33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5"/>
      <c r="R199" s="35"/>
      <c r="S199" s="35"/>
      <c r="T199" s="35"/>
      <c r="U199" s="34"/>
      <c r="V199" s="36"/>
    </row>
    <row r="200" spans="2:22" s="30" customFormat="1" x14ac:dyDescent="0.3">
      <c r="B200" s="32"/>
      <c r="C200" s="33"/>
      <c r="D200" s="33"/>
      <c r="E200" s="33"/>
      <c r="F200" s="33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5"/>
      <c r="R200" s="35"/>
      <c r="S200" s="35"/>
      <c r="T200" s="35"/>
      <c r="U200" s="34"/>
      <c r="V200" s="36"/>
    </row>
    <row r="201" spans="2:22" s="30" customFormat="1" x14ac:dyDescent="0.3">
      <c r="B201" s="32"/>
      <c r="C201" s="33"/>
      <c r="D201" s="33"/>
      <c r="E201" s="33"/>
      <c r="F201" s="33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5"/>
      <c r="R201" s="35"/>
      <c r="S201" s="35"/>
      <c r="T201" s="35"/>
      <c r="U201" s="34"/>
      <c r="V201" s="36"/>
    </row>
    <row r="202" spans="2:22" s="30" customFormat="1" x14ac:dyDescent="0.3">
      <c r="B202" s="32"/>
      <c r="C202" s="33"/>
      <c r="D202" s="33"/>
      <c r="E202" s="33"/>
      <c r="F202" s="33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5"/>
      <c r="R202" s="35"/>
      <c r="S202" s="35"/>
      <c r="T202" s="35"/>
      <c r="U202" s="34"/>
      <c r="V202" s="36"/>
    </row>
    <row r="203" spans="2:22" s="30" customFormat="1" x14ac:dyDescent="0.3">
      <c r="B203" s="32"/>
      <c r="C203" s="33"/>
      <c r="D203" s="33"/>
      <c r="E203" s="33"/>
      <c r="F203" s="33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5"/>
      <c r="R203" s="35"/>
      <c r="S203" s="35"/>
      <c r="T203" s="35"/>
      <c r="U203" s="34"/>
      <c r="V203" s="36"/>
    </row>
    <row r="204" spans="2:22" s="30" customFormat="1" x14ac:dyDescent="0.3">
      <c r="B204" s="32"/>
      <c r="C204" s="33"/>
      <c r="D204" s="33"/>
      <c r="E204" s="33"/>
      <c r="F204" s="33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5"/>
      <c r="R204" s="35"/>
      <c r="S204" s="35"/>
      <c r="T204" s="35"/>
      <c r="U204" s="34"/>
      <c r="V204" s="36"/>
    </row>
    <row r="205" spans="2:22" s="30" customFormat="1" x14ac:dyDescent="0.3">
      <c r="B205" s="32"/>
      <c r="C205" s="33"/>
      <c r="D205" s="33"/>
      <c r="E205" s="33"/>
      <c r="F205" s="33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5"/>
      <c r="R205" s="35"/>
      <c r="S205" s="35"/>
      <c r="T205" s="35"/>
      <c r="U205" s="34"/>
      <c r="V205" s="36"/>
    </row>
    <row r="206" spans="2:22" s="30" customFormat="1" x14ac:dyDescent="0.3">
      <c r="B206" s="32"/>
      <c r="C206" s="33"/>
      <c r="D206" s="33"/>
      <c r="E206" s="33"/>
      <c r="F206" s="33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5"/>
      <c r="R206" s="35"/>
      <c r="S206" s="35"/>
      <c r="T206" s="35"/>
      <c r="U206" s="34"/>
      <c r="V206" s="36"/>
    </row>
    <row r="207" spans="2:22" s="30" customFormat="1" x14ac:dyDescent="0.3">
      <c r="B207" s="32"/>
      <c r="C207" s="33"/>
      <c r="D207" s="33"/>
      <c r="E207" s="33"/>
      <c r="F207" s="33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5"/>
      <c r="R207" s="35"/>
      <c r="S207" s="35"/>
      <c r="T207" s="35"/>
      <c r="U207" s="34"/>
      <c r="V207" s="36"/>
    </row>
    <row r="208" spans="2:22" s="30" customFormat="1" x14ac:dyDescent="0.3">
      <c r="B208" s="32"/>
      <c r="C208" s="33"/>
      <c r="D208" s="33"/>
      <c r="E208" s="33"/>
      <c r="F208" s="33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5"/>
      <c r="R208" s="35"/>
      <c r="S208" s="35"/>
      <c r="T208" s="35"/>
      <c r="U208" s="34"/>
      <c r="V208" s="36"/>
    </row>
    <row r="209" spans="2:22" s="30" customFormat="1" x14ac:dyDescent="0.3">
      <c r="B209" s="32"/>
      <c r="C209" s="33"/>
      <c r="D209" s="33"/>
      <c r="E209" s="33"/>
      <c r="F209" s="33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5"/>
      <c r="R209" s="35"/>
      <c r="S209" s="35"/>
      <c r="T209" s="35"/>
      <c r="U209" s="34"/>
      <c r="V209" s="36"/>
    </row>
    <row r="210" spans="2:22" s="30" customFormat="1" x14ac:dyDescent="0.3">
      <c r="B210" s="32"/>
      <c r="C210" s="33"/>
      <c r="D210" s="33"/>
      <c r="E210" s="33"/>
      <c r="F210" s="33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5"/>
      <c r="R210" s="35"/>
      <c r="S210" s="35"/>
      <c r="T210" s="35"/>
      <c r="U210" s="34"/>
      <c r="V210" s="36"/>
    </row>
    <row r="211" spans="2:22" s="30" customFormat="1" x14ac:dyDescent="0.3">
      <c r="B211" s="32"/>
      <c r="C211" s="33"/>
      <c r="D211" s="33"/>
      <c r="E211" s="33"/>
      <c r="F211" s="3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5"/>
      <c r="R211" s="35"/>
      <c r="S211" s="35"/>
      <c r="T211" s="35"/>
      <c r="U211" s="34"/>
      <c r="V211" s="36"/>
    </row>
    <row r="212" spans="2:22" s="30" customFormat="1" x14ac:dyDescent="0.3">
      <c r="B212" s="32"/>
      <c r="C212" s="33"/>
      <c r="D212" s="33"/>
      <c r="E212" s="33"/>
      <c r="F212" s="33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5"/>
      <c r="R212" s="35"/>
      <c r="S212" s="35"/>
      <c r="T212" s="35"/>
      <c r="U212" s="34"/>
      <c r="V212" s="36"/>
    </row>
    <row r="213" spans="2:22" s="30" customFormat="1" x14ac:dyDescent="0.3">
      <c r="B213" s="32"/>
      <c r="C213" s="33"/>
      <c r="D213" s="33"/>
      <c r="E213" s="33"/>
      <c r="F213" s="33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5"/>
      <c r="R213" s="35"/>
      <c r="S213" s="35"/>
      <c r="T213" s="35"/>
      <c r="U213" s="34"/>
      <c r="V213" s="36"/>
    </row>
    <row r="214" spans="2:22" s="30" customFormat="1" x14ac:dyDescent="0.3">
      <c r="B214" s="32"/>
      <c r="C214" s="33"/>
      <c r="D214" s="33"/>
      <c r="E214" s="33"/>
      <c r="F214" s="3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5"/>
      <c r="R214" s="35"/>
      <c r="S214" s="35"/>
      <c r="T214" s="35"/>
      <c r="U214" s="34"/>
      <c r="V214" s="36"/>
    </row>
    <row r="215" spans="2:22" s="30" customFormat="1" x14ac:dyDescent="0.3">
      <c r="B215" s="32"/>
      <c r="C215" s="33"/>
      <c r="D215" s="33"/>
      <c r="E215" s="33"/>
      <c r="F215" s="33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5"/>
      <c r="R215" s="35"/>
      <c r="S215" s="35"/>
      <c r="T215" s="35"/>
      <c r="U215" s="34"/>
      <c r="V215" s="36"/>
    </row>
    <row r="216" spans="2:22" s="30" customFormat="1" x14ac:dyDescent="0.3">
      <c r="B216" s="32"/>
      <c r="C216" s="33"/>
      <c r="D216" s="33"/>
      <c r="E216" s="33"/>
      <c r="F216" s="33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5"/>
      <c r="R216" s="35"/>
      <c r="S216" s="35"/>
      <c r="T216" s="35"/>
      <c r="U216" s="34"/>
      <c r="V216" s="36"/>
    </row>
    <row r="217" spans="2:22" s="30" customFormat="1" x14ac:dyDescent="0.3">
      <c r="B217" s="32"/>
      <c r="C217" s="33"/>
      <c r="D217" s="33"/>
      <c r="E217" s="33"/>
      <c r="F217" s="33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5"/>
      <c r="R217" s="35"/>
      <c r="S217" s="35"/>
      <c r="T217" s="35"/>
      <c r="U217" s="34"/>
      <c r="V217" s="36"/>
    </row>
    <row r="218" spans="2:22" s="30" customFormat="1" x14ac:dyDescent="0.3">
      <c r="B218" s="32"/>
      <c r="C218" s="33"/>
      <c r="D218" s="33"/>
      <c r="E218" s="33"/>
      <c r="F218" s="33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5"/>
      <c r="R218" s="35"/>
      <c r="S218" s="35"/>
      <c r="T218" s="35"/>
      <c r="U218" s="34"/>
      <c r="V218" s="36"/>
    </row>
    <row r="219" spans="2:22" s="30" customFormat="1" x14ac:dyDescent="0.3">
      <c r="B219" s="32"/>
      <c r="C219" s="33"/>
      <c r="D219" s="33"/>
      <c r="E219" s="33"/>
      <c r="F219" s="33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5"/>
      <c r="R219" s="35"/>
      <c r="S219" s="35"/>
      <c r="T219" s="35"/>
      <c r="U219" s="34"/>
      <c r="V219" s="36"/>
    </row>
    <row r="220" spans="2:22" s="30" customFormat="1" x14ac:dyDescent="0.3">
      <c r="B220" s="32"/>
      <c r="C220" s="33"/>
      <c r="D220" s="33"/>
      <c r="E220" s="33"/>
      <c r="F220" s="33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5"/>
      <c r="R220" s="35"/>
      <c r="S220" s="35"/>
      <c r="T220" s="35"/>
      <c r="U220" s="34"/>
      <c r="V220" s="36"/>
    </row>
    <row r="221" spans="2:22" s="30" customFormat="1" x14ac:dyDescent="0.3">
      <c r="B221" s="32"/>
      <c r="C221" s="33"/>
      <c r="D221" s="33"/>
      <c r="E221" s="33"/>
      <c r="F221" s="33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5"/>
      <c r="R221" s="35"/>
      <c r="S221" s="35"/>
      <c r="T221" s="35"/>
      <c r="U221" s="34"/>
      <c r="V221" s="36"/>
    </row>
    <row r="222" spans="2:22" s="30" customFormat="1" x14ac:dyDescent="0.3">
      <c r="B222" s="32"/>
      <c r="C222" s="33"/>
      <c r="D222" s="33"/>
      <c r="E222" s="33"/>
      <c r="F222" s="33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5"/>
      <c r="R222" s="35"/>
      <c r="S222" s="35"/>
      <c r="T222" s="35"/>
      <c r="U222" s="34"/>
      <c r="V222" s="36"/>
    </row>
    <row r="223" spans="2:22" s="30" customFormat="1" x14ac:dyDescent="0.3">
      <c r="B223" s="32"/>
      <c r="C223" s="33"/>
      <c r="D223" s="33"/>
      <c r="E223" s="33"/>
      <c r="F223" s="3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5"/>
      <c r="R223" s="35"/>
      <c r="S223" s="35"/>
      <c r="T223" s="35"/>
      <c r="U223" s="34"/>
      <c r="V223" s="36"/>
    </row>
    <row r="224" spans="2:22" s="30" customFormat="1" x14ac:dyDescent="0.3">
      <c r="B224" s="32"/>
      <c r="C224" s="33"/>
      <c r="D224" s="33"/>
      <c r="E224" s="33"/>
      <c r="F224" s="33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5"/>
      <c r="R224" s="35"/>
      <c r="S224" s="35"/>
      <c r="T224" s="35"/>
      <c r="U224" s="34"/>
      <c r="V224" s="36"/>
    </row>
    <row r="225" spans="2:22" s="30" customFormat="1" x14ac:dyDescent="0.3">
      <c r="B225" s="32"/>
      <c r="C225" s="33"/>
      <c r="D225" s="33"/>
      <c r="E225" s="33"/>
      <c r="F225" s="33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5"/>
      <c r="R225" s="35"/>
      <c r="S225" s="35"/>
      <c r="T225" s="35"/>
      <c r="U225" s="34"/>
      <c r="V225" s="36"/>
    </row>
    <row r="226" spans="2:22" s="30" customFormat="1" x14ac:dyDescent="0.3">
      <c r="B226" s="32"/>
      <c r="C226" s="33"/>
      <c r="D226" s="33"/>
      <c r="E226" s="33"/>
      <c r="F226" s="33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5"/>
      <c r="R226" s="35"/>
      <c r="S226" s="35"/>
      <c r="T226" s="35"/>
      <c r="U226" s="34"/>
      <c r="V226" s="36"/>
    </row>
    <row r="227" spans="2:22" s="30" customFormat="1" x14ac:dyDescent="0.3">
      <c r="B227" s="32"/>
      <c r="C227" s="33"/>
      <c r="D227" s="33"/>
      <c r="E227" s="33"/>
      <c r="F227" s="33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5"/>
      <c r="R227" s="35"/>
      <c r="S227" s="35"/>
      <c r="T227" s="35"/>
      <c r="U227" s="34"/>
      <c r="V227" s="36"/>
    </row>
    <row r="228" spans="2:22" s="30" customFormat="1" x14ac:dyDescent="0.3">
      <c r="B228" s="32"/>
      <c r="C228" s="33"/>
      <c r="D228" s="33"/>
      <c r="E228" s="33"/>
      <c r="F228" s="33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5"/>
      <c r="R228" s="35"/>
      <c r="S228" s="35"/>
      <c r="T228" s="35"/>
      <c r="U228" s="34"/>
      <c r="V228" s="36"/>
    </row>
    <row r="229" spans="2:22" s="30" customFormat="1" x14ac:dyDescent="0.3">
      <c r="B229" s="32"/>
      <c r="C229" s="33"/>
      <c r="D229" s="33"/>
      <c r="E229" s="33"/>
      <c r="F229" s="33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5"/>
      <c r="R229" s="35"/>
      <c r="S229" s="35"/>
      <c r="T229" s="35"/>
      <c r="U229" s="34"/>
      <c r="V229" s="36"/>
    </row>
    <row r="230" spans="2:22" s="30" customFormat="1" x14ac:dyDescent="0.3">
      <c r="B230" s="32"/>
      <c r="C230" s="33"/>
      <c r="D230" s="33"/>
      <c r="E230" s="33"/>
      <c r="F230" s="33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5"/>
      <c r="R230" s="35"/>
      <c r="S230" s="35"/>
      <c r="T230" s="35"/>
      <c r="U230" s="34"/>
      <c r="V230" s="36"/>
    </row>
    <row r="231" spans="2:22" s="30" customFormat="1" x14ac:dyDescent="0.3">
      <c r="B231" s="32"/>
      <c r="C231" s="33"/>
      <c r="D231" s="33"/>
      <c r="E231" s="33"/>
      <c r="F231" s="33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5"/>
      <c r="R231" s="35"/>
      <c r="S231" s="35"/>
      <c r="T231" s="35"/>
      <c r="U231" s="34"/>
      <c r="V231" s="36"/>
    </row>
    <row r="232" spans="2:22" s="30" customFormat="1" x14ac:dyDescent="0.3">
      <c r="B232" s="32"/>
      <c r="C232" s="33"/>
      <c r="D232" s="33"/>
      <c r="E232" s="33"/>
      <c r="F232" s="3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5"/>
      <c r="R232" s="35"/>
      <c r="S232" s="35"/>
      <c r="T232" s="35"/>
      <c r="U232" s="34"/>
      <c r="V232" s="36"/>
    </row>
    <row r="233" spans="2:22" s="30" customFormat="1" x14ac:dyDescent="0.3">
      <c r="B233" s="32"/>
      <c r="C233" s="33"/>
      <c r="D233" s="33"/>
      <c r="E233" s="33"/>
      <c r="F233" s="3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5"/>
      <c r="R233" s="35"/>
      <c r="S233" s="35"/>
      <c r="T233" s="35"/>
      <c r="U233" s="34"/>
      <c r="V233" s="36"/>
    </row>
    <row r="234" spans="2:22" s="30" customFormat="1" x14ac:dyDescent="0.3">
      <c r="B234" s="32"/>
      <c r="C234" s="33"/>
      <c r="D234" s="33"/>
      <c r="E234" s="33"/>
      <c r="F234" s="33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5"/>
      <c r="R234" s="35"/>
      <c r="S234" s="35"/>
      <c r="T234" s="35"/>
      <c r="U234" s="34"/>
      <c r="V234" s="36"/>
    </row>
    <row r="235" spans="2:22" s="30" customFormat="1" x14ac:dyDescent="0.3">
      <c r="B235" s="32"/>
      <c r="C235" s="33"/>
      <c r="D235" s="33"/>
      <c r="E235" s="33"/>
      <c r="F235" s="33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5"/>
      <c r="R235" s="35"/>
      <c r="S235" s="35"/>
      <c r="T235" s="35"/>
      <c r="U235" s="34"/>
      <c r="V235" s="36"/>
    </row>
    <row r="236" spans="2:22" s="30" customFormat="1" x14ac:dyDescent="0.3">
      <c r="B236" s="32"/>
      <c r="C236" s="33"/>
      <c r="D236" s="33"/>
      <c r="E236" s="33"/>
      <c r="F236" s="33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5"/>
      <c r="R236" s="35"/>
      <c r="S236" s="35"/>
      <c r="T236" s="35"/>
      <c r="U236" s="34"/>
      <c r="V236" s="36"/>
    </row>
    <row r="237" spans="2:22" s="30" customFormat="1" x14ac:dyDescent="0.3">
      <c r="B237" s="32"/>
      <c r="C237" s="33"/>
      <c r="D237" s="33"/>
      <c r="E237" s="33"/>
      <c r="F237" s="33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5"/>
      <c r="R237" s="35"/>
      <c r="S237" s="35"/>
      <c r="T237" s="35"/>
      <c r="U237" s="34"/>
      <c r="V237" s="36"/>
    </row>
    <row r="238" spans="2:22" s="30" customFormat="1" x14ac:dyDescent="0.3">
      <c r="B238" s="32"/>
      <c r="C238" s="33"/>
      <c r="D238" s="33"/>
      <c r="E238" s="33"/>
      <c r="F238" s="33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5"/>
      <c r="R238" s="35"/>
      <c r="S238" s="35"/>
      <c r="T238" s="35"/>
      <c r="U238" s="34"/>
      <c r="V238" s="36"/>
    </row>
    <row r="239" spans="2:22" s="30" customFormat="1" x14ac:dyDescent="0.3">
      <c r="B239" s="32"/>
      <c r="C239" s="33"/>
      <c r="D239" s="33"/>
      <c r="E239" s="33"/>
      <c r="F239" s="33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5"/>
      <c r="R239" s="35"/>
      <c r="S239" s="35"/>
      <c r="T239" s="35"/>
      <c r="U239" s="34"/>
      <c r="V239" s="36"/>
    </row>
    <row r="240" spans="2:22" s="30" customFormat="1" x14ac:dyDescent="0.3">
      <c r="B240" s="32"/>
      <c r="C240" s="33"/>
      <c r="D240" s="33"/>
      <c r="E240" s="33"/>
      <c r="F240" s="33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5"/>
      <c r="R240" s="35"/>
      <c r="S240" s="35"/>
      <c r="T240" s="35"/>
      <c r="U240" s="34"/>
      <c r="V240" s="36"/>
    </row>
    <row r="241" spans="2:22" s="30" customFormat="1" x14ac:dyDescent="0.3">
      <c r="B241" s="32"/>
      <c r="C241" s="33"/>
      <c r="D241" s="33"/>
      <c r="E241" s="33"/>
      <c r="F241" s="33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5"/>
      <c r="R241" s="35"/>
      <c r="S241" s="35"/>
      <c r="T241" s="35"/>
      <c r="U241" s="34"/>
      <c r="V241" s="36"/>
    </row>
    <row r="242" spans="2:22" s="30" customFormat="1" x14ac:dyDescent="0.3">
      <c r="B242" s="32"/>
      <c r="C242" s="33"/>
      <c r="D242" s="33"/>
      <c r="E242" s="33"/>
      <c r="F242" s="33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5"/>
      <c r="R242" s="35"/>
      <c r="S242" s="35"/>
      <c r="T242" s="35"/>
      <c r="U242" s="34"/>
      <c r="V242" s="36"/>
    </row>
    <row r="243" spans="2:22" s="30" customFormat="1" x14ac:dyDescent="0.3">
      <c r="B243" s="32"/>
      <c r="C243" s="33"/>
      <c r="D243" s="33"/>
      <c r="E243" s="33"/>
      <c r="F243" s="33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5"/>
      <c r="R243" s="35"/>
      <c r="S243" s="35"/>
      <c r="T243" s="35"/>
      <c r="U243" s="34"/>
      <c r="V243" s="36"/>
    </row>
    <row r="244" spans="2:22" s="30" customFormat="1" x14ac:dyDescent="0.3">
      <c r="B244" s="32"/>
      <c r="C244" s="33"/>
      <c r="D244" s="33"/>
      <c r="E244" s="33"/>
      <c r="F244" s="33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5"/>
      <c r="R244" s="35"/>
      <c r="S244" s="35"/>
      <c r="T244" s="35"/>
      <c r="U244" s="34"/>
      <c r="V244" s="36"/>
    </row>
    <row r="245" spans="2:22" s="30" customFormat="1" x14ac:dyDescent="0.3">
      <c r="B245" s="32"/>
      <c r="C245" s="33"/>
      <c r="D245" s="33"/>
      <c r="E245" s="33"/>
      <c r="F245" s="33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5"/>
      <c r="R245" s="35"/>
      <c r="S245" s="35"/>
      <c r="T245" s="35"/>
      <c r="U245" s="34"/>
      <c r="V245" s="36"/>
    </row>
    <row r="246" spans="2:22" s="30" customFormat="1" x14ac:dyDescent="0.3">
      <c r="B246" s="32"/>
      <c r="C246" s="33"/>
      <c r="D246" s="33"/>
      <c r="E246" s="33"/>
      <c r="F246" s="33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5"/>
      <c r="R246" s="35"/>
      <c r="S246" s="35"/>
      <c r="T246" s="35"/>
      <c r="U246" s="34"/>
      <c r="V246" s="36"/>
    </row>
    <row r="247" spans="2:22" s="30" customFormat="1" x14ac:dyDescent="0.3">
      <c r="B247" s="32"/>
      <c r="C247" s="33"/>
      <c r="D247" s="33"/>
      <c r="E247" s="33"/>
      <c r="F247" s="33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5"/>
      <c r="R247" s="35"/>
      <c r="S247" s="35"/>
      <c r="T247" s="35"/>
      <c r="U247" s="34"/>
      <c r="V247" s="36"/>
    </row>
    <row r="248" spans="2:22" s="30" customFormat="1" x14ac:dyDescent="0.3">
      <c r="B248" s="32"/>
      <c r="C248" s="33"/>
      <c r="D248" s="33"/>
      <c r="E248" s="33"/>
      <c r="F248" s="33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5"/>
      <c r="R248" s="35"/>
      <c r="S248" s="35"/>
      <c r="T248" s="35"/>
      <c r="U248" s="34"/>
      <c r="V248" s="36"/>
    </row>
    <row r="249" spans="2:22" s="30" customFormat="1" x14ac:dyDescent="0.3">
      <c r="B249" s="32"/>
      <c r="C249" s="33"/>
      <c r="D249" s="33"/>
      <c r="E249" s="33"/>
      <c r="F249" s="3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5"/>
      <c r="R249" s="35"/>
      <c r="S249" s="35"/>
      <c r="T249" s="35"/>
      <c r="U249" s="34"/>
      <c r="V249" s="36"/>
    </row>
    <row r="250" spans="2:22" s="30" customFormat="1" x14ac:dyDescent="0.3">
      <c r="B250" s="32"/>
      <c r="C250" s="33"/>
      <c r="D250" s="33"/>
      <c r="E250" s="33"/>
      <c r="F250" s="33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5"/>
      <c r="R250" s="35"/>
      <c r="S250" s="35"/>
      <c r="T250" s="35"/>
      <c r="U250" s="34"/>
      <c r="V250" s="36"/>
    </row>
    <row r="251" spans="2:22" s="30" customFormat="1" x14ac:dyDescent="0.3">
      <c r="B251" s="32"/>
      <c r="C251" s="33"/>
      <c r="D251" s="33"/>
      <c r="E251" s="33"/>
      <c r="F251" s="3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5"/>
      <c r="R251" s="35"/>
      <c r="S251" s="35"/>
      <c r="T251" s="35"/>
      <c r="U251" s="34"/>
      <c r="V251" s="36"/>
    </row>
    <row r="252" spans="2:22" s="30" customFormat="1" x14ac:dyDescent="0.3">
      <c r="B252" s="32"/>
      <c r="C252" s="33"/>
      <c r="D252" s="33"/>
      <c r="E252" s="33"/>
      <c r="F252" s="3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5"/>
      <c r="R252" s="35"/>
      <c r="S252" s="35"/>
      <c r="T252" s="35"/>
      <c r="U252" s="34"/>
      <c r="V252" s="36"/>
    </row>
    <row r="253" spans="2:22" s="30" customFormat="1" x14ac:dyDescent="0.3">
      <c r="B253" s="32"/>
      <c r="C253" s="33"/>
      <c r="D253" s="33"/>
      <c r="E253" s="33"/>
      <c r="F253" s="33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5"/>
      <c r="R253" s="35"/>
      <c r="S253" s="35"/>
      <c r="T253" s="35"/>
      <c r="U253" s="34"/>
      <c r="V253" s="36"/>
    </row>
    <row r="254" spans="2:22" s="30" customFormat="1" x14ac:dyDescent="0.3">
      <c r="B254" s="32"/>
      <c r="C254" s="33"/>
      <c r="D254" s="33"/>
      <c r="E254" s="33"/>
      <c r="F254" s="33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5"/>
      <c r="R254" s="35"/>
      <c r="S254" s="35"/>
      <c r="T254" s="35"/>
      <c r="U254" s="34"/>
      <c r="V254" s="36"/>
    </row>
    <row r="255" spans="2:22" s="30" customFormat="1" x14ac:dyDescent="0.3">
      <c r="B255" s="32"/>
      <c r="C255" s="33"/>
      <c r="D255" s="33"/>
      <c r="E255" s="33"/>
      <c r="F255" s="33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5"/>
      <c r="R255" s="35"/>
      <c r="S255" s="35"/>
      <c r="T255" s="35"/>
      <c r="U255" s="34"/>
      <c r="V255" s="36"/>
    </row>
    <row r="256" spans="2:22" s="30" customFormat="1" x14ac:dyDescent="0.3">
      <c r="B256" s="32"/>
      <c r="C256" s="33"/>
      <c r="D256" s="33"/>
      <c r="E256" s="33"/>
      <c r="F256" s="33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5"/>
      <c r="R256" s="35"/>
      <c r="S256" s="35"/>
      <c r="T256" s="35"/>
      <c r="U256" s="34"/>
      <c r="V256" s="36"/>
    </row>
    <row r="257" spans="2:22" s="30" customFormat="1" x14ac:dyDescent="0.3">
      <c r="B257" s="32"/>
      <c r="C257" s="33"/>
      <c r="D257" s="33"/>
      <c r="E257" s="33"/>
      <c r="F257" s="33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5"/>
      <c r="R257" s="35"/>
      <c r="S257" s="35"/>
      <c r="T257" s="35"/>
      <c r="U257" s="34"/>
      <c r="V257" s="36"/>
    </row>
    <row r="258" spans="2:22" s="30" customFormat="1" x14ac:dyDescent="0.3">
      <c r="B258" s="32"/>
      <c r="C258" s="33"/>
      <c r="D258" s="33"/>
      <c r="E258" s="33"/>
      <c r="F258" s="33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5"/>
      <c r="R258" s="35"/>
      <c r="S258" s="35"/>
      <c r="T258" s="35"/>
      <c r="U258" s="34"/>
      <c r="V258" s="36"/>
    </row>
    <row r="259" spans="2:22" s="30" customFormat="1" x14ac:dyDescent="0.3">
      <c r="B259" s="32"/>
      <c r="C259" s="33"/>
      <c r="D259" s="33"/>
      <c r="E259" s="33"/>
      <c r="F259" s="33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5"/>
      <c r="R259" s="35"/>
      <c r="S259" s="35"/>
      <c r="T259" s="35"/>
      <c r="U259" s="34"/>
      <c r="V259" s="36"/>
    </row>
    <row r="260" spans="2:22" s="30" customFormat="1" x14ac:dyDescent="0.3">
      <c r="B260" s="32"/>
      <c r="C260" s="33"/>
      <c r="D260" s="33"/>
      <c r="E260" s="33"/>
      <c r="F260" s="33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5"/>
      <c r="R260" s="35"/>
      <c r="S260" s="35"/>
      <c r="T260" s="35"/>
      <c r="U260" s="34"/>
      <c r="V260" s="36"/>
    </row>
    <row r="261" spans="2:22" s="30" customFormat="1" x14ac:dyDescent="0.3">
      <c r="B261" s="32"/>
      <c r="C261" s="33"/>
      <c r="D261" s="33"/>
      <c r="E261" s="33"/>
      <c r="F261" s="33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5"/>
      <c r="R261" s="35"/>
      <c r="S261" s="35"/>
      <c r="T261" s="35"/>
      <c r="U261" s="34"/>
      <c r="V261" s="36"/>
    </row>
    <row r="262" spans="2:22" s="30" customFormat="1" x14ac:dyDescent="0.3">
      <c r="B262" s="32"/>
      <c r="C262" s="33"/>
      <c r="D262" s="33"/>
      <c r="E262" s="33"/>
      <c r="F262" s="33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5"/>
      <c r="R262" s="35"/>
      <c r="S262" s="35"/>
      <c r="T262" s="35"/>
      <c r="U262" s="34"/>
      <c r="V262" s="36"/>
    </row>
    <row r="263" spans="2:22" s="30" customFormat="1" x14ac:dyDescent="0.3">
      <c r="B263" s="32"/>
      <c r="C263" s="33"/>
      <c r="D263" s="33"/>
      <c r="E263" s="33"/>
      <c r="F263" s="33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5"/>
      <c r="R263" s="35"/>
      <c r="S263" s="35"/>
      <c r="T263" s="35"/>
      <c r="U263" s="34"/>
      <c r="V263" s="36"/>
    </row>
    <row r="264" spans="2:22" s="30" customFormat="1" x14ac:dyDescent="0.3">
      <c r="B264" s="32"/>
      <c r="C264" s="33"/>
      <c r="D264" s="33"/>
      <c r="E264" s="33"/>
      <c r="F264" s="33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5"/>
      <c r="R264" s="35"/>
      <c r="S264" s="35"/>
      <c r="T264" s="35"/>
      <c r="U264" s="34"/>
      <c r="V264" s="36"/>
    </row>
    <row r="265" spans="2:22" s="30" customFormat="1" x14ac:dyDescent="0.3">
      <c r="B265" s="32"/>
      <c r="C265" s="33"/>
      <c r="D265" s="33"/>
      <c r="E265" s="33"/>
      <c r="F265" s="33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5"/>
      <c r="R265" s="35"/>
      <c r="S265" s="35"/>
      <c r="T265" s="35"/>
      <c r="U265" s="34"/>
      <c r="V265" s="36"/>
    </row>
    <row r="266" spans="2:22" s="30" customFormat="1" x14ac:dyDescent="0.3">
      <c r="B266" s="32"/>
      <c r="C266" s="33"/>
      <c r="D266" s="33"/>
      <c r="E266" s="33"/>
      <c r="F266" s="33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5"/>
      <c r="R266" s="35"/>
      <c r="S266" s="35"/>
      <c r="T266" s="35"/>
      <c r="U266" s="34"/>
      <c r="V266" s="36"/>
    </row>
    <row r="267" spans="2:22" s="30" customFormat="1" x14ac:dyDescent="0.3">
      <c r="B267" s="32"/>
      <c r="C267" s="33"/>
      <c r="D267" s="33"/>
      <c r="E267" s="33"/>
      <c r="F267" s="33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5"/>
      <c r="R267" s="35"/>
      <c r="S267" s="35"/>
      <c r="T267" s="35"/>
      <c r="U267" s="34"/>
      <c r="V267" s="36"/>
    </row>
    <row r="268" spans="2:22" s="30" customFormat="1" x14ac:dyDescent="0.3">
      <c r="B268" s="32"/>
      <c r="C268" s="33"/>
      <c r="D268" s="33"/>
      <c r="E268" s="33"/>
      <c r="F268" s="33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5"/>
      <c r="R268" s="35"/>
      <c r="S268" s="35"/>
      <c r="T268" s="35"/>
      <c r="U268" s="34"/>
      <c r="V268" s="36"/>
    </row>
    <row r="269" spans="2:22" s="30" customFormat="1" x14ac:dyDescent="0.3">
      <c r="B269" s="32"/>
      <c r="C269" s="33"/>
      <c r="D269" s="33"/>
      <c r="E269" s="33"/>
      <c r="F269" s="33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5"/>
      <c r="R269" s="35"/>
      <c r="S269" s="35"/>
      <c r="T269" s="35"/>
      <c r="U269" s="34"/>
      <c r="V269" s="36"/>
    </row>
    <row r="270" spans="2:22" s="30" customFormat="1" x14ac:dyDescent="0.3">
      <c r="B270" s="32"/>
      <c r="C270" s="33"/>
      <c r="D270" s="33"/>
      <c r="E270" s="33"/>
      <c r="F270" s="33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5"/>
      <c r="R270" s="35"/>
      <c r="S270" s="35"/>
      <c r="T270" s="35"/>
      <c r="U270" s="34"/>
      <c r="V270" s="36"/>
    </row>
    <row r="271" spans="2:22" s="30" customFormat="1" x14ac:dyDescent="0.3">
      <c r="B271" s="32"/>
      <c r="C271" s="33"/>
      <c r="D271" s="33"/>
      <c r="E271" s="33"/>
      <c r="F271" s="33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5"/>
      <c r="R271" s="35"/>
      <c r="S271" s="35"/>
      <c r="T271" s="35"/>
      <c r="U271" s="34"/>
      <c r="V271" s="36"/>
    </row>
    <row r="272" spans="2:22" s="30" customFormat="1" x14ac:dyDescent="0.3">
      <c r="B272" s="32"/>
      <c r="C272" s="33"/>
      <c r="D272" s="33"/>
      <c r="E272" s="33"/>
      <c r="F272" s="33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5"/>
      <c r="R272" s="35"/>
      <c r="S272" s="35"/>
      <c r="T272" s="35"/>
      <c r="U272" s="34"/>
      <c r="V272" s="36"/>
    </row>
    <row r="273" spans="2:22" s="30" customFormat="1" x14ac:dyDescent="0.3">
      <c r="B273" s="32"/>
      <c r="C273" s="33"/>
      <c r="D273" s="33"/>
      <c r="E273" s="33"/>
      <c r="F273" s="33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5"/>
      <c r="R273" s="35"/>
      <c r="S273" s="35"/>
      <c r="T273" s="35"/>
      <c r="U273" s="34"/>
      <c r="V273" s="36"/>
    </row>
    <row r="274" spans="2:22" s="30" customFormat="1" x14ac:dyDescent="0.3">
      <c r="B274" s="32"/>
      <c r="C274" s="33"/>
      <c r="D274" s="33"/>
      <c r="E274" s="33"/>
      <c r="F274" s="33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5"/>
      <c r="R274" s="35"/>
      <c r="S274" s="35"/>
      <c r="T274" s="35"/>
      <c r="U274" s="34"/>
      <c r="V274" s="36"/>
    </row>
    <row r="275" spans="2:22" s="30" customFormat="1" x14ac:dyDescent="0.3">
      <c r="B275" s="32"/>
      <c r="C275" s="33"/>
      <c r="D275" s="33"/>
      <c r="E275" s="33"/>
      <c r="F275" s="33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5"/>
      <c r="R275" s="35"/>
      <c r="S275" s="35"/>
      <c r="T275" s="35"/>
      <c r="U275" s="34"/>
      <c r="V275" s="36"/>
    </row>
    <row r="276" spans="2:22" s="30" customFormat="1" x14ac:dyDescent="0.3">
      <c r="B276" s="32"/>
      <c r="C276" s="33"/>
      <c r="D276" s="33"/>
      <c r="E276" s="33"/>
      <c r="F276" s="33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5"/>
      <c r="R276" s="35"/>
      <c r="S276" s="35"/>
      <c r="T276" s="35"/>
      <c r="U276" s="34"/>
      <c r="V276" s="36"/>
    </row>
    <row r="277" spans="2:22" s="30" customFormat="1" x14ac:dyDescent="0.3">
      <c r="B277" s="32"/>
      <c r="C277" s="33"/>
      <c r="D277" s="33"/>
      <c r="E277" s="33"/>
      <c r="F277" s="33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5"/>
      <c r="R277" s="35"/>
      <c r="S277" s="35"/>
      <c r="T277" s="35"/>
      <c r="U277" s="34"/>
      <c r="V277" s="36"/>
    </row>
    <row r="278" spans="2:22" s="30" customFormat="1" x14ac:dyDescent="0.3">
      <c r="B278" s="32"/>
      <c r="C278" s="33"/>
      <c r="D278" s="33"/>
      <c r="E278" s="33"/>
      <c r="F278" s="33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5"/>
      <c r="R278" s="35"/>
      <c r="S278" s="35"/>
      <c r="T278" s="35"/>
      <c r="U278" s="34"/>
      <c r="V278" s="34"/>
    </row>
    <row r="279" spans="2:22" s="30" customFormat="1" x14ac:dyDescent="0.3">
      <c r="B279" s="32"/>
      <c r="C279" s="33"/>
      <c r="D279" s="33"/>
      <c r="E279" s="33"/>
      <c r="F279" s="33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5"/>
      <c r="R279" s="35"/>
      <c r="S279" s="35"/>
      <c r="T279" s="35"/>
      <c r="U279" s="34"/>
      <c r="V279" s="34"/>
    </row>
    <row r="280" spans="2:22" s="30" customFormat="1" x14ac:dyDescent="0.3">
      <c r="B280" s="32"/>
      <c r="C280" s="33"/>
      <c r="D280" s="33"/>
      <c r="E280" s="33"/>
      <c r="F280" s="33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5"/>
      <c r="R280" s="35"/>
      <c r="S280" s="35"/>
      <c r="T280" s="35"/>
      <c r="U280" s="34"/>
      <c r="V280" s="34"/>
    </row>
    <row r="281" spans="2:22" s="30" customFormat="1" x14ac:dyDescent="0.3">
      <c r="B281" s="32"/>
      <c r="C281" s="33"/>
      <c r="D281" s="33"/>
      <c r="E281" s="33"/>
      <c r="F281" s="33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5"/>
      <c r="R281" s="35"/>
      <c r="S281" s="35"/>
      <c r="T281" s="35"/>
      <c r="U281" s="34"/>
      <c r="V281" s="34"/>
    </row>
    <row r="282" spans="2:22" s="30" customFormat="1" x14ac:dyDescent="0.3">
      <c r="B282" s="32"/>
      <c r="C282" s="33"/>
      <c r="D282" s="33"/>
      <c r="E282" s="33"/>
      <c r="F282" s="33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5"/>
      <c r="R282" s="35"/>
      <c r="S282" s="35"/>
      <c r="T282" s="35"/>
      <c r="U282" s="34"/>
      <c r="V282" s="34"/>
    </row>
    <row r="283" spans="2:22" s="30" customFormat="1" x14ac:dyDescent="0.3">
      <c r="B283" s="32"/>
      <c r="C283" s="33"/>
      <c r="D283" s="33"/>
      <c r="E283" s="33"/>
      <c r="F283" s="33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5"/>
      <c r="R283" s="35"/>
      <c r="S283" s="35"/>
      <c r="T283" s="35"/>
      <c r="U283" s="34"/>
      <c r="V283" s="34"/>
    </row>
    <row r="284" spans="2:22" s="30" customFormat="1" x14ac:dyDescent="0.3">
      <c r="B284" s="32"/>
      <c r="C284" s="33"/>
      <c r="D284" s="33"/>
      <c r="E284" s="33"/>
      <c r="F284" s="33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5"/>
      <c r="R284" s="35"/>
      <c r="S284" s="35"/>
      <c r="T284" s="35"/>
      <c r="U284" s="34"/>
      <c r="V284" s="34"/>
    </row>
    <row r="285" spans="2:22" s="30" customFormat="1" x14ac:dyDescent="0.3">
      <c r="B285" s="32"/>
      <c r="C285" s="33"/>
      <c r="D285" s="33"/>
      <c r="E285" s="33"/>
      <c r="F285" s="33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5"/>
      <c r="R285" s="35"/>
      <c r="S285" s="35"/>
      <c r="T285" s="35"/>
      <c r="U285" s="34"/>
      <c r="V285" s="34"/>
    </row>
    <row r="286" spans="2:22" s="30" customFormat="1" x14ac:dyDescent="0.3">
      <c r="B286" s="32"/>
      <c r="C286" s="33"/>
      <c r="D286" s="33"/>
      <c r="E286" s="33"/>
      <c r="F286" s="33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5"/>
      <c r="R286" s="35"/>
      <c r="S286" s="35"/>
      <c r="T286" s="35"/>
      <c r="U286" s="34"/>
      <c r="V286" s="34"/>
    </row>
    <row r="287" spans="2:22" s="30" customFormat="1" x14ac:dyDescent="0.3">
      <c r="B287" s="32"/>
      <c r="C287" s="33"/>
      <c r="D287" s="33"/>
      <c r="E287" s="33"/>
      <c r="F287" s="3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5"/>
      <c r="R287" s="35"/>
      <c r="S287" s="35"/>
      <c r="T287" s="35"/>
      <c r="U287" s="34"/>
      <c r="V287" s="34"/>
    </row>
    <row r="288" spans="2:22" s="30" customFormat="1" x14ac:dyDescent="0.3">
      <c r="B288" s="32"/>
      <c r="C288" s="33"/>
      <c r="D288" s="33"/>
      <c r="E288" s="33"/>
      <c r="F288" s="33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5"/>
      <c r="R288" s="35"/>
      <c r="S288" s="35"/>
      <c r="T288" s="35"/>
      <c r="U288" s="34"/>
      <c r="V288" s="34"/>
    </row>
    <row r="289" spans="2:22" s="30" customFormat="1" x14ac:dyDescent="0.3">
      <c r="B289" s="32"/>
      <c r="C289" s="33"/>
      <c r="D289" s="33"/>
      <c r="E289" s="33"/>
      <c r="F289" s="33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5"/>
      <c r="R289" s="35"/>
      <c r="S289" s="35"/>
      <c r="T289" s="35"/>
      <c r="U289" s="34"/>
      <c r="V289" s="34"/>
    </row>
    <row r="290" spans="2:22" s="30" customFormat="1" x14ac:dyDescent="0.3">
      <c r="B290" s="32"/>
      <c r="C290" s="33"/>
      <c r="D290" s="33"/>
      <c r="E290" s="33"/>
      <c r="F290" s="33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5"/>
      <c r="R290" s="35"/>
      <c r="S290" s="35"/>
      <c r="T290" s="35"/>
      <c r="U290" s="34"/>
      <c r="V290" s="34"/>
    </row>
    <row r="291" spans="2:22" s="30" customFormat="1" x14ac:dyDescent="0.3">
      <c r="B291" s="32"/>
      <c r="C291" s="33"/>
      <c r="D291" s="33"/>
      <c r="E291" s="33"/>
      <c r="F291" s="33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5"/>
      <c r="R291" s="35"/>
      <c r="S291" s="35"/>
      <c r="T291" s="35"/>
      <c r="U291" s="34"/>
      <c r="V291" s="34"/>
    </row>
    <row r="292" spans="2:22" s="30" customFormat="1" x14ac:dyDescent="0.3">
      <c r="B292" s="32"/>
      <c r="C292" s="33"/>
      <c r="D292" s="33"/>
      <c r="E292" s="33"/>
      <c r="F292" s="33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5"/>
      <c r="R292" s="35"/>
      <c r="S292" s="35"/>
      <c r="T292" s="35"/>
      <c r="U292" s="34"/>
      <c r="V292" s="34"/>
    </row>
    <row r="293" spans="2:22" s="30" customFormat="1" x14ac:dyDescent="0.3">
      <c r="B293" s="32"/>
      <c r="C293" s="33"/>
      <c r="D293" s="33"/>
      <c r="E293" s="33"/>
      <c r="F293" s="33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5"/>
      <c r="R293" s="35"/>
      <c r="S293" s="35"/>
      <c r="T293" s="35"/>
      <c r="U293" s="34"/>
      <c r="V293" s="34"/>
    </row>
    <row r="294" spans="2:22" s="30" customFormat="1" x14ac:dyDescent="0.3">
      <c r="B294" s="32"/>
      <c r="C294" s="33"/>
      <c r="D294" s="33"/>
      <c r="E294" s="33"/>
      <c r="F294" s="33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5"/>
      <c r="R294" s="35"/>
      <c r="S294" s="35"/>
      <c r="T294" s="35"/>
      <c r="U294" s="34"/>
      <c r="V294" s="34"/>
    </row>
    <row r="295" spans="2:22" s="30" customFormat="1" x14ac:dyDescent="0.3">
      <c r="B295" s="32"/>
      <c r="C295" s="33"/>
      <c r="D295" s="33"/>
      <c r="E295" s="33"/>
      <c r="F295" s="33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5"/>
      <c r="R295" s="35"/>
      <c r="S295" s="35"/>
      <c r="T295" s="35"/>
      <c r="U295" s="34"/>
      <c r="V295" s="34"/>
    </row>
    <row r="296" spans="2:22" s="30" customFormat="1" x14ac:dyDescent="0.3">
      <c r="B296" s="32"/>
      <c r="C296" s="33"/>
      <c r="D296" s="33"/>
      <c r="E296" s="33"/>
      <c r="F296" s="33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5"/>
      <c r="R296" s="35"/>
      <c r="S296" s="35"/>
      <c r="T296" s="35"/>
      <c r="U296" s="34"/>
      <c r="V296" s="34"/>
    </row>
    <row r="297" spans="2:22" s="30" customFormat="1" x14ac:dyDescent="0.3">
      <c r="B297" s="32"/>
      <c r="C297" s="33"/>
      <c r="D297" s="33"/>
      <c r="E297" s="33"/>
      <c r="F297" s="33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5"/>
      <c r="R297" s="35"/>
      <c r="S297" s="35"/>
      <c r="T297" s="35"/>
      <c r="U297" s="34"/>
      <c r="V297" s="34"/>
    </row>
    <row r="298" spans="2:22" s="30" customFormat="1" x14ac:dyDescent="0.3">
      <c r="B298" s="32"/>
      <c r="C298" s="33"/>
      <c r="D298" s="33"/>
      <c r="E298" s="33"/>
      <c r="F298" s="33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5"/>
      <c r="R298" s="35"/>
      <c r="S298" s="35"/>
      <c r="T298" s="35"/>
      <c r="U298" s="34"/>
      <c r="V298" s="34"/>
    </row>
    <row r="299" spans="2:22" s="30" customFormat="1" x14ac:dyDescent="0.3">
      <c r="B299" s="32"/>
      <c r="C299" s="33"/>
      <c r="D299" s="33"/>
      <c r="E299" s="33"/>
      <c r="F299" s="33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5"/>
      <c r="R299" s="35"/>
      <c r="S299" s="35"/>
      <c r="T299" s="35"/>
      <c r="U299" s="34"/>
      <c r="V299" s="34"/>
    </row>
    <row r="300" spans="2:22" s="30" customFormat="1" x14ac:dyDescent="0.3">
      <c r="B300" s="32"/>
      <c r="C300" s="33"/>
      <c r="D300" s="33"/>
      <c r="E300" s="33"/>
      <c r="F300" s="33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5"/>
      <c r="R300" s="35"/>
      <c r="S300" s="35"/>
      <c r="T300" s="35"/>
      <c r="U300" s="34"/>
      <c r="V300" s="34"/>
    </row>
    <row r="301" spans="2:22" s="30" customFormat="1" x14ac:dyDescent="0.3">
      <c r="B301" s="32"/>
      <c r="C301" s="33"/>
      <c r="D301" s="33"/>
      <c r="E301" s="33"/>
      <c r="F301" s="33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5"/>
      <c r="R301" s="35"/>
      <c r="S301" s="35"/>
      <c r="T301" s="35"/>
      <c r="U301" s="34"/>
      <c r="V301" s="34"/>
    </row>
    <row r="302" spans="2:22" s="30" customFormat="1" x14ac:dyDescent="0.3">
      <c r="B302" s="32"/>
      <c r="C302" s="33"/>
      <c r="D302" s="33"/>
      <c r="E302" s="33"/>
      <c r="F302" s="33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5"/>
      <c r="R302" s="35"/>
      <c r="S302" s="35"/>
      <c r="T302" s="35"/>
      <c r="U302" s="34"/>
      <c r="V302" s="34"/>
    </row>
    <row r="303" spans="2:22" s="30" customFormat="1" x14ac:dyDescent="0.3">
      <c r="B303" s="32"/>
      <c r="C303" s="33"/>
      <c r="D303" s="33"/>
      <c r="E303" s="33"/>
      <c r="F303" s="33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5"/>
      <c r="R303" s="35"/>
      <c r="S303" s="35"/>
      <c r="T303" s="35"/>
      <c r="U303" s="34"/>
      <c r="V303" s="34"/>
    </row>
    <row r="304" spans="2:22" s="30" customFormat="1" x14ac:dyDescent="0.3">
      <c r="B304" s="32"/>
      <c r="C304" s="33"/>
      <c r="D304" s="33"/>
      <c r="E304" s="33"/>
      <c r="F304" s="33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5"/>
      <c r="R304" s="35"/>
      <c r="S304" s="35"/>
      <c r="T304" s="35"/>
      <c r="U304" s="34"/>
      <c r="V304" s="34"/>
    </row>
    <row r="305" spans="2:22" s="30" customFormat="1" x14ac:dyDescent="0.3">
      <c r="B305" s="32"/>
      <c r="C305" s="33"/>
      <c r="D305" s="33"/>
      <c r="E305" s="33"/>
      <c r="F305" s="33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5"/>
      <c r="R305" s="35"/>
      <c r="S305" s="35"/>
      <c r="T305" s="35"/>
      <c r="U305" s="34"/>
      <c r="V305" s="34"/>
    </row>
    <row r="306" spans="2:22" s="30" customFormat="1" x14ac:dyDescent="0.3">
      <c r="B306" s="32"/>
      <c r="C306" s="33"/>
      <c r="D306" s="33"/>
      <c r="E306" s="33"/>
      <c r="F306" s="33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5"/>
      <c r="R306" s="35"/>
      <c r="S306" s="35"/>
      <c r="T306" s="35"/>
      <c r="U306" s="34"/>
      <c r="V306" s="34"/>
    </row>
    <row r="307" spans="2:22" s="30" customFormat="1" x14ac:dyDescent="0.3">
      <c r="B307" s="32"/>
      <c r="C307" s="33"/>
      <c r="D307" s="33"/>
      <c r="E307" s="33"/>
      <c r="F307" s="33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5"/>
      <c r="R307" s="35"/>
      <c r="S307" s="35"/>
      <c r="T307" s="35"/>
      <c r="U307" s="34"/>
      <c r="V307" s="34"/>
    </row>
    <row r="308" spans="2:22" s="30" customFormat="1" x14ac:dyDescent="0.3">
      <c r="B308" s="32"/>
      <c r="C308" s="33"/>
      <c r="D308" s="33"/>
      <c r="E308" s="33"/>
      <c r="F308" s="33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5"/>
      <c r="R308" s="35"/>
      <c r="S308" s="35"/>
      <c r="T308" s="35"/>
      <c r="U308" s="34"/>
      <c r="V308" s="34"/>
    </row>
    <row r="309" spans="2:22" s="30" customFormat="1" x14ac:dyDescent="0.3">
      <c r="B309" s="32"/>
      <c r="C309" s="33"/>
      <c r="D309" s="33"/>
      <c r="E309" s="33"/>
      <c r="F309" s="33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5"/>
      <c r="R309" s="35"/>
      <c r="S309" s="35"/>
      <c r="T309" s="35"/>
      <c r="U309" s="34"/>
      <c r="V309" s="34"/>
    </row>
    <row r="310" spans="2:22" s="30" customFormat="1" x14ac:dyDescent="0.3">
      <c r="B310" s="32"/>
      <c r="C310" s="33"/>
      <c r="D310" s="33"/>
      <c r="E310" s="33"/>
      <c r="F310" s="33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5"/>
      <c r="R310" s="35"/>
      <c r="S310" s="35"/>
      <c r="T310" s="35"/>
      <c r="U310" s="34"/>
      <c r="V310" s="34"/>
    </row>
    <row r="311" spans="2:22" s="30" customFormat="1" x14ac:dyDescent="0.3">
      <c r="B311" s="32"/>
      <c r="C311" s="33"/>
      <c r="D311" s="33"/>
      <c r="E311" s="33"/>
      <c r="F311" s="33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5"/>
      <c r="R311" s="35"/>
      <c r="S311" s="35"/>
      <c r="T311" s="35"/>
      <c r="U311" s="34"/>
      <c r="V311" s="34"/>
    </row>
    <row r="312" spans="2:22" s="30" customFormat="1" x14ac:dyDescent="0.3">
      <c r="B312" s="32"/>
      <c r="C312" s="33"/>
      <c r="D312" s="33"/>
      <c r="E312" s="33"/>
      <c r="F312" s="33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5"/>
      <c r="R312" s="35"/>
      <c r="S312" s="35"/>
      <c r="T312" s="35"/>
      <c r="U312" s="34"/>
      <c r="V312" s="34"/>
    </row>
    <row r="313" spans="2:22" s="30" customFormat="1" x14ac:dyDescent="0.3">
      <c r="B313" s="32"/>
      <c r="C313" s="33"/>
      <c r="D313" s="33"/>
      <c r="E313" s="33"/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5"/>
      <c r="R313" s="35"/>
      <c r="S313" s="35"/>
      <c r="T313" s="35"/>
      <c r="U313" s="34"/>
      <c r="V313" s="34"/>
    </row>
    <row r="314" spans="2:22" s="30" customFormat="1" x14ac:dyDescent="0.3">
      <c r="B314" s="32"/>
      <c r="C314" s="33"/>
      <c r="D314" s="33"/>
      <c r="E314" s="33"/>
      <c r="F314" s="33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5"/>
      <c r="R314" s="35"/>
      <c r="S314" s="35"/>
      <c r="T314" s="35"/>
      <c r="U314" s="34"/>
      <c r="V314" s="34"/>
    </row>
    <row r="315" spans="2:22" s="30" customFormat="1" x14ac:dyDescent="0.3">
      <c r="B315" s="32"/>
      <c r="C315" s="33"/>
      <c r="D315" s="33"/>
      <c r="E315" s="33"/>
      <c r="F315" s="33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5"/>
      <c r="R315" s="35"/>
      <c r="S315" s="35"/>
      <c r="T315" s="35"/>
      <c r="U315" s="34"/>
      <c r="V315" s="34"/>
    </row>
    <row r="316" spans="2:22" s="30" customFormat="1" x14ac:dyDescent="0.3">
      <c r="B316" s="32"/>
      <c r="C316" s="33"/>
      <c r="D316" s="33"/>
      <c r="E316" s="33"/>
      <c r="F316" s="3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5"/>
      <c r="R316" s="35"/>
      <c r="S316" s="35"/>
      <c r="T316" s="35"/>
      <c r="U316" s="34"/>
      <c r="V316" s="34"/>
    </row>
    <row r="317" spans="2:22" s="30" customFormat="1" x14ac:dyDescent="0.3">
      <c r="B317" s="32"/>
      <c r="C317" s="33"/>
      <c r="D317" s="33"/>
      <c r="E317" s="33"/>
      <c r="F317" s="33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5"/>
      <c r="R317" s="35"/>
      <c r="S317" s="35"/>
      <c r="T317" s="35"/>
      <c r="U317" s="34"/>
      <c r="V317" s="34"/>
    </row>
    <row r="318" spans="2:22" s="30" customFormat="1" x14ac:dyDescent="0.3">
      <c r="B318" s="32"/>
      <c r="C318" s="33"/>
      <c r="D318" s="33"/>
      <c r="E318" s="33"/>
      <c r="F318" s="33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5"/>
      <c r="R318" s="35"/>
      <c r="S318" s="35"/>
      <c r="T318" s="35"/>
      <c r="U318" s="34"/>
      <c r="V318" s="34"/>
    </row>
    <row r="319" spans="2:22" s="30" customFormat="1" x14ac:dyDescent="0.3">
      <c r="B319" s="32"/>
      <c r="C319" s="33"/>
      <c r="D319" s="33"/>
      <c r="E319" s="33"/>
      <c r="F319" s="33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5"/>
      <c r="R319" s="35"/>
      <c r="S319" s="35"/>
      <c r="T319" s="35"/>
      <c r="U319" s="34"/>
      <c r="V319" s="34"/>
    </row>
    <row r="320" spans="2:22" s="30" customFormat="1" x14ac:dyDescent="0.3">
      <c r="B320" s="32"/>
      <c r="C320" s="33"/>
      <c r="D320" s="33"/>
      <c r="E320" s="33"/>
      <c r="F320" s="33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5"/>
      <c r="R320" s="35"/>
      <c r="S320" s="35"/>
      <c r="T320" s="35"/>
      <c r="U320" s="34"/>
      <c r="V320" s="34"/>
    </row>
    <row r="321" spans="2:22" s="30" customFormat="1" x14ac:dyDescent="0.3">
      <c r="B321" s="32"/>
      <c r="C321" s="33"/>
      <c r="D321" s="33"/>
      <c r="E321" s="33"/>
      <c r="F321" s="33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5"/>
      <c r="R321" s="35"/>
      <c r="S321" s="35"/>
      <c r="T321" s="35"/>
      <c r="U321" s="34"/>
      <c r="V321" s="34"/>
    </row>
    <row r="322" spans="2:22" s="30" customFormat="1" x14ac:dyDescent="0.3">
      <c r="B322" s="32"/>
      <c r="C322" s="33"/>
      <c r="D322" s="33"/>
      <c r="E322" s="33"/>
      <c r="F322" s="33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5"/>
      <c r="R322" s="35"/>
      <c r="S322" s="35"/>
      <c r="T322" s="35"/>
      <c r="U322" s="34"/>
      <c r="V322" s="34"/>
    </row>
    <row r="323" spans="2:22" s="30" customFormat="1" x14ac:dyDescent="0.3">
      <c r="B323" s="32"/>
      <c r="C323" s="33"/>
      <c r="D323" s="33"/>
      <c r="E323" s="33"/>
      <c r="F323" s="33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5"/>
      <c r="R323" s="35"/>
      <c r="S323" s="35"/>
      <c r="T323" s="35"/>
      <c r="U323" s="34"/>
      <c r="V323" s="34"/>
    </row>
    <row r="324" spans="2:22" s="30" customFormat="1" x14ac:dyDescent="0.3">
      <c r="B324" s="32"/>
      <c r="C324" s="33"/>
      <c r="D324" s="33"/>
      <c r="E324" s="33"/>
      <c r="F324" s="33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5"/>
      <c r="R324" s="35"/>
      <c r="S324" s="35"/>
      <c r="T324" s="35"/>
      <c r="U324" s="34"/>
      <c r="V324" s="34"/>
    </row>
    <row r="325" spans="2:22" s="30" customFormat="1" x14ac:dyDescent="0.3">
      <c r="B325" s="32"/>
      <c r="C325" s="33"/>
      <c r="D325" s="33"/>
      <c r="E325" s="33"/>
      <c r="F325" s="33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5"/>
      <c r="R325" s="35"/>
      <c r="S325" s="35"/>
      <c r="T325" s="35"/>
      <c r="U325" s="34"/>
      <c r="V325" s="34"/>
    </row>
    <row r="326" spans="2:22" s="30" customFormat="1" x14ac:dyDescent="0.3">
      <c r="B326" s="32"/>
      <c r="C326" s="33"/>
      <c r="D326" s="33"/>
      <c r="E326" s="33"/>
      <c r="F326" s="33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5"/>
      <c r="R326" s="35"/>
      <c r="S326" s="35"/>
      <c r="T326" s="35"/>
      <c r="U326" s="34"/>
      <c r="V326" s="34"/>
    </row>
    <row r="327" spans="2:22" s="30" customFormat="1" x14ac:dyDescent="0.3">
      <c r="B327" s="32"/>
      <c r="C327" s="33"/>
      <c r="D327" s="33"/>
      <c r="E327" s="33"/>
      <c r="F327" s="33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5"/>
      <c r="R327" s="35"/>
      <c r="S327" s="35"/>
      <c r="T327" s="35"/>
      <c r="U327" s="34"/>
      <c r="V327" s="34"/>
    </row>
    <row r="328" spans="2:22" s="30" customFormat="1" x14ac:dyDescent="0.3">
      <c r="B328" s="32"/>
      <c r="C328" s="33"/>
      <c r="D328" s="33"/>
      <c r="E328" s="33"/>
      <c r="F328" s="33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5"/>
      <c r="R328" s="35"/>
      <c r="S328" s="35"/>
      <c r="T328" s="35"/>
      <c r="U328" s="34"/>
      <c r="V328" s="34"/>
    </row>
    <row r="329" spans="2:22" s="30" customFormat="1" x14ac:dyDescent="0.3">
      <c r="B329" s="32"/>
      <c r="C329" s="33"/>
      <c r="D329" s="33"/>
      <c r="E329" s="33"/>
      <c r="F329" s="33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5"/>
      <c r="R329" s="35"/>
      <c r="S329" s="35"/>
      <c r="T329" s="35"/>
      <c r="U329" s="34"/>
      <c r="V329" s="34"/>
    </row>
    <row r="330" spans="2:22" s="30" customFormat="1" x14ac:dyDescent="0.3">
      <c r="B330" s="32"/>
      <c r="C330" s="33"/>
      <c r="D330" s="33"/>
      <c r="E330" s="33"/>
      <c r="F330" s="33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5"/>
      <c r="R330" s="35"/>
      <c r="S330" s="35"/>
      <c r="T330" s="35"/>
      <c r="U330" s="34"/>
      <c r="V330" s="34"/>
    </row>
    <row r="331" spans="2:22" s="30" customFormat="1" x14ac:dyDescent="0.3">
      <c r="B331" s="32"/>
      <c r="C331" s="33"/>
      <c r="D331" s="33"/>
      <c r="E331" s="33"/>
      <c r="F331" s="33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5"/>
      <c r="R331" s="35"/>
      <c r="S331" s="35"/>
      <c r="T331" s="35"/>
      <c r="U331" s="34"/>
      <c r="V331" s="34"/>
    </row>
    <row r="332" spans="2:22" s="30" customFormat="1" x14ac:dyDescent="0.3">
      <c r="B332" s="32"/>
      <c r="C332" s="33"/>
      <c r="D332" s="33"/>
      <c r="E332" s="33"/>
      <c r="F332" s="33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5"/>
      <c r="R332" s="35"/>
      <c r="S332" s="35"/>
      <c r="T332" s="35"/>
      <c r="U332" s="34"/>
      <c r="V332" s="34"/>
    </row>
    <row r="333" spans="2:22" s="30" customFormat="1" x14ac:dyDescent="0.3">
      <c r="B333" s="32"/>
      <c r="C333" s="33"/>
      <c r="D333" s="33"/>
      <c r="E333" s="33"/>
      <c r="F333" s="33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5"/>
      <c r="R333" s="35"/>
      <c r="S333" s="35"/>
      <c r="T333" s="35"/>
      <c r="U333" s="34"/>
      <c r="V333" s="34"/>
    </row>
    <row r="334" spans="2:22" s="30" customFormat="1" x14ac:dyDescent="0.3">
      <c r="B334" s="32"/>
      <c r="C334" s="33"/>
      <c r="D334" s="33"/>
      <c r="E334" s="33"/>
      <c r="F334" s="33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5"/>
      <c r="R334" s="35"/>
      <c r="S334" s="35"/>
      <c r="T334" s="35"/>
      <c r="U334" s="34"/>
      <c r="V334" s="34"/>
    </row>
    <row r="335" spans="2:22" s="30" customFormat="1" x14ac:dyDescent="0.3">
      <c r="B335" s="32"/>
      <c r="C335" s="33"/>
      <c r="D335" s="33"/>
      <c r="E335" s="33"/>
      <c r="F335" s="33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5"/>
      <c r="R335" s="35"/>
      <c r="S335" s="35"/>
      <c r="T335" s="35"/>
      <c r="U335" s="34"/>
      <c r="V335" s="34"/>
    </row>
    <row r="336" spans="2:22" s="30" customFormat="1" x14ac:dyDescent="0.3">
      <c r="B336" s="32"/>
      <c r="C336" s="33"/>
      <c r="D336" s="33"/>
      <c r="E336" s="33"/>
      <c r="F336" s="33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5"/>
      <c r="R336" s="35"/>
      <c r="S336" s="35"/>
      <c r="T336" s="35"/>
      <c r="U336" s="34"/>
      <c r="V336" s="34"/>
    </row>
    <row r="337" spans="2:22" s="30" customFormat="1" x14ac:dyDescent="0.3">
      <c r="B337" s="32"/>
      <c r="C337" s="33"/>
      <c r="D337" s="33"/>
      <c r="E337" s="33"/>
      <c r="F337" s="33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5"/>
      <c r="R337" s="35"/>
      <c r="S337" s="35"/>
      <c r="T337" s="35"/>
      <c r="U337" s="34"/>
      <c r="V337" s="34"/>
    </row>
    <row r="338" spans="2:22" s="30" customFormat="1" x14ac:dyDescent="0.3">
      <c r="B338" s="32"/>
      <c r="C338" s="33"/>
      <c r="D338" s="33"/>
      <c r="E338" s="33"/>
      <c r="F338" s="33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5"/>
      <c r="R338" s="35"/>
      <c r="S338" s="35"/>
      <c r="T338" s="35"/>
      <c r="U338" s="34"/>
      <c r="V338" s="34"/>
    </row>
    <row r="339" spans="2:22" s="30" customFormat="1" x14ac:dyDescent="0.3">
      <c r="B339" s="32"/>
      <c r="C339" s="33"/>
      <c r="D339" s="33"/>
      <c r="E339" s="33"/>
      <c r="F339" s="33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5"/>
      <c r="R339" s="35"/>
      <c r="S339" s="35"/>
      <c r="T339" s="35"/>
      <c r="U339" s="34"/>
      <c r="V339" s="34"/>
    </row>
    <row r="340" spans="2:22" s="30" customFormat="1" x14ac:dyDescent="0.3">
      <c r="B340" s="32"/>
      <c r="C340" s="33"/>
      <c r="D340" s="33"/>
      <c r="E340" s="33"/>
      <c r="F340" s="33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5"/>
      <c r="R340" s="35"/>
      <c r="S340" s="35"/>
      <c r="T340" s="35"/>
      <c r="U340" s="34"/>
      <c r="V340" s="34"/>
    </row>
    <row r="341" spans="2:22" s="30" customFormat="1" x14ac:dyDescent="0.3">
      <c r="B341" s="32"/>
      <c r="C341" s="33"/>
      <c r="D341" s="33"/>
      <c r="E341" s="33"/>
      <c r="F341" s="33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5"/>
      <c r="R341" s="35"/>
      <c r="S341" s="35"/>
      <c r="T341" s="35"/>
      <c r="U341" s="34"/>
      <c r="V341" s="34"/>
    </row>
    <row r="342" spans="2:22" s="30" customFormat="1" x14ac:dyDescent="0.3">
      <c r="B342" s="32"/>
      <c r="C342" s="33"/>
      <c r="D342" s="33"/>
      <c r="E342" s="33"/>
      <c r="F342" s="33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5"/>
      <c r="R342" s="35"/>
      <c r="S342" s="35"/>
      <c r="T342" s="35"/>
      <c r="U342" s="34"/>
      <c r="V342" s="34"/>
    </row>
    <row r="343" spans="2:22" s="30" customFormat="1" x14ac:dyDescent="0.3">
      <c r="B343" s="32"/>
      <c r="C343" s="33"/>
      <c r="D343" s="33"/>
      <c r="E343" s="33"/>
      <c r="F343" s="33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5"/>
      <c r="R343" s="35"/>
      <c r="S343" s="35"/>
      <c r="T343" s="35"/>
      <c r="U343" s="34"/>
      <c r="V343" s="34"/>
    </row>
    <row r="344" spans="2:22" s="30" customFormat="1" x14ac:dyDescent="0.3">
      <c r="B344" s="32"/>
      <c r="C344" s="33"/>
      <c r="D344" s="33"/>
      <c r="E344" s="33"/>
      <c r="F344" s="33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5"/>
      <c r="R344" s="35"/>
      <c r="S344" s="35"/>
      <c r="T344" s="35"/>
      <c r="U344" s="34"/>
      <c r="V344" s="34"/>
    </row>
    <row r="345" spans="2:22" s="30" customFormat="1" x14ac:dyDescent="0.3">
      <c r="B345" s="32"/>
      <c r="C345" s="33"/>
      <c r="D345" s="33"/>
      <c r="E345" s="33"/>
      <c r="F345" s="33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5"/>
      <c r="R345" s="35"/>
      <c r="S345" s="35"/>
      <c r="T345" s="35"/>
      <c r="U345" s="34"/>
      <c r="V345" s="34"/>
    </row>
    <row r="346" spans="2:22" s="30" customFormat="1" x14ac:dyDescent="0.3">
      <c r="B346" s="32"/>
      <c r="C346" s="33"/>
      <c r="D346" s="33"/>
      <c r="E346" s="33"/>
      <c r="F346" s="33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5"/>
      <c r="R346" s="35"/>
      <c r="S346" s="35"/>
      <c r="T346" s="35"/>
      <c r="U346" s="34"/>
      <c r="V346" s="34"/>
    </row>
    <row r="347" spans="2:22" s="30" customFormat="1" x14ac:dyDescent="0.3">
      <c r="B347" s="32"/>
      <c r="C347" s="33"/>
      <c r="D347" s="33"/>
      <c r="E347" s="33"/>
      <c r="F347" s="33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5"/>
      <c r="R347" s="35"/>
      <c r="S347" s="35"/>
      <c r="T347" s="35"/>
      <c r="U347" s="34"/>
      <c r="V347" s="34"/>
    </row>
    <row r="348" spans="2:22" s="30" customFormat="1" x14ac:dyDescent="0.3">
      <c r="B348" s="32"/>
      <c r="C348" s="33"/>
      <c r="D348" s="33"/>
      <c r="E348" s="33"/>
      <c r="F348" s="33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5"/>
      <c r="R348" s="35"/>
      <c r="S348" s="35"/>
      <c r="T348" s="35"/>
      <c r="U348" s="34"/>
      <c r="V348" s="34"/>
    </row>
    <row r="349" spans="2:22" s="30" customFormat="1" x14ac:dyDescent="0.3">
      <c r="B349" s="32"/>
      <c r="C349" s="33"/>
      <c r="D349" s="33"/>
      <c r="E349" s="33"/>
      <c r="F349" s="33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5"/>
      <c r="R349" s="35"/>
      <c r="S349" s="35"/>
      <c r="T349" s="35"/>
      <c r="U349" s="34"/>
      <c r="V349" s="34"/>
    </row>
    <row r="350" spans="2:22" s="30" customFormat="1" x14ac:dyDescent="0.3">
      <c r="B350" s="32"/>
      <c r="C350" s="33"/>
      <c r="D350" s="33"/>
      <c r="E350" s="33"/>
      <c r="F350" s="33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5"/>
      <c r="R350" s="35"/>
      <c r="S350" s="35"/>
      <c r="T350" s="35"/>
      <c r="U350" s="34"/>
      <c r="V350" s="34"/>
    </row>
    <row r="351" spans="2:22" s="30" customFormat="1" x14ac:dyDescent="0.3">
      <c r="B351" s="32"/>
      <c r="C351" s="33"/>
      <c r="D351" s="33"/>
      <c r="E351" s="33"/>
      <c r="F351" s="33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5"/>
      <c r="R351" s="35"/>
      <c r="S351" s="35"/>
      <c r="T351" s="35"/>
      <c r="U351" s="34"/>
      <c r="V351" s="34"/>
    </row>
    <row r="352" spans="2:22" s="30" customFormat="1" x14ac:dyDescent="0.3">
      <c r="B352" s="32"/>
      <c r="C352" s="33"/>
      <c r="D352" s="33"/>
      <c r="E352" s="33"/>
      <c r="F352" s="33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5"/>
      <c r="R352" s="35"/>
      <c r="S352" s="35"/>
      <c r="T352" s="35"/>
      <c r="U352" s="34"/>
      <c r="V352" s="34"/>
    </row>
    <row r="353" spans="2:22" s="30" customFormat="1" x14ac:dyDescent="0.3">
      <c r="B353" s="32"/>
      <c r="C353" s="33"/>
      <c r="D353" s="33"/>
      <c r="E353" s="33"/>
      <c r="F353" s="33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5"/>
      <c r="R353" s="35"/>
      <c r="S353" s="35"/>
      <c r="T353" s="35"/>
      <c r="U353" s="34"/>
      <c r="V353" s="34"/>
    </row>
    <row r="354" spans="2:22" s="30" customFormat="1" x14ac:dyDescent="0.3">
      <c r="B354" s="32"/>
      <c r="C354" s="33"/>
      <c r="D354" s="33"/>
      <c r="E354" s="33"/>
      <c r="F354" s="33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5"/>
      <c r="R354" s="35"/>
      <c r="S354" s="35"/>
      <c r="T354" s="35"/>
      <c r="U354" s="34"/>
      <c r="V354" s="34"/>
    </row>
    <row r="355" spans="2:22" s="30" customFormat="1" x14ac:dyDescent="0.3">
      <c r="B355" s="32"/>
      <c r="C355" s="33"/>
      <c r="D355" s="33"/>
      <c r="E355" s="33"/>
      <c r="F355" s="33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5"/>
      <c r="R355" s="35"/>
      <c r="S355" s="35"/>
      <c r="T355" s="35"/>
      <c r="U355" s="34"/>
      <c r="V355" s="34"/>
    </row>
    <row r="356" spans="2:22" s="30" customFormat="1" x14ac:dyDescent="0.3">
      <c r="B356" s="32"/>
      <c r="C356" s="33"/>
      <c r="D356" s="33"/>
      <c r="E356" s="33"/>
      <c r="F356" s="33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5"/>
      <c r="R356" s="35"/>
      <c r="S356" s="35"/>
      <c r="T356" s="35"/>
      <c r="U356" s="34"/>
      <c r="V356" s="34"/>
    </row>
    <row r="357" spans="2:22" s="30" customFormat="1" x14ac:dyDescent="0.3">
      <c r="B357" s="32"/>
      <c r="C357" s="33"/>
      <c r="D357" s="33"/>
      <c r="E357" s="33"/>
      <c r="F357" s="33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5"/>
      <c r="R357" s="35"/>
      <c r="S357" s="35"/>
      <c r="T357" s="35"/>
      <c r="U357" s="34"/>
      <c r="V357" s="34"/>
    </row>
    <row r="358" spans="2:22" s="30" customFormat="1" x14ac:dyDescent="0.3">
      <c r="B358" s="32"/>
      <c r="C358" s="33"/>
      <c r="D358" s="33"/>
      <c r="E358" s="33"/>
      <c r="F358" s="33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5"/>
      <c r="R358" s="35"/>
      <c r="S358" s="35"/>
      <c r="T358" s="35"/>
      <c r="U358" s="34"/>
      <c r="V358" s="34"/>
    </row>
    <row r="359" spans="2:22" s="30" customFormat="1" x14ac:dyDescent="0.3">
      <c r="B359" s="32"/>
      <c r="C359" s="33"/>
      <c r="D359" s="33"/>
      <c r="E359" s="33"/>
      <c r="F359" s="33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5"/>
      <c r="R359" s="35"/>
      <c r="S359" s="35"/>
      <c r="T359" s="35"/>
      <c r="U359" s="34"/>
      <c r="V359" s="34"/>
    </row>
    <row r="360" spans="2:22" s="30" customFormat="1" x14ac:dyDescent="0.3">
      <c r="B360" s="32"/>
      <c r="C360" s="33"/>
      <c r="D360" s="33"/>
      <c r="E360" s="33"/>
      <c r="F360" s="33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5"/>
      <c r="R360" s="35"/>
      <c r="S360" s="35"/>
      <c r="T360" s="35"/>
      <c r="U360" s="34"/>
      <c r="V360" s="34"/>
    </row>
    <row r="361" spans="2:22" s="30" customFormat="1" x14ac:dyDescent="0.3">
      <c r="B361" s="32"/>
      <c r="C361" s="33"/>
      <c r="D361" s="33"/>
      <c r="E361" s="33"/>
      <c r="F361" s="33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5"/>
      <c r="R361" s="35"/>
      <c r="S361" s="35"/>
      <c r="T361" s="35"/>
      <c r="U361" s="34"/>
      <c r="V361" s="34"/>
    </row>
    <row r="362" spans="2:22" s="30" customFormat="1" x14ac:dyDescent="0.3">
      <c r="B362" s="32"/>
      <c r="C362" s="33"/>
      <c r="D362" s="33"/>
      <c r="E362" s="33"/>
      <c r="F362" s="33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5"/>
      <c r="R362" s="35"/>
      <c r="S362" s="35"/>
      <c r="T362" s="35"/>
      <c r="U362" s="34"/>
      <c r="V362" s="34"/>
    </row>
    <row r="363" spans="2:22" s="30" customFormat="1" x14ac:dyDescent="0.3">
      <c r="B363" s="32"/>
      <c r="C363" s="33"/>
      <c r="D363" s="33"/>
      <c r="E363" s="33"/>
      <c r="F363" s="33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5"/>
      <c r="R363" s="35"/>
      <c r="S363" s="35"/>
      <c r="T363" s="35"/>
      <c r="U363" s="34"/>
      <c r="V363" s="34"/>
    </row>
    <row r="364" spans="2:22" s="30" customFormat="1" x14ac:dyDescent="0.3">
      <c r="B364" s="32"/>
      <c r="C364" s="33"/>
      <c r="D364" s="33"/>
      <c r="E364" s="33"/>
      <c r="F364" s="33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5"/>
      <c r="R364" s="35"/>
      <c r="S364" s="35"/>
      <c r="T364" s="35"/>
      <c r="U364" s="34"/>
      <c r="V364" s="34"/>
    </row>
    <row r="365" spans="2:22" s="30" customFormat="1" x14ac:dyDescent="0.3">
      <c r="B365" s="32"/>
      <c r="C365" s="33"/>
      <c r="D365" s="33"/>
      <c r="E365" s="33"/>
      <c r="F365" s="3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5"/>
      <c r="R365" s="35"/>
      <c r="S365" s="35"/>
      <c r="T365" s="35"/>
      <c r="U365" s="34"/>
      <c r="V365" s="34"/>
    </row>
    <row r="366" spans="2:22" s="30" customFormat="1" x14ac:dyDescent="0.3">
      <c r="B366" s="32"/>
      <c r="C366" s="33"/>
      <c r="D366" s="33"/>
      <c r="E366" s="33"/>
      <c r="F366" s="33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5"/>
      <c r="R366" s="35"/>
      <c r="S366" s="35"/>
      <c r="T366" s="35"/>
      <c r="U366" s="34"/>
      <c r="V366" s="34"/>
    </row>
    <row r="367" spans="2:22" s="30" customFormat="1" x14ac:dyDescent="0.3">
      <c r="B367" s="32"/>
      <c r="C367" s="33"/>
      <c r="D367" s="33"/>
      <c r="E367" s="33"/>
      <c r="F367" s="33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5"/>
      <c r="R367" s="35"/>
      <c r="S367" s="35"/>
      <c r="T367" s="35"/>
      <c r="U367" s="34"/>
      <c r="V367" s="34"/>
    </row>
    <row r="368" spans="2:22" s="30" customFormat="1" x14ac:dyDescent="0.3">
      <c r="B368" s="32"/>
      <c r="C368" s="33"/>
      <c r="D368" s="33"/>
      <c r="E368" s="33"/>
      <c r="F368" s="33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5"/>
      <c r="R368" s="35"/>
      <c r="S368" s="35"/>
      <c r="T368" s="35"/>
      <c r="U368" s="34"/>
      <c r="V368" s="34"/>
    </row>
    <row r="369" spans="2:22" s="30" customFormat="1" x14ac:dyDescent="0.3">
      <c r="B369" s="32"/>
      <c r="C369" s="33"/>
      <c r="D369" s="33"/>
      <c r="E369" s="33"/>
      <c r="F369" s="33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5"/>
      <c r="R369" s="35"/>
      <c r="S369" s="35"/>
      <c r="T369" s="35"/>
      <c r="U369" s="34"/>
      <c r="V369" s="34"/>
    </row>
    <row r="370" spans="2:22" s="30" customFormat="1" x14ac:dyDescent="0.3">
      <c r="B370" s="32"/>
      <c r="C370" s="33"/>
      <c r="D370" s="33"/>
      <c r="E370" s="33"/>
      <c r="F370" s="33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5"/>
      <c r="R370" s="35"/>
      <c r="S370" s="35"/>
      <c r="T370" s="35"/>
      <c r="U370" s="34"/>
      <c r="V370" s="34"/>
    </row>
    <row r="371" spans="2:22" s="30" customFormat="1" x14ac:dyDescent="0.3">
      <c r="B371" s="32"/>
      <c r="C371" s="33"/>
      <c r="D371" s="33"/>
      <c r="E371" s="33"/>
      <c r="F371" s="33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5"/>
      <c r="R371" s="35"/>
      <c r="S371" s="35"/>
      <c r="T371" s="35"/>
      <c r="U371" s="34"/>
      <c r="V371" s="34"/>
    </row>
    <row r="372" spans="2:22" s="30" customFormat="1" x14ac:dyDescent="0.3">
      <c r="B372" s="32"/>
      <c r="C372" s="33"/>
      <c r="D372" s="33"/>
      <c r="E372" s="33"/>
      <c r="F372" s="33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5"/>
      <c r="R372" s="35"/>
      <c r="S372" s="35"/>
      <c r="T372" s="35"/>
      <c r="U372" s="34"/>
      <c r="V372" s="34"/>
    </row>
    <row r="373" spans="2:22" s="30" customFormat="1" x14ac:dyDescent="0.3">
      <c r="B373" s="32"/>
      <c r="C373" s="33"/>
      <c r="D373" s="33"/>
      <c r="E373" s="33"/>
      <c r="F373" s="33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5"/>
      <c r="R373" s="35"/>
      <c r="S373" s="35"/>
      <c r="T373" s="35"/>
      <c r="U373" s="34"/>
      <c r="V373" s="34"/>
    </row>
    <row r="374" spans="2:22" s="30" customFormat="1" x14ac:dyDescent="0.3">
      <c r="B374" s="32"/>
      <c r="C374" s="33"/>
      <c r="D374" s="33"/>
      <c r="E374" s="33"/>
      <c r="F374" s="33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5"/>
      <c r="R374" s="35"/>
      <c r="S374" s="35"/>
      <c r="T374" s="35"/>
      <c r="U374" s="34"/>
      <c r="V374" s="34"/>
    </row>
    <row r="375" spans="2:22" s="30" customFormat="1" x14ac:dyDescent="0.3">
      <c r="B375" s="32"/>
      <c r="C375" s="33"/>
      <c r="D375" s="33"/>
      <c r="E375" s="33"/>
      <c r="F375" s="33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5"/>
      <c r="R375" s="35"/>
      <c r="S375" s="35"/>
      <c r="T375" s="35"/>
      <c r="U375" s="34"/>
      <c r="V375" s="34"/>
    </row>
    <row r="376" spans="2:22" s="30" customFormat="1" x14ac:dyDescent="0.3">
      <c r="B376" s="32"/>
      <c r="C376" s="33"/>
      <c r="D376" s="33"/>
      <c r="E376" s="33"/>
      <c r="F376" s="33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5"/>
      <c r="R376" s="35"/>
      <c r="S376" s="35"/>
      <c r="T376" s="35"/>
      <c r="U376" s="34"/>
      <c r="V376" s="34"/>
    </row>
    <row r="377" spans="2:22" s="30" customFormat="1" x14ac:dyDescent="0.3">
      <c r="B377" s="32"/>
      <c r="C377" s="33"/>
      <c r="D377" s="33"/>
      <c r="E377" s="33"/>
      <c r="F377" s="33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5"/>
      <c r="R377" s="35"/>
      <c r="S377" s="35"/>
      <c r="T377" s="35"/>
      <c r="U377" s="34"/>
      <c r="V377" s="34"/>
    </row>
    <row r="378" spans="2:22" s="30" customFormat="1" x14ac:dyDescent="0.3">
      <c r="B378" s="32"/>
      <c r="C378" s="33"/>
      <c r="D378" s="33"/>
      <c r="E378" s="33"/>
      <c r="F378" s="33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5"/>
      <c r="R378" s="35"/>
      <c r="S378" s="35"/>
      <c r="T378" s="35"/>
      <c r="U378" s="34"/>
      <c r="V378" s="34"/>
    </row>
    <row r="379" spans="2:22" s="30" customFormat="1" x14ac:dyDescent="0.3">
      <c r="B379" s="32"/>
      <c r="C379" s="33"/>
      <c r="D379" s="33"/>
      <c r="E379" s="33"/>
      <c r="F379" s="33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5"/>
      <c r="R379" s="35"/>
      <c r="S379" s="35"/>
      <c r="T379" s="35"/>
      <c r="U379" s="34"/>
      <c r="V379" s="34"/>
    </row>
    <row r="380" spans="2:22" s="30" customFormat="1" x14ac:dyDescent="0.3">
      <c r="B380" s="32"/>
      <c r="C380" s="33"/>
      <c r="D380" s="33"/>
      <c r="E380" s="33"/>
      <c r="F380" s="33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5"/>
      <c r="R380" s="35"/>
      <c r="S380" s="35"/>
      <c r="T380" s="35"/>
      <c r="U380" s="34"/>
      <c r="V380" s="34"/>
    </row>
    <row r="381" spans="2:22" s="30" customFormat="1" x14ac:dyDescent="0.3">
      <c r="B381" s="32"/>
      <c r="C381" s="33"/>
      <c r="D381" s="33"/>
      <c r="E381" s="33"/>
      <c r="F381" s="33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5"/>
      <c r="R381" s="35"/>
      <c r="S381" s="35"/>
      <c r="T381" s="35"/>
      <c r="U381" s="34"/>
      <c r="V381" s="34"/>
    </row>
    <row r="382" spans="2:22" s="30" customFormat="1" x14ac:dyDescent="0.3">
      <c r="B382" s="32"/>
      <c r="C382" s="33"/>
      <c r="D382" s="33"/>
      <c r="E382" s="33"/>
      <c r="F382" s="33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5"/>
      <c r="R382" s="35"/>
      <c r="S382" s="35"/>
      <c r="T382" s="35"/>
      <c r="U382" s="34"/>
      <c r="V382" s="34"/>
    </row>
    <row r="383" spans="2:22" s="30" customFormat="1" x14ac:dyDescent="0.3">
      <c r="B383" s="32"/>
      <c r="C383" s="33"/>
      <c r="D383" s="33"/>
      <c r="E383" s="33"/>
      <c r="F383" s="33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5"/>
      <c r="R383" s="35"/>
      <c r="S383" s="35"/>
      <c r="T383" s="35"/>
      <c r="U383" s="34"/>
      <c r="V383" s="34"/>
    </row>
    <row r="384" spans="2:22" s="30" customFormat="1" x14ac:dyDescent="0.3">
      <c r="B384" s="32"/>
      <c r="C384" s="33"/>
      <c r="D384" s="33"/>
      <c r="E384" s="33"/>
      <c r="F384" s="33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5"/>
      <c r="R384" s="35"/>
      <c r="S384" s="35"/>
      <c r="T384" s="35"/>
      <c r="U384" s="34"/>
      <c r="V384" s="34"/>
    </row>
    <row r="385" spans="2:22" s="30" customFormat="1" x14ac:dyDescent="0.3">
      <c r="B385" s="32"/>
      <c r="C385" s="33"/>
      <c r="D385" s="33"/>
      <c r="E385" s="33"/>
      <c r="F385" s="33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5"/>
      <c r="R385" s="35"/>
      <c r="S385" s="35"/>
      <c r="T385" s="35"/>
      <c r="U385" s="34"/>
      <c r="V385" s="34"/>
    </row>
    <row r="386" spans="2:22" s="30" customFormat="1" x14ac:dyDescent="0.3">
      <c r="B386" s="32"/>
      <c r="C386" s="33"/>
      <c r="D386" s="33"/>
      <c r="E386" s="33"/>
      <c r="F386" s="33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5"/>
      <c r="R386" s="35"/>
      <c r="S386" s="35"/>
      <c r="T386" s="35"/>
      <c r="U386" s="34"/>
      <c r="V386" s="34"/>
    </row>
    <row r="387" spans="2:22" s="30" customFormat="1" x14ac:dyDescent="0.3">
      <c r="B387" s="32"/>
      <c r="C387" s="33"/>
      <c r="D387" s="33"/>
      <c r="E387" s="33"/>
      <c r="F387" s="33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5"/>
      <c r="R387" s="35"/>
      <c r="S387" s="35"/>
      <c r="T387" s="35"/>
      <c r="U387" s="34"/>
      <c r="V387" s="34"/>
    </row>
    <row r="388" spans="2:22" s="30" customFormat="1" x14ac:dyDescent="0.3">
      <c r="B388" s="32"/>
      <c r="C388" s="33"/>
      <c r="D388" s="33"/>
      <c r="E388" s="33"/>
      <c r="F388" s="33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5"/>
      <c r="R388" s="35"/>
      <c r="S388" s="35"/>
      <c r="T388" s="35"/>
      <c r="U388" s="34"/>
      <c r="V388" s="34"/>
    </row>
    <row r="389" spans="2:22" s="30" customFormat="1" x14ac:dyDescent="0.3">
      <c r="B389" s="32"/>
      <c r="C389" s="33"/>
      <c r="D389" s="33"/>
      <c r="E389" s="33"/>
      <c r="F389" s="33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5"/>
      <c r="R389" s="35"/>
      <c r="S389" s="35"/>
      <c r="T389" s="35"/>
      <c r="U389" s="34"/>
      <c r="V389" s="34"/>
    </row>
    <row r="390" spans="2:22" s="30" customFormat="1" x14ac:dyDescent="0.3">
      <c r="B390" s="32"/>
      <c r="C390" s="33"/>
      <c r="D390" s="33"/>
      <c r="E390" s="33"/>
      <c r="F390" s="33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5"/>
      <c r="R390" s="35"/>
      <c r="S390" s="35"/>
      <c r="T390" s="35"/>
      <c r="U390" s="34"/>
      <c r="V390" s="34"/>
    </row>
    <row r="391" spans="2:22" s="30" customFormat="1" x14ac:dyDescent="0.3">
      <c r="B391" s="32"/>
      <c r="C391" s="33"/>
      <c r="D391" s="33"/>
      <c r="E391" s="33"/>
      <c r="F391" s="33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5"/>
      <c r="R391" s="35"/>
      <c r="S391" s="35"/>
      <c r="T391" s="35"/>
      <c r="U391" s="34"/>
      <c r="V391" s="34"/>
    </row>
    <row r="392" spans="2:22" s="30" customFormat="1" x14ac:dyDescent="0.3">
      <c r="B392" s="32"/>
      <c r="C392" s="33"/>
      <c r="D392" s="33"/>
      <c r="E392" s="33"/>
      <c r="F392" s="33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5"/>
      <c r="R392" s="35"/>
      <c r="S392" s="35"/>
      <c r="T392" s="35"/>
      <c r="U392" s="34"/>
      <c r="V392" s="34"/>
    </row>
    <row r="393" spans="2:22" s="30" customFormat="1" x14ac:dyDescent="0.3">
      <c r="B393" s="32"/>
      <c r="C393" s="33"/>
      <c r="D393" s="33"/>
      <c r="E393" s="33"/>
      <c r="F393" s="33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5"/>
      <c r="R393" s="35"/>
      <c r="S393" s="35"/>
      <c r="T393" s="35"/>
      <c r="U393" s="34"/>
      <c r="V393" s="34"/>
    </row>
    <row r="394" spans="2:22" s="30" customFormat="1" x14ac:dyDescent="0.3">
      <c r="B394" s="32"/>
      <c r="C394" s="33"/>
      <c r="D394" s="33"/>
      <c r="E394" s="33"/>
      <c r="F394" s="33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5"/>
      <c r="R394" s="35"/>
      <c r="S394" s="35"/>
      <c r="T394" s="35"/>
      <c r="U394" s="34"/>
      <c r="V394" s="34"/>
    </row>
    <row r="395" spans="2:22" s="30" customFormat="1" x14ac:dyDescent="0.3">
      <c r="B395" s="32"/>
      <c r="C395" s="33"/>
      <c r="D395" s="33"/>
      <c r="E395" s="33"/>
      <c r="F395" s="33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5"/>
      <c r="R395" s="35"/>
      <c r="S395" s="35"/>
      <c r="T395" s="35"/>
      <c r="U395" s="34"/>
      <c r="V395" s="34"/>
    </row>
    <row r="396" spans="2:22" s="30" customFormat="1" x14ac:dyDescent="0.3">
      <c r="B396" s="32"/>
      <c r="C396" s="33"/>
      <c r="D396" s="33"/>
      <c r="E396" s="33"/>
      <c r="F396" s="33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5"/>
      <c r="R396" s="35"/>
      <c r="S396" s="35"/>
      <c r="T396" s="35"/>
      <c r="U396" s="34"/>
      <c r="V396" s="34"/>
    </row>
    <row r="397" spans="2:22" s="30" customFormat="1" x14ac:dyDescent="0.3">
      <c r="B397" s="32"/>
      <c r="C397" s="33"/>
      <c r="D397" s="33"/>
      <c r="E397" s="33"/>
      <c r="F397" s="33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5"/>
      <c r="R397" s="35"/>
      <c r="S397" s="35"/>
      <c r="T397" s="35"/>
      <c r="U397" s="34"/>
      <c r="V397" s="34"/>
    </row>
    <row r="398" spans="2:22" s="30" customFormat="1" x14ac:dyDescent="0.3">
      <c r="B398" s="32"/>
      <c r="C398" s="33"/>
      <c r="D398" s="33"/>
      <c r="E398" s="33"/>
      <c r="F398" s="33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5"/>
      <c r="R398" s="35"/>
      <c r="S398" s="35"/>
      <c r="T398" s="35"/>
      <c r="U398" s="34"/>
      <c r="V398" s="34"/>
    </row>
    <row r="399" spans="2:22" s="30" customFormat="1" x14ac:dyDescent="0.3">
      <c r="B399" s="32"/>
      <c r="C399" s="33"/>
      <c r="D399" s="33"/>
      <c r="E399" s="33"/>
      <c r="F399" s="33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5"/>
      <c r="R399" s="35"/>
      <c r="S399" s="35"/>
      <c r="T399" s="35"/>
      <c r="U399" s="34"/>
      <c r="V399" s="34"/>
    </row>
    <row r="400" spans="2:22" s="30" customFormat="1" x14ac:dyDescent="0.3">
      <c r="B400" s="32"/>
      <c r="C400" s="33"/>
      <c r="D400" s="33"/>
      <c r="E400" s="33"/>
      <c r="F400" s="33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5"/>
      <c r="R400" s="35"/>
      <c r="S400" s="35"/>
      <c r="T400" s="35"/>
      <c r="U400" s="34"/>
      <c r="V400" s="34"/>
    </row>
    <row r="401" spans="2:22" s="30" customFormat="1" x14ac:dyDescent="0.3">
      <c r="B401" s="32"/>
      <c r="C401" s="33"/>
      <c r="D401" s="33"/>
      <c r="E401" s="33"/>
      <c r="F401" s="33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5"/>
      <c r="R401" s="35"/>
      <c r="S401" s="35"/>
      <c r="T401" s="35"/>
      <c r="U401" s="34"/>
      <c r="V401" s="34"/>
    </row>
    <row r="402" spans="2:22" s="30" customFormat="1" x14ac:dyDescent="0.3">
      <c r="B402" s="32"/>
      <c r="C402" s="33"/>
      <c r="D402" s="33"/>
      <c r="E402" s="33"/>
      <c r="F402" s="33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5"/>
      <c r="R402" s="35"/>
      <c r="S402" s="35"/>
      <c r="T402" s="35"/>
      <c r="U402" s="34"/>
      <c r="V402" s="34"/>
    </row>
    <row r="403" spans="2:22" s="30" customFormat="1" x14ac:dyDescent="0.3">
      <c r="B403" s="32"/>
      <c r="C403" s="33"/>
      <c r="D403" s="33"/>
      <c r="E403" s="33"/>
      <c r="F403" s="33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5"/>
      <c r="R403" s="35"/>
      <c r="S403" s="35"/>
      <c r="T403" s="35"/>
      <c r="U403" s="34"/>
      <c r="V403" s="34"/>
    </row>
    <row r="404" spans="2:22" s="30" customFormat="1" x14ac:dyDescent="0.3">
      <c r="B404" s="32"/>
      <c r="C404" s="33"/>
      <c r="D404" s="33"/>
      <c r="E404" s="33"/>
      <c r="F404" s="33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5"/>
      <c r="R404" s="35"/>
      <c r="S404" s="35"/>
      <c r="T404" s="35"/>
      <c r="U404" s="34"/>
      <c r="V404" s="34"/>
    </row>
    <row r="405" spans="2:22" s="30" customFormat="1" x14ac:dyDescent="0.3">
      <c r="B405" s="32"/>
      <c r="C405" s="33"/>
      <c r="D405" s="33"/>
      <c r="E405" s="33"/>
      <c r="F405" s="33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5"/>
      <c r="R405" s="35"/>
      <c r="S405" s="35"/>
      <c r="T405" s="35"/>
      <c r="U405" s="34"/>
      <c r="V405" s="34"/>
    </row>
    <row r="406" spans="2:22" s="30" customFormat="1" x14ac:dyDescent="0.3">
      <c r="B406" s="32"/>
      <c r="C406" s="33"/>
      <c r="D406" s="33"/>
      <c r="E406" s="33"/>
      <c r="F406" s="33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5"/>
      <c r="R406" s="35"/>
      <c r="S406" s="35"/>
      <c r="T406" s="35"/>
      <c r="U406" s="34"/>
      <c r="V406" s="34"/>
    </row>
    <row r="407" spans="2:22" s="30" customFormat="1" x14ac:dyDescent="0.3">
      <c r="B407" s="32"/>
      <c r="C407" s="33"/>
      <c r="D407" s="33"/>
      <c r="E407" s="33"/>
      <c r="F407" s="33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5"/>
      <c r="R407" s="35"/>
      <c r="S407" s="35"/>
      <c r="T407" s="35"/>
      <c r="U407" s="34"/>
      <c r="V407" s="34"/>
    </row>
    <row r="408" spans="2:22" s="30" customFormat="1" x14ac:dyDescent="0.3">
      <c r="B408" s="32"/>
      <c r="C408" s="33"/>
      <c r="D408" s="33"/>
      <c r="E408" s="33"/>
      <c r="F408" s="33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5"/>
      <c r="R408" s="35"/>
      <c r="S408" s="35"/>
      <c r="T408" s="35"/>
      <c r="U408" s="34"/>
      <c r="V408" s="34"/>
    </row>
    <row r="409" spans="2:22" s="30" customFormat="1" x14ac:dyDescent="0.3">
      <c r="B409" s="32"/>
      <c r="C409" s="33"/>
      <c r="D409" s="33"/>
      <c r="E409" s="33"/>
      <c r="F409" s="33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5"/>
      <c r="R409" s="35"/>
      <c r="S409" s="35"/>
      <c r="T409" s="35"/>
      <c r="U409" s="34"/>
      <c r="V409" s="34"/>
    </row>
    <row r="410" spans="2:22" s="30" customFormat="1" x14ac:dyDescent="0.3">
      <c r="B410" s="32"/>
      <c r="C410" s="33"/>
      <c r="D410" s="33"/>
      <c r="E410" s="33"/>
      <c r="F410" s="33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5"/>
      <c r="R410" s="35"/>
      <c r="S410" s="35"/>
      <c r="T410" s="35"/>
      <c r="U410" s="34"/>
      <c r="V410" s="34"/>
    </row>
    <row r="411" spans="2:22" s="30" customFormat="1" x14ac:dyDescent="0.3">
      <c r="B411" s="32"/>
      <c r="C411" s="33"/>
      <c r="D411" s="33"/>
      <c r="E411" s="33"/>
      <c r="F411" s="33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5"/>
      <c r="R411" s="35"/>
      <c r="S411" s="35"/>
      <c r="T411" s="35"/>
      <c r="U411" s="34"/>
      <c r="V411" s="34"/>
    </row>
    <row r="412" spans="2:22" s="30" customFormat="1" x14ac:dyDescent="0.3">
      <c r="B412" s="32"/>
      <c r="C412" s="33"/>
      <c r="D412" s="33"/>
      <c r="E412" s="33"/>
      <c r="F412" s="33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5"/>
      <c r="R412" s="35"/>
      <c r="S412" s="35"/>
      <c r="T412" s="35"/>
      <c r="U412" s="34"/>
      <c r="V412" s="34"/>
    </row>
    <row r="413" spans="2:22" s="30" customFormat="1" x14ac:dyDescent="0.3">
      <c r="B413" s="32"/>
      <c r="C413" s="33"/>
      <c r="D413" s="33"/>
      <c r="E413" s="33"/>
      <c r="F413" s="33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5"/>
      <c r="R413" s="35"/>
      <c r="S413" s="35"/>
      <c r="T413" s="35"/>
      <c r="U413" s="34"/>
      <c r="V413" s="34"/>
    </row>
    <row r="414" spans="2:22" s="30" customFormat="1" x14ac:dyDescent="0.3">
      <c r="B414" s="32"/>
      <c r="C414" s="33"/>
      <c r="D414" s="33"/>
      <c r="E414" s="33"/>
      <c r="F414" s="33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5"/>
      <c r="R414" s="35"/>
      <c r="S414" s="35"/>
      <c r="T414" s="35"/>
      <c r="U414" s="34"/>
      <c r="V414" s="34"/>
    </row>
    <row r="415" spans="2:22" s="30" customFormat="1" x14ac:dyDescent="0.3">
      <c r="B415" s="32"/>
      <c r="C415" s="33"/>
      <c r="D415" s="33"/>
      <c r="E415" s="33"/>
      <c r="F415" s="33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5"/>
      <c r="R415" s="35"/>
      <c r="S415" s="35"/>
      <c r="T415" s="35"/>
      <c r="U415" s="34"/>
      <c r="V415" s="34"/>
    </row>
    <row r="416" spans="2:22" s="30" customFormat="1" x14ac:dyDescent="0.3">
      <c r="B416" s="32"/>
      <c r="C416" s="33"/>
      <c r="D416" s="33"/>
      <c r="E416" s="33"/>
      <c r="F416" s="33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5"/>
      <c r="R416" s="35"/>
      <c r="S416" s="35"/>
      <c r="T416" s="35"/>
      <c r="U416" s="34"/>
      <c r="V416" s="34"/>
    </row>
    <row r="417" spans="2:22" s="30" customFormat="1" x14ac:dyDescent="0.3">
      <c r="B417" s="32"/>
      <c r="C417" s="33"/>
      <c r="D417" s="33"/>
      <c r="E417" s="33"/>
      <c r="F417" s="33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5"/>
      <c r="R417" s="35"/>
      <c r="S417" s="35"/>
      <c r="T417" s="35"/>
      <c r="U417" s="34"/>
      <c r="V417" s="34"/>
    </row>
    <row r="418" spans="2:22" s="30" customFormat="1" x14ac:dyDescent="0.3">
      <c r="B418" s="32"/>
      <c r="C418" s="33"/>
      <c r="D418" s="33"/>
      <c r="E418" s="33"/>
      <c r="F418" s="33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5"/>
      <c r="R418" s="35"/>
      <c r="S418" s="35"/>
      <c r="T418" s="35"/>
      <c r="U418" s="34"/>
      <c r="V418" s="34"/>
    </row>
    <row r="419" spans="2:22" s="30" customFormat="1" x14ac:dyDescent="0.3">
      <c r="B419" s="32"/>
      <c r="C419" s="33"/>
      <c r="D419" s="33"/>
      <c r="E419" s="33"/>
      <c r="F419" s="33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5"/>
      <c r="R419" s="35"/>
      <c r="S419" s="35"/>
      <c r="T419" s="35"/>
      <c r="U419" s="34"/>
      <c r="V419" s="34"/>
    </row>
    <row r="420" spans="2:22" s="30" customFormat="1" x14ac:dyDescent="0.3">
      <c r="B420" s="32"/>
      <c r="C420" s="33"/>
      <c r="D420" s="33"/>
      <c r="E420" s="33"/>
      <c r="F420" s="33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5"/>
      <c r="R420" s="35"/>
      <c r="S420" s="35"/>
      <c r="T420" s="35"/>
      <c r="U420" s="34"/>
      <c r="V420" s="34"/>
    </row>
    <row r="421" spans="2:22" s="30" customFormat="1" x14ac:dyDescent="0.3">
      <c r="B421" s="32"/>
      <c r="C421" s="33"/>
      <c r="D421" s="33"/>
      <c r="E421" s="33"/>
      <c r="F421" s="33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5"/>
      <c r="R421" s="35"/>
      <c r="S421" s="35"/>
      <c r="T421" s="35"/>
      <c r="U421" s="34"/>
      <c r="V421" s="34"/>
    </row>
    <row r="422" spans="2:22" s="30" customFormat="1" x14ac:dyDescent="0.3">
      <c r="B422" s="32"/>
      <c r="C422" s="33"/>
      <c r="D422" s="33"/>
      <c r="E422" s="33"/>
      <c r="F422" s="33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5"/>
      <c r="R422" s="35"/>
      <c r="S422" s="35"/>
      <c r="T422" s="35"/>
      <c r="U422" s="34"/>
      <c r="V422" s="34"/>
    </row>
    <row r="423" spans="2:22" s="30" customFormat="1" x14ac:dyDescent="0.3">
      <c r="B423" s="32"/>
      <c r="C423" s="33"/>
      <c r="D423" s="33"/>
      <c r="E423" s="33"/>
      <c r="F423" s="33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5"/>
      <c r="R423" s="35"/>
      <c r="S423" s="35"/>
      <c r="T423" s="35"/>
      <c r="U423" s="34"/>
      <c r="V423" s="34"/>
    </row>
    <row r="424" spans="2:22" s="30" customFormat="1" x14ac:dyDescent="0.3">
      <c r="B424" s="32"/>
      <c r="C424" s="33"/>
      <c r="D424" s="33"/>
      <c r="E424" s="33"/>
      <c r="F424" s="33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5"/>
      <c r="R424" s="35"/>
      <c r="S424" s="35"/>
      <c r="T424" s="35"/>
      <c r="U424" s="34"/>
      <c r="V424" s="34"/>
    </row>
    <row r="425" spans="2:22" s="30" customFormat="1" x14ac:dyDescent="0.3">
      <c r="B425" s="32"/>
      <c r="C425" s="33"/>
      <c r="D425" s="33"/>
      <c r="E425" s="33"/>
      <c r="F425" s="33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5"/>
      <c r="R425" s="35"/>
      <c r="S425" s="35"/>
      <c r="T425" s="35"/>
      <c r="U425" s="34"/>
      <c r="V425" s="34"/>
    </row>
    <row r="426" spans="2:22" s="30" customFormat="1" x14ac:dyDescent="0.3">
      <c r="B426" s="32"/>
      <c r="C426" s="33"/>
      <c r="D426" s="33"/>
      <c r="E426" s="33"/>
      <c r="F426" s="33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5"/>
      <c r="R426" s="35"/>
      <c r="S426" s="35"/>
      <c r="T426" s="35"/>
      <c r="U426" s="34"/>
      <c r="V426" s="34"/>
    </row>
    <row r="427" spans="2:22" s="30" customFormat="1" x14ac:dyDescent="0.3">
      <c r="B427" s="32"/>
      <c r="C427" s="33"/>
      <c r="D427" s="33"/>
      <c r="E427" s="33"/>
      <c r="F427" s="33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5"/>
      <c r="R427" s="35"/>
      <c r="S427" s="35"/>
      <c r="T427" s="35"/>
      <c r="U427" s="34"/>
      <c r="V427" s="34"/>
    </row>
    <row r="428" spans="2:22" s="30" customFormat="1" x14ac:dyDescent="0.3">
      <c r="B428" s="32"/>
      <c r="C428" s="33"/>
      <c r="D428" s="33"/>
      <c r="E428" s="33"/>
      <c r="F428" s="33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5"/>
      <c r="R428" s="35"/>
      <c r="S428" s="35"/>
      <c r="T428" s="35"/>
      <c r="U428" s="34"/>
      <c r="V428" s="34"/>
    </row>
    <row r="429" spans="2:22" s="30" customFormat="1" x14ac:dyDescent="0.3">
      <c r="B429" s="32"/>
      <c r="C429" s="33"/>
      <c r="D429" s="33"/>
      <c r="E429" s="33"/>
      <c r="F429" s="33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5"/>
      <c r="R429" s="35"/>
      <c r="S429" s="35"/>
      <c r="T429" s="35"/>
      <c r="U429" s="34"/>
      <c r="V429" s="34"/>
    </row>
    <row r="430" spans="2:22" s="30" customFormat="1" x14ac:dyDescent="0.3">
      <c r="B430" s="32"/>
      <c r="C430" s="33"/>
      <c r="D430" s="33"/>
      <c r="E430" s="33"/>
      <c r="F430" s="33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5"/>
      <c r="R430" s="35"/>
      <c r="S430" s="35"/>
      <c r="T430" s="35"/>
      <c r="U430" s="34"/>
      <c r="V430" s="34"/>
    </row>
    <row r="431" spans="2:22" s="30" customFormat="1" x14ac:dyDescent="0.3">
      <c r="B431" s="32"/>
      <c r="C431" s="33"/>
      <c r="D431" s="33"/>
      <c r="E431" s="33"/>
      <c r="F431" s="33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5"/>
      <c r="R431" s="35"/>
      <c r="S431" s="35"/>
      <c r="T431" s="35"/>
      <c r="U431" s="34"/>
      <c r="V431" s="34"/>
    </row>
    <row r="432" spans="2:22" s="30" customFormat="1" x14ac:dyDescent="0.3">
      <c r="B432" s="32"/>
      <c r="C432" s="33"/>
      <c r="D432" s="33"/>
      <c r="E432" s="33"/>
      <c r="F432" s="33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5"/>
      <c r="R432" s="35"/>
      <c r="S432" s="35"/>
      <c r="T432" s="35"/>
      <c r="U432" s="34"/>
      <c r="V432" s="34"/>
    </row>
    <row r="433" spans="2:22" s="30" customFormat="1" x14ac:dyDescent="0.3">
      <c r="B433" s="32"/>
      <c r="C433" s="33"/>
      <c r="D433" s="33"/>
      <c r="E433" s="33"/>
      <c r="F433" s="3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5"/>
      <c r="R433" s="35"/>
      <c r="S433" s="35"/>
      <c r="T433" s="35"/>
      <c r="U433" s="34"/>
      <c r="V433" s="34"/>
    </row>
    <row r="434" spans="2:22" s="30" customFormat="1" x14ac:dyDescent="0.3">
      <c r="B434" s="32"/>
      <c r="C434" s="33"/>
      <c r="D434" s="33"/>
      <c r="E434" s="33"/>
      <c r="F434" s="33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5"/>
      <c r="R434" s="35"/>
      <c r="S434" s="35"/>
      <c r="T434" s="35"/>
      <c r="U434" s="34"/>
      <c r="V434" s="34"/>
    </row>
    <row r="435" spans="2:22" s="30" customFormat="1" x14ac:dyDescent="0.3">
      <c r="B435" s="32"/>
      <c r="C435" s="33"/>
      <c r="D435" s="33"/>
      <c r="E435" s="33"/>
      <c r="F435" s="33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5"/>
      <c r="R435" s="35"/>
      <c r="S435" s="35"/>
      <c r="T435" s="35"/>
      <c r="U435" s="34"/>
      <c r="V435" s="34"/>
    </row>
    <row r="436" spans="2:22" s="30" customFormat="1" x14ac:dyDescent="0.3">
      <c r="B436" s="32"/>
      <c r="C436" s="33"/>
      <c r="D436" s="33"/>
      <c r="E436" s="33"/>
      <c r="F436" s="33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5"/>
      <c r="R436" s="35"/>
      <c r="S436" s="35"/>
      <c r="T436" s="35"/>
      <c r="U436" s="34"/>
      <c r="V436" s="34"/>
    </row>
    <row r="437" spans="2:22" s="30" customFormat="1" x14ac:dyDescent="0.3">
      <c r="B437" s="32"/>
      <c r="C437" s="33"/>
      <c r="D437" s="33"/>
      <c r="E437" s="33"/>
      <c r="F437" s="33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5"/>
      <c r="R437" s="35"/>
      <c r="S437" s="35"/>
      <c r="T437" s="35"/>
      <c r="U437" s="34"/>
      <c r="V437" s="34"/>
    </row>
    <row r="438" spans="2:22" s="30" customFormat="1" x14ac:dyDescent="0.3">
      <c r="B438" s="32"/>
      <c r="C438" s="33"/>
      <c r="D438" s="33"/>
      <c r="E438" s="33"/>
      <c r="F438" s="33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5"/>
      <c r="R438" s="35"/>
      <c r="S438" s="35"/>
      <c r="T438" s="35"/>
      <c r="U438" s="34"/>
      <c r="V438" s="34"/>
    </row>
    <row r="439" spans="2:22" s="30" customFormat="1" x14ac:dyDescent="0.3">
      <c r="B439" s="32"/>
      <c r="C439" s="33"/>
      <c r="D439" s="33"/>
      <c r="E439" s="33"/>
      <c r="F439" s="33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5"/>
      <c r="R439" s="35"/>
      <c r="S439" s="35"/>
      <c r="T439" s="35"/>
      <c r="U439" s="34"/>
      <c r="V439" s="34"/>
    </row>
    <row r="440" spans="2:22" s="30" customFormat="1" x14ac:dyDescent="0.3">
      <c r="B440" s="32"/>
      <c r="C440" s="33"/>
      <c r="D440" s="33"/>
      <c r="E440" s="33"/>
      <c r="F440" s="33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5"/>
      <c r="R440" s="35"/>
      <c r="S440" s="35"/>
      <c r="T440" s="35"/>
      <c r="U440" s="34"/>
      <c r="V440" s="34"/>
    </row>
    <row r="441" spans="2:22" s="30" customFormat="1" x14ac:dyDescent="0.3">
      <c r="B441" s="32"/>
      <c r="C441" s="33"/>
      <c r="D441" s="33"/>
      <c r="E441" s="33"/>
      <c r="F441" s="33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5"/>
      <c r="R441" s="35"/>
      <c r="S441" s="35"/>
      <c r="T441" s="35"/>
      <c r="U441" s="34"/>
      <c r="V441" s="34"/>
    </row>
    <row r="442" spans="2:22" s="30" customFormat="1" x14ac:dyDescent="0.3">
      <c r="B442" s="32"/>
      <c r="C442" s="33"/>
      <c r="D442" s="33"/>
      <c r="E442" s="33"/>
      <c r="F442" s="33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5"/>
      <c r="R442" s="35"/>
      <c r="S442" s="35"/>
      <c r="T442" s="35"/>
      <c r="U442" s="34"/>
      <c r="V442" s="34"/>
    </row>
    <row r="443" spans="2:22" s="30" customFormat="1" x14ac:dyDescent="0.3">
      <c r="B443" s="32"/>
      <c r="C443" s="33"/>
      <c r="D443" s="33"/>
      <c r="E443" s="33"/>
      <c r="F443" s="33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5"/>
      <c r="R443" s="35"/>
      <c r="S443" s="35"/>
      <c r="T443" s="35"/>
      <c r="U443" s="34"/>
      <c r="V443" s="34"/>
    </row>
    <row r="444" spans="2:22" s="30" customFormat="1" x14ac:dyDescent="0.3">
      <c r="B444" s="32"/>
      <c r="C444" s="33"/>
      <c r="D444" s="33"/>
      <c r="E444" s="33"/>
      <c r="F444" s="33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5"/>
      <c r="R444" s="35"/>
      <c r="S444" s="35"/>
      <c r="T444" s="35"/>
      <c r="U444" s="34"/>
      <c r="V444" s="34"/>
    </row>
    <row r="445" spans="2:22" s="30" customFormat="1" x14ac:dyDescent="0.3">
      <c r="B445" s="32"/>
      <c r="C445" s="33"/>
      <c r="D445" s="33"/>
      <c r="E445" s="33"/>
      <c r="F445" s="33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5"/>
      <c r="R445" s="35"/>
      <c r="S445" s="35"/>
      <c r="T445" s="35"/>
      <c r="U445" s="34"/>
      <c r="V445" s="34"/>
    </row>
    <row r="446" spans="2:22" s="30" customFormat="1" x14ac:dyDescent="0.3">
      <c r="B446" s="32"/>
      <c r="C446" s="33"/>
      <c r="D446" s="33"/>
      <c r="E446" s="33"/>
      <c r="F446" s="33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5"/>
      <c r="R446" s="35"/>
      <c r="S446" s="35"/>
      <c r="T446" s="35"/>
      <c r="U446" s="34"/>
      <c r="V446" s="34"/>
    </row>
    <row r="447" spans="2:22" s="30" customFormat="1" x14ac:dyDescent="0.3">
      <c r="B447" s="32"/>
      <c r="C447" s="33"/>
      <c r="D447" s="33"/>
      <c r="E447" s="33"/>
      <c r="F447" s="33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5"/>
      <c r="R447" s="35"/>
      <c r="S447" s="35"/>
      <c r="T447" s="35"/>
      <c r="U447" s="34"/>
      <c r="V447" s="34"/>
    </row>
    <row r="448" spans="2:22" s="30" customFormat="1" x14ac:dyDescent="0.3">
      <c r="B448" s="32"/>
      <c r="C448" s="33"/>
      <c r="D448" s="33"/>
      <c r="E448" s="33"/>
      <c r="F448" s="33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5"/>
      <c r="R448" s="35"/>
      <c r="S448" s="35"/>
      <c r="T448" s="35"/>
      <c r="U448" s="34"/>
      <c r="V448" s="34"/>
    </row>
    <row r="449" spans="2:22" s="30" customFormat="1" x14ac:dyDescent="0.3">
      <c r="B449" s="32"/>
      <c r="C449" s="33"/>
      <c r="D449" s="33"/>
      <c r="E449" s="33"/>
      <c r="F449" s="33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5"/>
      <c r="R449" s="35"/>
      <c r="S449" s="35"/>
      <c r="T449" s="35"/>
      <c r="U449" s="34"/>
      <c r="V449" s="34"/>
    </row>
    <row r="450" spans="2:22" s="30" customFormat="1" x14ac:dyDescent="0.3">
      <c r="B450" s="32"/>
      <c r="C450" s="33"/>
      <c r="D450" s="33"/>
      <c r="E450" s="33"/>
      <c r="F450" s="33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5"/>
      <c r="R450" s="35"/>
      <c r="S450" s="35"/>
      <c r="T450" s="35"/>
      <c r="U450" s="34"/>
      <c r="V450" s="34"/>
    </row>
    <row r="451" spans="2:22" s="30" customFormat="1" x14ac:dyDescent="0.3">
      <c r="B451" s="32"/>
      <c r="C451" s="33"/>
      <c r="D451" s="33"/>
      <c r="E451" s="33"/>
      <c r="F451" s="33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5"/>
      <c r="R451" s="35"/>
      <c r="S451" s="35"/>
      <c r="T451" s="35"/>
      <c r="U451" s="34"/>
      <c r="V451" s="34"/>
    </row>
    <row r="452" spans="2:22" s="30" customFormat="1" x14ac:dyDescent="0.3">
      <c r="B452" s="32"/>
      <c r="C452" s="33"/>
      <c r="D452" s="33"/>
      <c r="E452" s="33"/>
      <c r="F452" s="33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5"/>
      <c r="R452" s="35"/>
      <c r="S452" s="35"/>
      <c r="T452" s="35"/>
      <c r="U452" s="34"/>
      <c r="V452" s="34"/>
    </row>
    <row r="453" spans="2:22" s="30" customFormat="1" x14ac:dyDescent="0.3">
      <c r="B453" s="32"/>
      <c r="C453" s="33"/>
      <c r="D453" s="33"/>
      <c r="E453" s="33"/>
      <c r="F453" s="33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5"/>
      <c r="R453" s="35"/>
      <c r="S453" s="35"/>
      <c r="T453" s="35"/>
      <c r="U453" s="34"/>
      <c r="V453" s="34"/>
    </row>
    <row r="454" spans="2:22" s="30" customFormat="1" x14ac:dyDescent="0.3">
      <c r="B454" s="32"/>
      <c r="C454" s="33"/>
      <c r="D454" s="33"/>
      <c r="E454" s="33"/>
      <c r="F454" s="33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5"/>
      <c r="R454" s="35"/>
      <c r="S454" s="35"/>
      <c r="T454" s="35"/>
      <c r="U454" s="34"/>
      <c r="V454" s="34"/>
    </row>
    <row r="455" spans="2:22" s="30" customFormat="1" x14ac:dyDescent="0.3">
      <c r="B455" s="32"/>
      <c r="C455" s="33"/>
      <c r="D455" s="33"/>
      <c r="E455" s="33"/>
      <c r="F455" s="33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5"/>
      <c r="R455" s="35"/>
      <c r="S455" s="35"/>
      <c r="T455" s="35"/>
      <c r="U455" s="34"/>
      <c r="V455" s="34"/>
    </row>
    <row r="456" spans="2:22" s="30" customFormat="1" x14ac:dyDescent="0.3">
      <c r="B456" s="32"/>
      <c r="C456" s="33"/>
      <c r="D456" s="33"/>
      <c r="E456" s="33"/>
      <c r="F456" s="33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5"/>
      <c r="R456" s="35"/>
      <c r="S456" s="35"/>
      <c r="T456" s="35"/>
      <c r="U456" s="34"/>
      <c r="V456" s="34"/>
    </row>
    <row r="457" spans="2:22" s="30" customFormat="1" x14ac:dyDescent="0.3">
      <c r="B457" s="32"/>
      <c r="C457" s="33"/>
      <c r="D457" s="33"/>
      <c r="E457" s="33"/>
      <c r="F457" s="33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5"/>
      <c r="R457" s="35"/>
      <c r="S457" s="35"/>
      <c r="T457" s="35"/>
      <c r="U457" s="34"/>
      <c r="V457" s="34"/>
    </row>
    <row r="458" spans="2:22" s="30" customFormat="1" x14ac:dyDescent="0.3">
      <c r="B458" s="32"/>
      <c r="C458" s="33"/>
      <c r="D458" s="33"/>
      <c r="E458" s="33"/>
      <c r="F458" s="33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5"/>
      <c r="R458" s="35"/>
      <c r="S458" s="35"/>
      <c r="T458" s="35"/>
      <c r="U458" s="34"/>
      <c r="V458" s="34"/>
    </row>
    <row r="459" spans="2:22" s="30" customFormat="1" x14ac:dyDescent="0.3">
      <c r="B459" s="32"/>
      <c r="C459" s="33"/>
      <c r="D459" s="33"/>
      <c r="E459" s="33"/>
      <c r="F459" s="33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5"/>
      <c r="R459" s="35"/>
      <c r="S459" s="35"/>
      <c r="T459" s="35"/>
      <c r="U459" s="34"/>
      <c r="V459" s="34"/>
    </row>
    <row r="460" spans="2:22" s="30" customFormat="1" x14ac:dyDescent="0.3">
      <c r="B460" s="32"/>
      <c r="C460" s="33"/>
      <c r="D460" s="33"/>
      <c r="E460" s="33"/>
      <c r="F460" s="33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5"/>
      <c r="R460" s="35"/>
      <c r="S460" s="35"/>
      <c r="T460" s="35"/>
      <c r="U460" s="34"/>
      <c r="V460" s="34"/>
    </row>
    <row r="461" spans="2:22" s="30" customFormat="1" x14ac:dyDescent="0.3">
      <c r="B461" s="32"/>
      <c r="C461" s="33"/>
      <c r="D461" s="33"/>
      <c r="E461" s="33"/>
      <c r="F461" s="33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5"/>
      <c r="R461" s="35"/>
      <c r="S461" s="35"/>
      <c r="T461" s="35"/>
      <c r="U461" s="34"/>
      <c r="V461" s="34"/>
    </row>
    <row r="462" spans="2:22" s="30" customFormat="1" x14ac:dyDescent="0.3">
      <c r="B462" s="32"/>
      <c r="C462" s="33"/>
      <c r="D462" s="33"/>
      <c r="E462" s="33"/>
      <c r="F462" s="33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5"/>
      <c r="R462" s="35"/>
      <c r="S462" s="35"/>
      <c r="T462" s="35"/>
      <c r="U462" s="34"/>
      <c r="V462" s="34"/>
    </row>
    <row r="463" spans="2:22" s="30" customFormat="1" x14ac:dyDescent="0.3">
      <c r="B463" s="32"/>
      <c r="C463" s="33"/>
      <c r="D463" s="33"/>
      <c r="E463" s="33"/>
      <c r="F463" s="33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5"/>
      <c r="R463" s="35"/>
      <c r="S463" s="35"/>
      <c r="T463" s="35"/>
      <c r="U463" s="34"/>
      <c r="V463" s="34"/>
    </row>
    <row r="464" spans="2:22" s="30" customFormat="1" x14ac:dyDescent="0.3">
      <c r="B464" s="32"/>
      <c r="C464" s="33"/>
      <c r="D464" s="33"/>
      <c r="E464" s="33"/>
      <c r="F464" s="33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5"/>
      <c r="R464" s="35"/>
      <c r="S464" s="35"/>
      <c r="T464" s="35"/>
      <c r="U464" s="34"/>
      <c r="V464" s="34"/>
    </row>
    <row r="465" spans="2:22" s="30" customFormat="1" x14ac:dyDescent="0.3">
      <c r="B465" s="32"/>
      <c r="C465" s="33"/>
      <c r="D465" s="33"/>
      <c r="E465" s="33"/>
      <c r="F465" s="33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5"/>
      <c r="R465" s="35"/>
      <c r="S465" s="35"/>
      <c r="T465" s="35"/>
      <c r="U465" s="34"/>
      <c r="V465" s="34"/>
    </row>
    <row r="466" spans="2:22" s="30" customFormat="1" x14ac:dyDescent="0.3">
      <c r="B466" s="32"/>
      <c r="C466" s="33"/>
      <c r="D466" s="33"/>
      <c r="E466" s="33"/>
      <c r="F466" s="33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5"/>
      <c r="R466" s="35"/>
      <c r="S466" s="35"/>
      <c r="T466" s="35"/>
      <c r="U466" s="34"/>
      <c r="V466" s="34"/>
    </row>
    <row r="467" spans="2:22" s="30" customFormat="1" x14ac:dyDescent="0.3">
      <c r="B467" s="32"/>
      <c r="C467" s="33"/>
      <c r="D467" s="33"/>
      <c r="E467" s="33"/>
      <c r="F467" s="33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5"/>
      <c r="R467" s="35"/>
      <c r="S467" s="35"/>
      <c r="T467" s="35"/>
      <c r="U467" s="34"/>
      <c r="V467" s="34"/>
    </row>
    <row r="468" spans="2:22" s="30" customFormat="1" x14ac:dyDescent="0.3">
      <c r="B468" s="32"/>
      <c r="C468" s="33"/>
      <c r="D468" s="33"/>
      <c r="E468" s="33"/>
      <c r="F468" s="33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5"/>
      <c r="R468" s="35"/>
      <c r="S468" s="35"/>
      <c r="T468" s="35"/>
      <c r="U468" s="34"/>
      <c r="V468" s="34"/>
    </row>
    <row r="469" spans="2:22" s="30" customFormat="1" x14ac:dyDescent="0.3">
      <c r="B469" s="32"/>
      <c r="C469" s="33"/>
      <c r="D469" s="33"/>
      <c r="E469" s="33"/>
      <c r="F469" s="33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5"/>
      <c r="R469" s="35"/>
      <c r="S469" s="35"/>
      <c r="T469" s="35"/>
      <c r="U469" s="34"/>
      <c r="V469" s="34"/>
    </row>
    <row r="470" spans="2:22" s="30" customFormat="1" x14ac:dyDescent="0.3">
      <c r="B470" s="32"/>
      <c r="C470" s="33"/>
      <c r="D470" s="33"/>
      <c r="E470" s="33"/>
      <c r="F470" s="33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5"/>
      <c r="R470" s="35"/>
      <c r="S470" s="35"/>
      <c r="T470" s="35"/>
      <c r="U470" s="34"/>
      <c r="V470" s="34"/>
    </row>
    <row r="471" spans="2:22" s="30" customFormat="1" x14ac:dyDescent="0.3">
      <c r="B471" s="32"/>
      <c r="C471" s="33"/>
      <c r="D471" s="33"/>
      <c r="E471" s="33"/>
      <c r="F471" s="33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5"/>
      <c r="R471" s="35"/>
      <c r="S471" s="35"/>
      <c r="T471" s="35"/>
      <c r="U471" s="34"/>
      <c r="V471" s="34"/>
    </row>
    <row r="472" spans="2:22" s="30" customFormat="1" x14ac:dyDescent="0.3">
      <c r="B472" s="32"/>
      <c r="C472" s="33"/>
      <c r="D472" s="33"/>
      <c r="E472" s="33"/>
      <c r="F472" s="33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5"/>
      <c r="R472" s="35"/>
      <c r="S472" s="35"/>
      <c r="T472" s="35"/>
      <c r="U472" s="34"/>
      <c r="V472" s="34"/>
    </row>
    <row r="473" spans="2:22" s="30" customFormat="1" x14ac:dyDescent="0.3">
      <c r="B473" s="32"/>
      <c r="C473" s="33"/>
      <c r="D473" s="33"/>
      <c r="E473" s="33"/>
      <c r="F473" s="33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5"/>
      <c r="R473" s="35"/>
      <c r="S473" s="35"/>
      <c r="T473" s="35"/>
      <c r="U473" s="34"/>
      <c r="V473" s="34"/>
    </row>
    <row r="474" spans="2:22" s="30" customFormat="1" x14ac:dyDescent="0.3">
      <c r="B474" s="32"/>
      <c r="C474" s="33"/>
      <c r="D474" s="33"/>
      <c r="E474" s="33"/>
      <c r="F474" s="33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5"/>
      <c r="R474" s="35"/>
      <c r="S474" s="35"/>
      <c r="T474" s="35"/>
      <c r="U474" s="34"/>
      <c r="V474" s="34"/>
    </row>
    <row r="475" spans="2:22" s="30" customFormat="1" x14ac:dyDescent="0.3">
      <c r="B475" s="32"/>
      <c r="C475" s="33"/>
      <c r="D475" s="33"/>
      <c r="E475" s="33"/>
      <c r="F475" s="33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5"/>
      <c r="R475" s="35"/>
      <c r="S475" s="35"/>
      <c r="T475" s="35"/>
      <c r="U475" s="34"/>
      <c r="V475" s="34"/>
    </row>
    <row r="476" spans="2:22" s="30" customFormat="1" x14ac:dyDescent="0.3">
      <c r="B476" s="32"/>
      <c r="C476" s="33"/>
      <c r="D476" s="33"/>
      <c r="E476" s="33"/>
      <c r="F476" s="33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5"/>
      <c r="R476" s="35"/>
      <c r="S476" s="35"/>
      <c r="T476" s="35"/>
      <c r="U476" s="34"/>
      <c r="V476" s="34"/>
    </row>
    <row r="477" spans="2:22" s="30" customFormat="1" x14ac:dyDescent="0.3">
      <c r="B477" s="32"/>
      <c r="C477" s="33"/>
      <c r="D477" s="33"/>
      <c r="E477" s="33"/>
      <c r="F477" s="33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5"/>
      <c r="R477" s="35"/>
      <c r="S477" s="35"/>
      <c r="T477" s="35"/>
      <c r="U477" s="34"/>
      <c r="V477" s="34"/>
    </row>
    <row r="478" spans="2:22" s="30" customFormat="1" x14ac:dyDescent="0.3">
      <c r="B478" s="32"/>
      <c r="C478" s="33"/>
      <c r="D478" s="33"/>
      <c r="E478" s="33"/>
      <c r="F478" s="33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5"/>
      <c r="R478" s="35"/>
      <c r="S478" s="35"/>
      <c r="T478" s="35"/>
      <c r="U478" s="34"/>
      <c r="V478" s="34"/>
    </row>
    <row r="479" spans="2:22" s="30" customFormat="1" x14ac:dyDescent="0.3">
      <c r="B479" s="32"/>
      <c r="C479" s="33"/>
      <c r="D479" s="33"/>
      <c r="E479" s="33"/>
      <c r="F479" s="33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5"/>
      <c r="R479" s="35"/>
      <c r="S479" s="35"/>
      <c r="T479" s="35"/>
      <c r="U479" s="34"/>
      <c r="V479" s="34"/>
    </row>
    <row r="480" spans="2:22" s="30" customFormat="1" x14ac:dyDescent="0.3">
      <c r="B480" s="32"/>
      <c r="C480" s="33"/>
      <c r="D480" s="33"/>
      <c r="E480" s="33"/>
      <c r="F480" s="33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5"/>
      <c r="R480" s="35"/>
      <c r="S480" s="35"/>
      <c r="T480" s="35"/>
      <c r="U480" s="34"/>
      <c r="V480" s="34"/>
    </row>
    <row r="481" spans="2:22" s="30" customFormat="1" x14ac:dyDescent="0.3">
      <c r="B481" s="32"/>
      <c r="C481" s="33"/>
      <c r="D481" s="33"/>
      <c r="E481" s="33"/>
      <c r="F481" s="33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5"/>
      <c r="R481" s="35"/>
      <c r="S481" s="35"/>
      <c r="T481" s="35"/>
      <c r="U481" s="34"/>
      <c r="V481" s="34"/>
    </row>
    <row r="482" spans="2:22" s="30" customFormat="1" x14ac:dyDescent="0.3">
      <c r="B482" s="32"/>
      <c r="C482" s="33"/>
      <c r="D482" s="33"/>
      <c r="E482" s="33"/>
      <c r="F482" s="33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5"/>
      <c r="R482" s="35"/>
      <c r="S482" s="35"/>
      <c r="T482" s="35"/>
      <c r="U482" s="34"/>
      <c r="V482" s="34"/>
    </row>
    <row r="483" spans="2:22" s="30" customFormat="1" x14ac:dyDescent="0.3">
      <c r="B483" s="32"/>
      <c r="C483" s="33"/>
      <c r="D483" s="33"/>
      <c r="E483" s="33"/>
      <c r="F483" s="33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5"/>
      <c r="R483" s="35"/>
      <c r="S483" s="35"/>
      <c r="T483" s="35"/>
      <c r="U483" s="34"/>
      <c r="V483" s="34"/>
    </row>
    <row r="484" spans="2:22" s="30" customFormat="1" x14ac:dyDescent="0.3">
      <c r="B484" s="32"/>
      <c r="C484" s="33"/>
      <c r="D484" s="33"/>
      <c r="E484" s="33"/>
      <c r="F484" s="33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5"/>
      <c r="R484" s="35"/>
      <c r="S484" s="35"/>
      <c r="T484" s="35"/>
      <c r="U484" s="34"/>
      <c r="V484" s="34"/>
    </row>
    <row r="485" spans="2:22" s="30" customFormat="1" x14ac:dyDescent="0.3">
      <c r="B485" s="32"/>
      <c r="C485" s="33"/>
      <c r="D485" s="33"/>
      <c r="E485" s="33"/>
      <c r="F485" s="33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5"/>
      <c r="R485" s="35"/>
      <c r="S485" s="35"/>
      <c r="T485" s="35"/>
      <c r="U485" s="34"/>
      <c r="V485" s="34"/>
    </row>
    <row r="486" spans="2:22" s="30" customFormat="1" x14ac:dyDescent="0.3">
      <c r="B486" s="32"/>
      <c r="C486" s="33"/>
      <c r="D486" s="33"/>
      <c r="E486" s="33"/>
      <c r="F486" s="33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5"/>
      <c r="R486" s="35"/>
      <c r="S486" s="35"/>
      <c r="T486" s="35"/>
      <c r="U486" s="34"/>
      <c r="V486" s="34"/>
    </row>
    <row r="487" spans="2:22" s="30" customFormat="1" x14ac:dyDescent="0.3">
      <c r="B487" s="32"/>
      <c r="C487" s="33"/>
      <c r="D487" s="33"/>
      <c r="E487" s="33"/>
      <c r="F487" s="33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5"/>
      <c r="R487" s="35"/>
      <c r="S487" s="35"/>
      <c r="T487" s="35"/>
      <c r="U487" s="34"/>
      <c r="V487" s="34"/>
    </row>
    <row r="488" spans="2:22" s="30" customFormat="1" x14ac:dyDescent="0.3">
      <c r="B488" s="32"/>
      <c r="C488" s="33"/>
      <c r="D488" s="33"/>
      <c r="E488" s="33"/>
      <c r="F488" s="33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5"/>
      <c r="R488" s="35"/>
      <c r="S488" s="35"/>
      <c r="T488" s="35"/>
      <c r="U488" s="34"/>
      <c r="V488" s="34"/>
    </row>
    <row r="489" spans="2:22" s="30" customFormat="1" x14ac:dyDescent="0.3">
      <c r="B489" s="32"/>
      <c r="C489" s="33"/>
      <c r="D489" s="33"/>
      <c r="E489" s="33"/>
      <c r="F489" s="33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5"/>
      <c r="R489" s="35"/>
      <c r="S489" s="35"/>
      <c r="T489" s="35"/>
      <c r="U489" s="34"/>
      <c r="V489" s="34"/>
    </row>
    <row r="490" spans="2:22" s="30" customFormat="1" x14ac:dyDescent="0.3">
      <c r="B490" s="32"/>
      <c r="C490" s="33"/>
      <c r="D490" s="33"/>
      <c r="E490" s="33"/>
      <c r="F490" s="33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5"/>
      <c r="R490" s="35"/>
      <c r="S490" s="35"/>
      <c r="T490" s="35"/>
      <c r="U490" s="34"/>
      <c r="V490" s="34"/>
    </row>
    <row r="491" spans="2:22" s="30" customFormat="1" x14ac:dyDescent="0.3">
      <c r="B491" s="32"/>
      <c r="C491" s="33"/>
      <c r="D491" s="33"/>
      <c r="E491" s="33"/>
      <c r="F491" s="33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5"/>
      <c r="R491" s="35"/>
      <c r="S491" s="35"/>
      <c r="T491" s="35"/>
      <c r="U491" s="34"/>
      <c r="V491" s="34"/>
    </row>
    <row r="492" spans="2:22" s="30" customFormat="1" x14ac:dyDescent="0.3">
      <c r="B492" s="32"/>
      <c r="C492" s="33"/>
      <c r="D492" s="33"/>
      <c r="E492" s="33"/>
      <c r="F492" s="33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5"/>
      <c r="R492" s="35"/>
      <c r="S492" s="35"/>
      <c r="T492" s="35"/>
      <c r="U492" s="34"/>
      <c r="V492" s="34"/>
    </row>
    <row r="493" spans="2:22" s="30" customFormat="1" x14ac:dyDescent="0.3">
      <c r="B493" s="32"/>
      <c r="C493" s="33"/>
      <c r="D493" s="33"/>
      <c r="E493" s="33"/>
      <c r="F493" s="33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5"/>
      <c r="R493" s="35"/>
      <c r="S493" s="35"/>
      <c r="T493" s="35"/>
      <c r="U493" s="34"/>
      <c r="V493" s="34"/>
    </row>
    <row r="494" spans="2:22" s="30" customFormat="1" x14ac:dyDescent="0.3">
      <c r="B494" s="32"/>
      <c r="C494" s="33"/>
      <c r="D494" s="33"/>
      <c r="E494" s="33"/>
      <c r="F494" s="33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5"/>
      <c r="R494" s="35"/>
      <c r="S494" s="35"/>
      <c r="T494" s="35"/>
      <c r="U494" s="34"/>
      <c r="V494" s="34"/>
    </row>
    <row r="495" spans="2:22" s="30" customFormat="1" x14ac:dyDescent="0.3">
      <c r="B495" s="32"/>
      <c r="C495" s="33"/>
      <c r="D495" s="33"/>
      <c r="E495" s="33"/>
      <c r="F495" s="33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5"/>
      <c r="R495" s="35"/>
      <c r="S495" s="35"/>
      <c r="T495" s="35"/>
      <c r="U495" s="34"/>
      <c r="V495" s="34"/>
    </row>
    <row r="496" spans="2:22" s="30" customFormat="1" x14ac:dyDescent="0.3">
      <c r="B496" s="32"/>
      <c r="C496" s="33"/>
      <c r="D496" s="33"/>
      <c r="E496" s="33"/>
      <c r="F496" s="33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5"/>
      <c r="R496" s="35"/>
      <c r="S496" s="35"/>
      <c r="T496" s="35"/>
      <c r="U496" s="34"/>
      <c r="V496" s="34"/>
    </row>
    <row r="497" spans="2:22" s="30" customFormat="1" x14ac:dyDescent="0.3">
      <c r="B497" s="32"/>
      <c r="C497" s="33"/>
      <c r="D497" s="33"/>
      <c r="E497" s="33"/>
      <c r="F497" s="33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5"/>
      <c r="R497" s="35"/>
      <c r="S497" s="35"/>
      <c r="T497" s="35"/>
      <c r="U497" s="34"/>
      <c r="V497" s="34"/>
    </row>
    <row r="498" spans="2:22" s="30" customFormat="1" x14ac:dyDescent="0.3">
      <c r="B498" s="32"/>
      <c r="C498" s="33"/>
      <c r="D498" s="33"/>
      <c r="E498" s="33"/>
      <c r="F498" s="33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5"/>
      <c r="R498" s="35"/>
      <c r="S498" s="35"/>
      <c r="T498" s="35"/>
      <c r="U498" s="34"/>
      <c r="V498" s="34"/>
    </row>
    <row r="499" spans="2:22" s="30" customFormat="1" x14ac:dyDescent="0.3">
      <c r="B499" s="32"/>
      <c r="C499" s="33"/>
      <c r="D499" s="33"/>
      <c r="E499" s="33"/>
      <c r="F499" s="33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5"/>
      <c r="R499" s="35"/>
      <c r="S499" s="35"/>
      <c r="T499" s="35"/>
      <c r="U499" s="34"/>
      <c r="V499" s="34"/>
    </row>
    <row r="500" spans="2:22" s="30" customFormat="1" x14ac:dyDescent="0.3">
      <c r="B500" s="32"/>
      <c r="C500" s="33"/>
      <c r="D500" s="33"/>
      <c r="E500" s="33"/>
      <c r="F500" s="33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5"/>
      <c r="R500" s="35"/>
      <c r="S500" s="35"/>
      <c r="T500" s="35"/>
      <c r="U500" s="34"/>
      <c r="V500" s="34"/>
    </row>
    <row r="501" spans="2:22" s="30" customFormat="1" x14ac:dyDescent="0.3">
      <c r="B501" s="32"/>
      <c r="C501" s="33"/>
      <c r="D501" s="33"/>
      <c r="E501" s="33"/>
      <c r="F501" s="33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5"/>
      <c r="R501" s="35"/>
      <c r="S501" s="35"/>
      <c r="T501" s="35"/>
      <c r="U501" s="34"/>
      <c r="V501" s="34"/>
    </row>
    <row r="502" spans="2:22" s="30" customFormat="1" x14ac:dyDescent="0.3">
      <c r="B502" s="32"/>
      <c r="C502" s="33"/>
      <c r="D502" s="33"/>
      <c r="E502" s="33"/>
      <c r="F502" s="33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5"/>
      <c r="R502" s="35"/>
      <c r="S502" s="35"/>
      <c r="T502" s="35"/>
      <c r="U502" s="34"/>
      <c r="V502" s="34"/>
    </row>
    <row r="503" spans="2:22" s="30" customFormat="1" x14ac:dyDescent="0.3">
      <c r="B503" s="32"/>
      <c r="C503" s="33"/>
      <c r="D503" s="33"/>
      <c r="E503" s="33"/>
      <c r="F503" s="33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5"/>
      <c r="R503" s="35"/>
      <c r="S503" s="35"/>
      <c r="T503" s="35"/>
      <c r="U503" s="34"/>
      <c r="V503" s="34"/>
    </row>
    <row r="504" spans="2:22" s="30" customFormat="1" x14ac:dyDescent="0.3">
      <c r="B504" s="32"/>
      <c r="C504" s="33"/>
      <c r="D504" s="33"/>
      <c r="E504" s="33"/>
      <c r="F504" s="33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5"/>
      <c r="R504" s="35"/>
      <c r="S504" s="35"/>
      <c r="T504" s="35"/>
      <c r="U504" s="34"/>
      <c r="V504" s="34"/>
    </row>
    <row r="505" spans="2:22" s="30" customFormat="1" x14ac:dyDescent="0.3">
      <c r="B505" s="32"/>
      <c r="C505" s="33"/>
      <c r="D505" s="33"/>
      <c r="E505" s="33"/>
      <c r="F505" s="33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5"/>
      <c r="R505" s="35"/>
      <c r="S505" s="35"/>
      <c r="T505" s="35"/>
      <c r="U505" s="34"/>
      <c r="V505" s="34"/>
    </row>
    <row r="506" spans="2:22" s="30" customFormat="1" x14ac:dyDescent="0.3">
      <c r="B506" s="32"/>
      <c r="C506" s="33"/>
      <c r="D506" s="33"/>
      <c r="E506" s="33"/>
      <c r="F506" s="33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5"/>
      <c r="R506" s="35"/>
      <c r="S506" s="35"/>
      <c r="T506" s="35"/>
      <c r="U506" s="34"/>
      <c r="V506" s="34"/>
    </row>
    <row r="507" spans="2:22" s="30" customFormat="1" x14ac:dyDescent="0.3">
      <c r="B507" s="32"/>
      <c r="C507" s="33"/>
      <c r="D507" s="33"/>
      <c r="E507" s="33"/>
      <c r="F507" s="33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5"/>
      <c r="R507" s="35"/>
      <c r="S507" s="35"/>
      <c r="T507" s="35"/>
      <c r="U507" s="34"/>
      <c r="V507" s="34"/>
    </row>
    <row r="508" spans="2:22" s="30" customFormat="1" x14ac:dyDescent="0.3">
      <c r="B508" s="32"/>
      <c r="C508" s="33"/>
      <c r="D508" s="33"/>
      <c r="E508" s="33"/>
      <c r="F508" s="33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5"/>
      <c r="R508" s="35"/>
      <c r="S508" s="35"/>
      <c r="T508" s="35"/>
      <c r="U508" s="34"/>
      <c r="V508" s="34"/>
    </row>
    <row r="509" spans="2:22" s="30" customFormat="1" x14ac:dyDescent="0.3">
      <c r="B509" s="32"/>
      <c r="C509" s="33"/>
      <c r="D509" s="33"/>
      <c r="E509" s="33"/>
      <c r="F509" s="33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5"/>
      <c r="R509" s="35"/>
      <c r="S509" s="35"/>
      <c r="T509" s="35"/>
      <c r="U509" s="34"/>
      <c r="V509" s="34"/>
    </row>
    <row r="510" spans="2:22" s="30" customFormat="1" x14ac:dyDescent="0.3">
      <c r="B510" s="32"/>
      <c r="C510" s="33"/>
      <c r="D510" s="33"/>
      <c r="E510" s="33"/>
      <c r="F510" s="33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5"/>
      <c r="R510" s="35"/>
      <c r="S510" s="35"/>
      <c r="T510" s="35"/>
      <c r="U510" s="34"/>
      <c r="V510" s="34"/>
    </row>
    <row r="511" spans="2:22" s="30" customFormat="1" x14ac:dyDescent="0.3">
      <c r="B511" s="32"/>
      <c r="C511" s="33"/>
      <c r="D511" s="33"/>
      <c r="E511" s="33"/>
      <c r="F511" s="33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5"/>
      <c r="R511" s="35"/>
      <c r="S511" s="35"/>
      <c r="T511" s="35"/>
      <c r="U511" s="34"/>
      <c r="V511" s="34"/>
    </row>
    <row r="512" spans="2:22" s="30" customFormat="1" x14ac:dyDescent="0.3">
      <c r="B512" s="32"/>
      <c r="C512" s="33"/>
      <c r="D512" s="33"/>
      <c r="E512" s="33"/>
      <c r="F512" s="33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5"/>
      <c r="R512" s="35"/>
      <c r="S512" s="35"/>
      <c r="T512" s="35"/>
      <c r="U512" s="34"/>
      <c r="V512" s="34"/>
    </row>
    <row r="513" spans="2:22" s="30" customFormat="1" x14ac:dyDescent="0.3">
      <c r="B513" s="32"/>
      <c r="C513" s="33"/>
      <c r="D513" s="33"/>
      <c r="E513" s="33"/>
      <c r="F513" s="33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5"/>
      <c r="R513" s="35"/>
      <c r="S513" s="35"/>
      <c r="T513" s="35"/>
      <c r="U513" s="34"/>
      <c r="V513" s="34"/>
    </row>
    <row r="514" spans="2:22" s="30" customFormat="1" x14ac:dyDescent="0.3">
      <c r="B514" s="32"/>
      <c r="C514" s="33"/>
      <c r="D514" s="33"/>
      <c r="E514" s="33"/>
      <c r="F514" s="33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5"/>
      <c r="R514" s="35"/>
      <c r="S514" s="35"/>
      <c r="T514" s="35"/>
      <c r="U514" s="34"/>
      <c r="V514" s="34"/>
    </row>
    <row r="515" spans="2:22" s="30" customFormat="1" x14ac:dyDescent="0.3">
      <c r="B515" s="32"/>
      <c r="C515" s="33"/>
      <c r="D515" s="33"/>
      <c r="E515" s="33"/>
      <c r="F515" s="33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5"/>
      <c r="R515" s="35"/>
      <c r="S515" s="35"/>
      <c r="T515" s="35"/>
      <c r="U515" s="34"/>
      <c r="V515" s="34"/>
    </row>
    <row r="516" spans="2:22" s="30" customFormat="1" x14ac:dyDescent="0.3">
      <c r="B516" s="32"/>
      <c r="C516" s="33"/>
      <c r="D516" s="33"/>
      <c r="E516" s="33"/>
      <c r="F516" s="33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5"/>
      <c r="R516" s="35"/>
      <c r="S516" s="35"/>
      <c r="T516" s="35"/>
      <c r="U516" s="34"/>
      <c r="V516" s="34"/>
    </row>
    <row r="517" spans="2:22" s="30" customFormat="1" x14ac:dyDescent="0.3">
      <c r="B517" s="32"/>
      <c r="C517" s="33"/>
      <c r="D517" s="33"/>
      <c r="E517" s="33"/>
      <c r="F517" s="33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5"/>
      <c r="R517" s="35"/>
      <c r="S517" s="35"/>
      <c r="T517" s="35"/>
      <c r="U517" s="34"/>
      <c r="V517" s="34"/>
    </row>
    <row r="518" spans="2:22" s="30" customFormat="1" x14ac:dyDescent="0.3">
      <c r="B518" s="32"/>
      <c r="C518" s="33"/>
      <c r="D518" s="33"/>
      <c r="E518" s="33"/>
      <c r="F518" s="33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5"/>
      <c r="R518" s="35"/>
      <c r="S518" s="35"/>
      <c r="T518" s="35"/>
      <c r="U518" s="34"/>
      <c r="V518" s="34"/>
    </row>
    <row r="519" spans="2:22" s="30" customFormat="1" x14ac:dyDescent="0.3">
      <c r="B519" s="32"/>
      <c r="C519" s="33"/>
      <c r="D519" s="33"/>
      <c r="E519" s="33"/>
      <c r="F519" s="33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5"/>
      <c r="R519" s="35"/>
      <c r="S519" s="35"/>
      <c r="T519" s="35"/>
      <c r="U519" s="34"/>
      <c r="V519" s="34"/>
    </row>
    <row r="520" spans="2:22" s="30" customFormat="1" x14ac:dyDescent="0.3">
      <c r="B520" s="32"/>
      <c r="C520" s="33"/>
      <c r="D520" s="33"/>
      <c r="E520" s="33"/>
      <c r="F520" s="33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5"/>
      <c r="R520" s="35"/>
      <c r="S520" s="35"/>
      <c r="T520" s="35"/>
      <c r="U520" s="34"/>
      <c r="V520" s="34"/>
    </row>
    <row r="521" spans="2:22" s="30" customFormat="1" x14ac:dyDescent="0.3">
      <c r="B521" s="32"/>
      <c r="C521" s="33"/>
      <c r="D521" s="33"/>
      <c r="E521" s="33"/>
      <c r="F521" s="33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5"/>
      <c r="R521" s="35"/>
      <c r="S521" s="35"/>
      <c r="T521" s="35"/>
      <c r="U521" s="34"/>
      <c r="V521" s="34"/>
    </row>
    <row r="522" spans="2:22" s="30" customFormat="1" x14ac:dyDescent="0.3">
      <c r="B522" s="32"/>
      <c r="C522" s="33"/>
      <c r="D522" s="33"/>
      <c r="E522" s="33"/>
      <c r="F522" s="33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5"/>
      <c r="R522" s="35"/>
      <c r="S522" s="35"/>
      <c r="T522" s="35"/>
      <c r="U522" s="34"/>
      <c r="V522" s="34"/>
    </row>
    <row r="523" spans="2:22" s="30" customFormat="1" x14ac:dyDescent="0.3">
      <c r="B523" s="32"/>
      <c r="C523" s="33"/>
      <c r="D523" s="33"/>
      <c r="E523" s="33"/>
      <c r="F523" s="33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5"/>
      <c r="R523" s="35"/>
      <c r="S523" s="35"/>
      <c r="T523" s="35"/>
      <c r="U523" s="34"/>
      <c r="V523" s="34"/>
    </row>
    <row r="524" spans="2:22" s="30" customFormat="1" x14ac:dyDescent="0.3">
      <c r="B524" s="32"/>
      <c r="C524" s="33"/>
      <c r="D524" s="33"/>
      <c r="E524" s="33"/>
      <c r="F524" s="33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5"/>
      <c r="R524" s="35"/>
      <c r="S524" s="35"/>
      <c r="T524" s="35"/>
      <c r="U524" s="34"/>
      <c r="V524" s="34"/>
    </row>
    <row r="525" spans="2:22" s="30" customFormat="1" x14ac:dyDescent="0.3">
      <c r="B525" s="32"/>
      <c r="C525" s="33"/>
      <c r="D525" s="33"/>
      <c r="E525" s="33"/>
      <c r="F525" s="33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5"/>
      <c r="R525" s="35"/>
      <c r="S525" s="35"/>
      <c r="T525" s="35"/>
      <c r="U525" s="34"/>
      <c r="V525" s="34"/>
    </row>
    <row r="526" spans="2:22" s="30" customFormat="1" x14ac:dyDescent="0.3">
      <c r="B526" s="32"/>
      <c r="C526" s="33"/>
      <c r="D526" s="33"/>
      <c r="E526" s="33"/>
      <c r="F526" s="33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5"/>
      <c r="R526" s="35"/>
      <c r="S526" s="35"/>
      <c r="T526" s="35"/>
      <c r="U526" s="34"/>
      <c r="V526" s="34"/>
    </row>
    <row r="527" spans="2:22" s="30" customFormat="1" x14ac:dyDescent="0.3">
      <c r="B527" s="32"/>
      <c r="C527" s="33"/>
      <c r="D527" s="33"/>
      <c r="E527" s="33"/>
      <c r="F527" s="33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5"/>
      <c r="R527" s="35"/>
      <c r="S527" s="35"/>
      <c r="T527" s="35"/>
      <c r="U527" s="34"/>
      <c r="V527" s="34"/>
    </row>
    <row r="528" spans="2:22" s="30" customFormat="1" x14ac:dyDescent="0.3">
      <c r="B528" s="32"/>
      <c r="C528" s="33"/>
      <c r="D528" s="33"/>
      <c r="E528" s="33"/>
      <c r="F528" s="33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5"/>
      <c r="R528" s="35"/>
      <c r="S528" s="35"/>
      <c r="T528" s="35"/>
      <c r="U528" s="34"/>
      <c r="V528" s="34"/>
    </row>
    <row r="529" spans="2:22" s="30" customFormat="1" x14ac:dyDescent="0.3">
      <c r="B529" s="32"/>
      <c r="C529" s="33"/>
      <c r="D529" s="33"/>
      <c r="E529" s="33"/>
      <c r="F529" s="33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5"/>
      <c r="R529" s="35"/>
      <c r="S529" s="35"/>
      <c r="T529" s="35"/>
      <c r="U529" s="34"/>
      <c r="V529" s="34"/>
    </row>
    <row r="530" spans="2:22" s="30" customFormat="1" x14ac:dyDescent="0.3">
      <c r="B530" s="32"/>
      <c r="C530" s="33"/>
      <c r="D530" s="33"/>
      <c r="E530" s="33"/>
      <c r="F530" s="33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5"/>
      <c r="R530" s="35"/>
      <c r="S530" s="35"/>
      <c r="T530" s="35"/>
      <c r="U530" s="34"/>
      <c r="V530" s="34"/>
    </row>
    <row r="531" spans="2:22" s="30" customFormat="1" x14ac:dyDescent="0.3">
      <c r="B531" s="32"/>
      <c r="C531" s="33"/>
      <c r="D531" s="33"/>
      <c r="E531" s="33"/>
      <c r="F531" s="33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5"/>
      <c r="R531" s="35"/>
      <c r="S531" s="35"/>
      <c r="T531" s="35"/>
      <c r="U531" s="34"/>
      <c r="V531" s="34"/>
    </row>
    <row r="532" spans="2:22" s="30" customFormat="1" x14ac:dyDescent="0.3">
      <c r="B532" s="32"/>
      <c r="C532" s="33"/>
      <c r="D532" s="33"/>
      <c r="E532" s="33"/>
      <c r="F532" s="33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5"/>
      <c r="R532" s="35"/>
      <c r="S532" s="35"/>
      <c r="T532" s="35"/>
      <c r="U532" s="34"/>
      <c r="V532" s="34"/>
    </row>
    <row r="533" spans="2:22" s="30" customFormat="1" x14ac:dyDescent="0.3">
      <c r="B533" s="32"/>
      <c r="C533" s="33"/>
      <c r="D533" s="33"/>
      <c r="E533" s="33"/>
      <c r="F533" s="33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5"/>
      <c r="R533" s="35"/>
      <c r="S533" s="35"/>
      <c r="T533" s="35"/>
      <c r="U533" s="34"/>
      <c r="V533" s="34"/>
    </row>
    <row r="534" spans="2:22" s="30" customFormat="1" x14ac:dyDescent="0.3">
      <c r="B534" s="32"/>
      <c r="C534" s="33"/>
      <c r="D534" s="33"/>
      <c r="E534" s="33"/>
      <c r="F534" s="33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5"/>
      <c r="R534" s="35"/>
      <c r="S534" s="35"/>
      <c r="T534" s="35"/>
      <c r="U534" s="34"/>
      <c r="V534" s="34"/>
    </row>
    <row r="535" spans="2:22" s="30" customFormat="1" x14ac:dyDescent="0.3">
      <c r="B535" s="32"/>
      <c r="C535" s="33"/>
      <c r="D535" s="33"/>
      <c r="E535" s="33"/>
      <c r="F535" s="33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5"/>
      <c r="R535" s="35"/>
      <c r="S535" s="35"/>
      <c r="T535" s="35"/>
      <c r="U535" s="34"/>
      <c r="V535" s="34"/>
    </row>
    <row r="536" spans="2:22" s="30" customFormat="1" x14ac:dyDescent="0.3">
      <c r="B536" s="32"/>
      <c r="C536" s="33"/>
      <c r="D536" s="33"/>
      <c r="E536" s="33"/>
      <c r="F536" s="33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5"/>
      <c r="R536" s="35"/>
      <c r="S536" s="35"/>
      <c r="T536" s="35"/>
      <c r="U536" s="34"/>
      <c r="V536" s="34"/>
    </row>
    <row r="537" spans="2:22" s="30" customFormat="1" x14ac:dyDescent="0.3">
      <c r="B537" s="32"/>
      <c r="C537" s="33"/>
      <c r="D537" s="33"/>
      <c r="E537" s="33"/>
      <c r="F537" s="33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5"/>
      <c r="R537" s="35"/>
      <c r="S537" s="35"/>
      <c r="T537" s="35"/>
      <c r="U537" s="34"/>
      <c r="V537" s="34"/>
    </row>
    <row r="538" spans="2:22" s="30" customFormat="1" x14ac:dyDescent="0.3">
      <c r="B538" s="32"/>
      <c r="C538" s="33"/>
      <c r="D538" s="33"/>
      <c r="E538" s="33"/>
      <c r="F538" s="33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5"/>
      <c r="R538" s="35"/>
      <c r="S538" s="35"/>
      <c r="T538" s="35"/>
      <c r="U538" s="34"/>
      <c r="V538" s="34"/>
    </row>
    <row r="539" spans="2:22" s="30" customFormat="1" x14ac:dyDescent="0.3">
      <c r="B539" s="32"/>
      <c r="C539" s="33"/>
      <c r="D539" s="33"/>
      <c r="E539" s="33"/>
      <c r="F539" s="33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5"/>
      <c r="R539" s="35"/>
      <c r="S539" s="35"/>
      <c r="T539" s="35"/>
      <c r="U539" s="34"/>
      <c r="V539" s="34"/>
    </row>
    <row r="540" spans="2:22" s="30" customFormat="1" x14ac:dyDescent="0.3">
      <c r="B540" s="32"/>
      <c r="C540" s="33"/>
      <c r="D540" s="33"/>
      <c r="E540" s="33"/>
      <c r="F540" s="33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5"/>
      <c r="R540" s="35"/>
      <c r="S540" s="35"/>
      <c r="T540" s="35"/>
      <c r="U540" s="34"/>
      <c r="V540" s="34"/>
    </row>
    <row r="541" spans="2:22" s="30" customFormat="1" x14ac:dyDescent="0.3">
      <c r="B541" s="32"/>
      <c r="C541" s="33"/>
      <c r="D541" s="33"/>
      <c r="E541" s="33"/>
      <c r="F541" s="33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5"/>
      <c r="R541" s="35"/>
      <c r="S541" s="35"/>
      <c r="T541" s="35"/>
      <c r="U541" s="34"/>
      <c r="V541" s="34"/>
    </row>
    <row r="542" spans="2:22" s="30" customFormat="1" x14ac:dyDescent="0.3">
      <c r="B542" s="32"/>
      <c r="C542" s="33"/>
      <c r="D542" s="33"/>
      <c r="E542" s="33"/>
      <c r="F542" s="33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5"/>
      <c r="R542" s="35"/>
      <c r="S542" s="35"/>
      <c r="T542" s="35"/>
      <c r="U542" s="34"/>
      <c r="V542" s="34"/>
    </row>
    <row r="543" spans="2:22" s="30" customFormat="1" x14ac:dyDescent="0.3">
      <c r="B543" s="32"/>
      <c r="C543" s="33"/>
      <c r="D543" s="33"/>
      <c r="E543" s="33"/>
      <c r="F543" s="33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5"/>
      <c r="R543" s="35"/>
      <c r="S543" s="35"/>
      <c r="T543" s="35"/>
      <c r="U543" s="34"/>
      <c r="V543" s="34"/>
    </row>
    <row r="544" spans="2:22" s="30" customFormat="1" x14ac:dyDescent="0.3">
      <c r="B544" s="32"/>
      <c r="C544" s="33"/>
      <c r="D544" s="33"/>
      <c r="E544" s="33"/>
      <c r="F544" s="33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5"/>
      <c r="R544" s="35"/>
      <c r="S544" s="35"/>
      <c r="T544" s="35"/>
      <c r="U544" s="34"/>
      <c r="V544" s="34"/>
    </row>
    <row r="545" spans="2:22" s="30" customFormat="1" x14ac:dyDescent="0.3">
      <c r="B545" s="32"/>
      <c r="C545" s="33"/>
      <c r="D545" s="33"/>
      <c r="E545" s="33"/>
      <c r="F545" s="33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5"/>
      <c r="R545" s="35"/>
      <c r="S545" s="35"/>
      <c r="T545" s="35"/>
      <c r="U545" s="34"/>
      <c r="V545" s="34"/>
    </row>
    <row r="546" spans="2:22" s="30" customFormat="1" x14ac:dyDescent="0.3">
      <c r="B546" s="32"/>
      <c r="C546" s="33"/>
      <c r="D546" s="33"/>
      <c r="E546" s="33"/>
      <c r="F546" s="33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5"/>
      <c r="R546" s="35"/>
      <c r="S546" s="35"/>
      <c r="T546" s="35"/>
      <c r="U546" s="34"/>
      <c r="V546" s="34"/>
    </row>
    <row r="547" spans="2:22" s="30" customFormat="1" x14ac:dyDescent="0.3">
      <c r="B547" s="32"/>
      <c r="C547" s="33"/>
      <c r="D547" s="33"/>
      <c r="E547" s="33"/>
      <c r="F547" s="33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5"/>
      <c r="R547" s="35"/>
      <c r="S547" s="35"/>
      <c r="T547" s="35"/>
      <c r="U547" s="34"/>
      <c r="V547" s="34"/>
    </row>
    <row r="548" spans="2:22" s="30" customFormat="1" x14ac:dyDescent="0.3">
      <c r="B548" s="32"/>
      <c r="C548" s="33"/>
      <c r="D548" s="33"/>
      <c r="E548" s="33"/>
      <c r="F548" s="33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5"/>
      <c r="R548" s="35"/>
      <c r="S548" s="35"/>
      <c r="T548" s="35"/>
      <c r="U548" s="34"/>
      <c r="V548" s="34"/>
    </row>
    <row r="549" spans="2:22" s="30" customFormat="1" x14ac:dyDescent="0.3">
      <c r="B549" s="32"/>
      <c r="C549" s="33"/>
      <c r="D549" s="33"/>
      <c r="E549" s="33"/>
      <c r="F549" s="33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5"/>
      <c r="R549" s="35"/>
      <c r="S549" s="35"/>
      <c r="T549" s="35"/>
      <c r="U549" s="34"/>
      <c r="V549" s="34"/>
    </row>
    <row r="550" spans="2:22" s="30" customFormat="1" x14ac:dyDescent="0.3">
      <c r="B550" s="32"/>
      <c r="C550" s="33"/>
      <c r="D550" s="33"/>
      <c r="E550" s="33"/>
      <c r="F550" s="33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5"/>
      <c r="R550" s="35"/>
      <c r="S550" s="35"/>
      <c r="T550" s="35"/>
      <c r="U550" s="34"/>
      <c r="V550" s="34"/>
    </row>
    <row r="551" spans="2:22" s="30" customFormat="1" x14ac:dyDescent="0.3">
      <c r="B551" s="32"/>
      <c r="C551" s="33"/>
      <c r="D551" s="33"/>
      <c r="E551" s="33"/>
      <c r="F551" s="33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5"/>
      <c r="R551" s="35"/>
      <c r="S551" s="35"/>
      <c r="T551" s="35"/>
      <c r="U551" s="34"/>
      <c r="V551" s="34"/>
    </row>
    <row r="552" spans="2:22" s="30" customFormat="1" x14ac:dyDescent="0.3">
      <c r="B552" s="32"/>
      <c r="C552" s="33"/>
      <c r="D552" s="33"/>
      <c r="E552" s="33"/>
      <c r="F552" s="33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5"/>
      <c r="R552" s="35"/>
      <c r="S552" s="35"/>
      <c r="T552" s="35"/>
      <c r="U552" s="34"/>
      <c r="V552" s="34"/>
    </row>
    <row r="553" spans="2:22" s="30" customFormat="1" x14ac:dyDescent="0.3">
      <c r="B553" s="32"/>
      <c r="C553" s="33"/>
      <c r="D553" s="33"/>
      <c r="E553" s="33"/>
      <c r="F553" s="33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5"/>
      <c r="R553" s="35"/>
      <c r="S553" s="35"/>
      <c r="T553" s="35"/>
      <c r="U553" s="34"/>
      <c r="V553" s="34"/>
    </row>
    <row r="554" spans="2:22" s="30" customFormat="1" x14ac:dyDescent="0.3">
      <c r="B554" s="32"/>
      <c r="C554" s="33"/>
      <c r="D554" s="33"/>
      <c r="E554" s="33"/>
      <c r="F554" s="33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5"/>
      <c r="R554" s="35"/>
      <c r="S554" s="35"/>
      <c r="T554" s="35"/>
      <c r="U554" s="34"/>
      <c r="V554" s="34"/>
    </row>
    <row r="555" spans="2:22" s="30" customFormat="1" x14ac:dyDescent="0.3">
      <c r="B555" s="32"/>
      <c r="C555" s="33"/>
      <c r="D555" s="33"/>
      <c r="E555" s="33"/>
      <c r="F555" s="33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5"/>
      <c r="R555" s="35"/>
      <c r="S555" s="35"/>
      <c r="T555" s="35"/>
      <c r="U555" s="34"/>
      <c r="V555" s="34"/>
    </row>
    <row r="556" spans="2:22" s="30" customFormat="1" x14ac:dyDescent="0.3">
      <c r="B556" s="32"/>
      <c r="C556" s="33"/>
      <c r="D556" s="33"/>
      <c r="E556" s="33"/>
      <c r="F556" s="33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5"/>
      <c r="R556" s="35"/>
      <c r="S556" s="35"/>
      <c r="T556" s="35"/>
      <c r="U556" s="34"/>
      <c r="V556" s="34"/>
    </row>
    <row r="557" spans="2:22" s="30" customFormat="1" x14ac:dyDescent="0.3">
      <c r="B557" s="32"/>
      <c r="C557" s="33"/>
      <c r="D557" s="33"/>
      <c r="E557" s="33"/>
      <c r="F557" s="33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5"/>
      <c r="R557" s="35"/>
      <c r="S557" s="35"/>
      <c r="T557" s="35"/>
      <c r="U557" s="34"/>
      <c r="V557" s="34"/>
    </row>
    <row r="558" spans="2:22" s="30" customFormat="1" x14ac:dyDescent="0.3">
      <c r="B558" s="32"/>
      <c r="C558" s="33"/>
      <c r="D558" s="33"/>
      <c r="E558" s="33"/>
      <c r="F558" s="33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5"/>
      <c r="R558" s="35"/>
      <c r="S558" s="35"/>
      <c r="T558" s="35"/>
      <c r="U558" s="34"/>
      <c r="V558" s="34"/>
    </row>
    <row r="559" spans="2:22" s="30" customFormat="1" x14ac:dyDescent="0.3">
      <c r="B559" s="32"/>
      <c r="C559" s="33"/>
      <c r="D559" s="33"/>
      <c r="E559" s="33"/>
      <c r="F559" s="3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5"/>
      <c r="R559" s="35"/>
      <c r="S559" s="35"/>
      <c r="T559" s="35"/>
      <c r="U559" s="34"/>
      <c r="V559" s="34"/>
    </row>
    <row r="560" spans="2:22" s="30" customFormat="1" x14ac:dyDescent="0.3">
      <c r="B560" s="32"/>
      <c r="C560" s="33"/>
      <c r="D560" s="33"/>
      <c r="E560" s="33"/>
      <c r="F560" s="33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5"/>
      <c r="R560" s="35"/>
      <c r="S560" s="35"/>
      <c r="T560" s="35"/>
      <c r="U560" s="34"/>
      <c r="V560" s="34"/>
    </row>
    <row r="561" spans="2:22" s="30" customFormat="1" x14ac:dyDescent="0.3">
      <c r="B561" s="32"/>
      <c r="C561" s="33"/>
      <c r="D561" s="33"/>
      <c r="E561" s="33"/>
      <c r="F561" s="33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5"/>
      <c r="R561" s="35"/>
      <c r="S561" s="35"/>
      <c r="T561" s="35"/>
      <c r="U561" s="34"/>
      <c r="V561" s="34"/>
    </row>
    <row r="562" spans="2:22" s="30" customFormat="1" x14ac:dyDescent="0.3">
      <c r="B562" s="32"/>
      <c r="C562" s="33"/>
      <c r="D562" s="33"/>
      <c r="E562" s="33"/>
      <c r="F562" s="33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5"/>
      <c r="R562" s="35"/>
      <c r="S562" s="35"/>
      <c r="T562" s="35"/>
      <c r="U562" s="34"/>
      <c r="V562" s="34"/>
    </row>
    <row r="563" spans="2:22" s="30" customFormat="1" x14ac:dyDescent="0.3">
      <c r="B563" s="32"/>
      <c r="C563" s="33"/>
      <c r="D563" s="33"/>
      <c r="E563" s="33"/>
      <c r="F563" s="33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5"/>
      <c r="R563" s="35"/>
      <c r="S563" s="35"/>
      <c r="T563" s="35"/>
      <c r="U563" s="34"/>
      <c r="V563" s="34"/>
    </row>
    <row r="564" spans="2:22" s="30" customFormat="1" x14ac:dyDescent="0.3">
      <c r="B564" s="32"/>
      <c r="C564" s="33"/>
      <c r="D564" s="33"/>
      <c r="E564" s="33"/>
      <c r="F564" s="33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5"/>
      <c r="R564" s="35"/>
      <c r="S564" s="35"/>
      <c r="T564" s="35"/>
      <c r="U564" s="34"/>
      <c r="V564" s="34"/>
    </row>
    <row r="565" spans="2:22" s="30" customFormat="1" x14ac:dyDescent="0.3">
      <c r="B565" s="32"/>
      <c r="C565" s="33"/>
      <c r="D565" s="33"/>
      <c r="E565" s="33"/>
      <c r="F565" s="33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5"/>
      <c r="R565" s="35"/>
      <c r="S565" s="35"/>
      <c r="T565" s="35"/>
      <c r="U565" s="34"/>
      <c r="V565" s="34"/>
    </row>
    <row r="566" spans="2:22" s="30" customFormat="1" x14ac:dyDescent="0.3">
      <c r="B566" s="32"/>
      <c r="C566" s="33"/>
      <c r="D566" s="33"/>
      <c r="E566" s="33"/>
      <c r="F566" s="33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5"/>
      <c r="R566" s="35"/>
      <c r="S566" s="35"/>
      <c r="T566" s="35"/>
      <c r="U566" s="34"/>
      <c r="V566" s="34"/>
    </row>
    <row r="567" spans="2:22" s="30" customFormat="1" x14ac:dyDescent="0.3">
      <c r="B567" s="32"/>
      <c r="C567" s="33"/>
      <c r="D567" s="33"/>
      <c r="E567" s="33"/>
      <c r="F567" s="33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5"/>
      <c r="R567" s="35"/>
      <c r="S567" s="35"/>
      <c r="T567" s="35"/>
      <c r="U567" s="34"/>
      <c r="V567" s="34"/>
    </row>
    <row r="568" spans="2:22" s="30" customFormat="1" x14ac:dyDescent="0.3">
      <c r="B568" s="32"/>
      <c r="C568" s="33"/>
      <c r="D568" s="33"/>
      <c r="E568" s="33"/>
      <c r="F568" s="33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5"/>
      <c r="R568" s="35"/>
      <c r="S568" s="35"/>
      <c r="T568" s="35"/>
      <c r="U568" s="34"/>
      <c r="V568" s="34"/>
    </row>
    <row r="569" spans="2:22" s="30" customFormat="1" x14ac:dyDescent="0.3">
      <c r="B569" s="32"/>
      <c r="C569" s="33"/>
      <c r="D569" s="33"/>
      <c r="E569" s="33"/>
      <c r="F569" s="33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5"/>
      <c r="R569" s="35"/>
      <c r="S569" s="35"/>
      <c r="T569" s="35"/>
      <c r="U569" s="34"/>
      <c r="V569" s="34"/>
    </row>
    <row r="570" spans="2:22" s="30" customFormat="1" x14ac:dyDescent="0.3">
      <c r="B570" s="32"/>
      <c r="C570" s="33"/>
      <c r="D570" s="33"/>
      <c r="E570" s="33"/>
      <c r="F570" s="33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5"/>
      <c r="R570" s="35"/>
      <c r="S570" s="35"/>
      <c r="T570" s="35"/>
      <c r="U570" s="34"/>
      <c r="V570" s="34"/>
    </row>
    <row r="571" spans="2:22" s="30" customFormat="1" x14ac:dyDescent="0.3">
      <c r="B571" s="32"/>
      <c r="C571" s="33"/>
      <c r="D571" s="33"/>
      <c r="E571" s="33"/>
      <c r="F571" s="33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5"/>
      <c r="R571" s="35"/>
      <c r="S571" s="35"/>
      <c r="T571" s="35"/>
      <c r="U571" s="34"/>
      <c r="V571" s="34"/>
    </row>
    <row r="572" spans="2:22" s="30" customFormat="1" x14ac:dyDescent="0.3">
      <c r="B572" s="32"/>
      <c r="C572" s="33"/>
      <c r="D572" s="33"/>
      <c r="E572" s="33"/>
      <c r="F572" s="33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5"/>
      <c r="R572" s="35"/>
      <c r="S572" s="35"/>
      <c r="T572" s="35"/>
      <c r="U572" s="34"/>
      <c r="V572" s="34"/>
    </row>
    <row r="573" spans="2:22" s="30" customFormat="1" x14ac:dyDescent="0.3">
      <c r="B573" s="32"/>
      <c r="C573" s="33"/>
      <c r="D573" s="33"/>
      <c r="E573" s="33"/>
      <c r="F573" s="33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5"/>
      <c r="R573" s="35"/>
      <c r="S573" s="35"/>
      <c r="T573" s="35"/>
      <c r="U573" s="34"/>
      <c r="V573" s="34"/>
    </row>
    <row r="574" spans="2:22" s="30" customFormat="1" x14ac:dyDescent="0.3">
      <c r="B574" s="32"/>
      <c r="C574" s="33"/>
      <c r="D574" s="33"/>
      <c r="E574" s="33"/>
      <c r="F574" s="33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5"/>
      <c r="R574" s="35"/>
      <c r="S574" s="35"/>
      <c r="T574" s="35"/>
      <c r="U574" s="34"/>
      <c r="V574" s="34"/>
    </row>
    <row r="575" spans="2:22" s="30" customFormat="1" x14ac:dyDescent="0.3">
      <c r="B575" s="32"/>
      <c r="C575" s="33"/>
      <c r="D575" s="33"/>
      <c r="E575" s="33"/>
      <c r="F575" s="33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5"/>
      <c r="R575" s="35"/>
      <c r="S575" s="35"/>
      <c r="T575" s="35"/>
      <c r="U575" s="34"/>
      <c r="V575" s="34"/>
    </row>
    <row r="576" spans="2:22" s="30" customFormat="1" x14ac:dyDescent="0.3">
      <c r="B576" s="32"/>
      <c r="C576" s="33"/>
      <c r="D576" s="33"/>
      <c r="E576" s="33"/>
      <c r="F576" s="33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5"/>
      <c r="R576" s="35"/>
      <c r="S576" s="35"/>
      <c r="T576" s="35"/>
      <c r="U576" s="34"/>
      <c r="V576" s="34"/>
    </row>
    <row r="577" spans="2:22" s="30" customFormat="1" x14ac:dyDescent="0.3">
      <c r="B577" s="32"/>
      <c r="C577" s="33"/>
      <c r="D577" s="33"/>
      <c r="E577" s="33"/>
      <c r="F577" s="33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5"/>
      <c r="R577" s="35"/>
      <c r="S577" s="35"/>
      <c r="T577" s="35"/>
      <c r="U577" s="34"/>
      <c r="V577" s="34"/>
    </row>
    <row r="578" spans="2:22" s="30" customFormat="1" x14ac:dyDescent="0.3">
      <c r="B578" s="32"/>
      <c r="C578" s="33"/>
      <c r="D578" s="33"/>
      <c r="E578" s="33"/>
      <c r="F578" s="33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5"/>
      <c r="R578" s="35"/>
      <c r="S578" s="35"/>
      <c r="T578" s="35"/>
      <c r="U578" s="34"/>
      <c r="V578" s="34"/>
    </row>
    <row r="579" spans="2:22" s="30" customFormat="1" x14ac:dyDescent="0.3">
      <c r="B579" s="32"/>
      <c r="C579" s="33"/>
      <c r="D579" s="33"/>
      <c r="E579" s="33"/>
      <c r="F579" s="33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5"/>
      <c r="R579" s="35"/>
      <c r="S579" s="35"/>
      <c r="T579" s="35"/>
      <c r="U579" s="34"/>
      <c r="V579" s="34"/>
    </row>
    <row r="580" spans="2:22" s="30" customFormat="1" x14ac:dyDescent="0.3">
      <c r="B580" s="32"/>
      <c r="C580" s="33"/>
      <c r="D580" s="33"/>
      <c r="E580" s="33"/>
      <c r="F580" s="33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5"/>
      <c r="R580" s="35"/>
      <c r="S580" s="35"/>
      <c r="T580" s="35"/>
      <c r="U580" s="34"/>
      <c r="V580" s="34"/>
    </row>
    <row r="581" spans="2:22" s="30" customFormat="1" x14ac:dyDescent="0.3">
      <c r="B581" s="32"/>
      <c r="C581" s="33"/>
      <c r="D581" s="33"/>
      <c r="E581" s="33"/>
      <c r="F581" s="33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5"/>
      <c r="R581" s="35"/>
      <c r="S581" s="35"/>
      <c r="T581" s="35"/>
      <c r="U581" s="34"/>
      <c r="V581" s="34"/>
    </row>
    <row r="582" spans="2:22" s="30" customFormat="1" x14ac:dyDescent="0.3">
      <c r="B582" s="32"/>
      <c r="C582" s="33"/>
      <c r="D582" s="33"/>
      <c r="E582" s="33"/>
      <c r="F582" s="33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5"/>
      <c r="R582" s="35"/>
      <c r="S582" s="35"/>
      <c r="T582" s="35"/>
      <c r="U582" s="34"/>
      <c r="V582" s="34"/>
    </row>
    <row r="583" spans="2:22" s="30" customFormat="1" x14ac:dyDescent="0.3">
      <c r="B583" s="32"/>
      <c r="C583" s="33"/>
      <c r="D583" s="33"/>
      <c r="E583" s="33"/>
      <c r="F583" s="33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5"/>
      <c r="R583" s="35"/>
      <c r="S583" s="35"/>
      <c r="T583" s="35"/>
      <c r="U583" s="34"/>
      <c r="V583" s="34"/>
    </row>
    <row r="584" spans="2:22" s="30" customFormat="1" x14ac:dyDescent="0.3">
      <c r="B584" s="32"/>
      <c r="C584" s="33"/>
      <c r="D584" s="33"/>
      <c r="E584" s="33"/>
      <c r="F584" s="33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5"/>
      <c r="R584" s="35"/>
      <c r="S584" s="35"/>
      <c r="T584" s="35"/>
      <c r="U584" s="34"/>
      <c r="V584" s="34"/>
    </row>
    <row r="585" spans="2:22" s="30" customFormat="1" x14ac:dyDescent="0.3">
      <c r="B585" s="32"/>
      <c r="C585" s="33"/>
      <c r="D585" s="33"/>
      <c r="E585" s="33"/>
      <c r="F585" s="33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5"/>
      <c r="R585" s="35"/>
      <c r="S585" s="35"/>
      <c r="T585" s="35"/>
      <c r="U585" s="34"/>
      <c r="V585" s="34"/>
    </row>
    <row r="586" spans="2:22" s="30" customFormat="1" x14ac:dyDescent="0.3">
      <c r="B586" s="32"/>
      <c r="C586" s="33"/>
      <c r="D586" s="33"/>
      <c r="E586" s="33"/>
      <c r="F586" s="33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5"/>
      <c r="R586" s="35"/>
      <c r="S586" s="35"/>
      <c r="T586" s="35"/>
      <c r="U586" s="34"/>
      <c r="V586" s="34"/>
    </row>
    <row r="587" spans="2:22" s="30" customFormat="1" x14ac:dyDescent="0.3">
      <c r="B587" s="32"/>
      <c r="C587" s="33"/>
      <c r="D587" s="33"/>
      <c r="E587" s="33"/>
      <c r="F587" s="33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5"/>
      <c r="R587" s="35"/>
      <c r="S587" s="35"/>
      <c r="T587" s="35"/>
      <c r="U587" s="34"/>
      <c r="V587" s="34"/>
    </row>
    <row r="588" spans="2:22" s="30" customFormat="1" x14ac:dyDescent="0.3">
      <c r="B588" s="32"/>
      <c r="C588" s="33"/>
      <c r="D588" s="33"/>
      <c r="E588" s="33"/>
      <c r="F588" s="33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5"/>
      <c r="R588" s="35"/>
      <c r="S588" s="35"/>
      <c r="T588" s="35"/>
      <c r="U588" s="34"/>
      <c r="V588" s="34"/>
    </row>
    <row r="589" spans="2:22" s="30" customFormat="1" x14ac:dyDescent="0.3">
      <c r="B589" s="32"/>
      <c r="C589" s="33"/>
      <c r="D589" s="33"/>
      <c r="E589" s="33"/>
      <c r="F589" s="33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5"/>
      <c r="R589" s="35"/>
      <c r="S589" s="35"/>
      <c r="T589" s="35"/>
      <c r="U589" s="34"/>
      <c r="V589" s="34"/>
    </row>
    <row r="590" spans="2:22" s="30" customFormat="1" x14ac:dyDescent="0.3">
      <c r="B590" s="32"/>
      <c r="C590" s="33"/>
      <c r="D590" s="33"/>
      <c r="E590" s="33"/>
      <c r="F590" s="33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5"/>
      <c r="R590" s="35"/>
      <c r="S590" s="35"/>
      <c r="T590" s="35"/>
      <c r="U590" s="34"/>
      <c r="V590" s="34"/>
    </row>
    <row r="591" spans="2:22" s="30" customFormat="1" x14ac:dyDescent="0.3">
      <c r="B591" s="32"/>
      <c r="C591" s="33"/>
      <c r="D591" s="33"/>
      <c r="E591" s="33"/>
      <c r="F591" s="33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5"/>
      <c r="R591" s="35"/>
      <c r="S591" s="35"/>
      <c r="T591" s="35"/>
      <c r="U591" s="34"/>
      <c r="V591" s="34"/>
    </row>
    <row r="592" spans="2:22" s="30" customFormat="1" x14ac:dyDescent="0.3">
      <c r="B592" s="32"/>
      <c r="C592" s="33"/>
      <c r="D592" s="33"/>
      <c r="E592" s="33"/>
      <c r="F592" s="33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5"/>
      <c r="R592" s="35"/>
      <c r="S592" s="35"/>
      <c r="T592" s="35"/>
      <c r="U592" s="34"/>
      <c r="V592" s="34"/>
    </row>
    <row r="593" spans="2:22" s="30" customFormat="1" x14ac:dyDescent="0.3">
      <c r="B593" s="32"/>
      <c r="C593" s="33"/>
      <c r="D593" s="33"/>
      <c r="E593" s="33"/>
      <c r="F593" s="33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5"/>
      <c r="R593" s="35"/>
      <c r="S593" s="35"/>
      <c r="T593" s="35"/>
      <c r="U593" s="34"/>
      <c r="V593" s="34"/>
    </row>
    <row r="594" spans="2:22" s="30" customFormat="1" x14ac:dyDescent="0.3">
      <c r="B594" s="32"/>
      <c r="C594" s="33"/>
      <c r="D594" s="33"/>
      <c r="E594" s="33"/>
      <c r="F594" s="33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5"/>
      <c r="R594" s="35"/>
      <c r="S594" s="35"/>
      <c r="T594" s="35"/>
      <c r="U594" s="34"/>
      <c r="V594" s="34"/>
    </row>
    <row r="595" spans="2:22" s="30" customFormat="1" x14ac:dyDescent="0.3">
      <c r="B595" s="32"/>
      <c r="C595" s="33"/>
      <c r="D595" s="33"/>
      <c r="E595" s="33"/>
      <c r="F595" s="33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5"/>
      <c r="R595" s="35"/>
      <c r="S595" s="35"/>
      <c r="T595" s="35"/>
      <c r="U595" s="34"/>
      <c r="V595" s="34"/>
    </row>
    <row r="596" spans="2:22" s="30" customFormat="1" x14ac:dyDescent="0.3">
      <c r="B596" s="32"/>
      <c r="C596" s="33"/>
      <c r="D596" s="33"/>
      <c r="E596" s="33"/>
      <c r="F596" s="33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5"/>
      <c r="R596" s="35"/>
      <c r="S596" s="35"/>
      <c r="T596" s="35"/>
      <c r="U596" s="34"/>
      <c r="V596" s="34"/>
    </row>
    <row r="597" spans="2:22" s="30" customFormat="1" x14ac:dyDescent="0.3">
      <c r="B597" s="32"/>
      <c r="C597" s="33"/>
      <c r="D597" s="33"/>
      <c r="E597" s="33"/>
      <c r="F597" s="33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5"/>
      <c r="R597" s="35"/>
      <c r="S597" s="35"/>
      <c r="T597" s="35"/>
      <c r="U597" s="34"/>
      <c r="V597" s="34"/>
    </row>
    <row r="598" spans="2:22" s="30" customFormat="1" x14ac:dyDescent="0.3">
      <c r="B598" s="32"/>
      <c r="C598" s="33"/>
      <c r="D598" s="33"/>
      <c r="E598" s="33"/>
      <c r="F598" s="33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5"/>
      <c r="R598" s="35"/>
      <c r="S598" s="35"/>
      <c r="T598" s="35"/>
      <c r="U598" s="34"/>
      <c r="V598" s="34"/>
    </row>
    <row r="599" spans="2:22" s="30" customFormat="1" x14ac:dyDescent="0.3">
      <c r="B599" s="32"/>
      <c r="C599" s="33"/>
      <c r="D599" s="33"/>
      <c r="E599" s="33"/>
      <c r="F599" s="33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5"/>
      <c r="R599" s="35"/>
      <c r="S599" s="35"/>
      <c r="T599" s="35"/>
      <c r="U599" s="34"/>
      <c r="V599" s="34"/>
    </row>
    <row r="600" spans="2:22" s="30" customFormat="1" x14ac:dyDescent="0.3">
      <c r="B600" s="32"/>
      <c r="C600" s="33"/>
      <c r="D600" s="33"/>
      <c r="E600" s="33"/>
      <c r="F600" s="33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5"/>
      <c r="R600" s="35"/>
      <c r="S600" s="35"/>
      <c r="T600" s="35"/>
      <c r="U600" s="34"/>
      <c r="V600" s="34"/>
    </row>
    <row r="601" spans="2:22" s="30" customFormat="1" x14ac:dyDescent="0.3">
      <c r="B601" s="32"/>
      <c r="C601" s="33"/>
      <c r="D601" s="33"/>
      <c r="E601" s="33"/>
      <c r="F601" s="33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5"/>
      <c r="R601" s="35"/>
      <c r="S601" s="35"/>
      <c r="T601" s="35"/>
      <c r="U601" s="34"/>
      <c r="V601" s="34"/>
    </row>
    <row r="602" spans="2:22" s="30" customFormat="1" x14ac:dyDescent="0.3">
      <c r="B602" s="32"/>
      <c r="C602" s="33"/>
      <c r="D602" s="33"/>
      <c r="E602" s="33"/>
      <c r="F602" s="33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5"/>
      <c r="R602" s="35"/>
      <c r="S602" s="35"/>
      <c r="T602" s="35"/>
      <c r="U602" s="34"/>
      <c r="V602" s="34"/>
    </row>
    <row r="603" spans="2:22" s="30" customFormat="1" x14ac:dyDescent="0.3">
      <c r="B603" s="32"/>
      <c r="C603" s="33"/>
      <c r="D603" s="33"/>
      <c r="E603" s="33"/>
      <c r="F603" s="33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5"/>
      <c r="R603" s="35"/>
      <c r="S603" s="35"/>
      <c r="T603" s="35"/>
      <c r="U603" s="34"/>
      <c r="V603" s="34"/>
    </row>
    <row r="604" spans="2:22" s="30" customFormat="1" x14ac:dyDescent="0.3">
      <c r="B604" s="32"/>
      <c r="C604" s="33"/>
      <c r="D604" s="33"/>
      <c r="E604" s="33"/>
      <c r="F604" s="33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5"/>
      <c r="R604" s="35"/>
      <c r="S604" s="35"/>
      <c r="T604" s="35"/>
      <c r="U604" s="34"/>
      <c r="V604" s="34"/>
    </row>
    <row r="605" spans="2:22" s="30" customFormat="1" x14ac:dyDescent="0.3">
      <c r="B605" s="32"/>
      <c r="C605" s="33"/>
      <c r="D605" s="33"/>
      <c r="E605" s="33"/>
      <c r="F605" s="33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5"/>
      <c r="R605" s="35"/>
      <c r="S605" s="35"/>
      <c r="T605" s="35"/>
      <c r="U605" s="34"/>
      <c r="V605" s="34"/>
    </row>
    <row r="606" spans="2:22" s="30" customFormat="1" x14ac:dyDescent="0.3">
      <c r="B606" s="32"/>
      <c r="C606" s="33"/>
      <c r="D606" s="33"/>
      <c r="E606" s="33"/>
      <c r="F606" s="33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5"/>
      <c r="R606" s="35"/>
      <c r="S606" s="35"/>
      <c r="T606" s="35"/>
      <c r="U606" s="34"/>
      <c r="V606" s="34"/>
    </row>
    <row r="607" spans="2:22" s="30" customFormat="1" x14ac:dyDescent="0.3">
      <c r="B607" s="32"/>
      <c r="C607" s="33"/>
      <c r="D607" s="33"/>
      <c r="E607" s="33"/>
      <c r="F607" s="33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5"/>
      <c r="R607" s="35"/>
      <c r="S607" s="35"/>
      <c r="T607" s="35"/>
      <c r="U607" s="34"/>
      <c r="V607" s="34"/>
    </row>
    <row r="608" spans="2:22" s="30" customFormat="1" x14ac:dyDescent="0.3">
      <c r="B608" s="32"/>
      <c r="C608" s="33"/>
      <c r="D608" s="33"/>
      <c r="E608" s="33"/>
      <c r="F608" s="33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5"/>
      <c r="R608" s="35"/>
      <c r="S608" s="35"/>
      <c r="T608" s="35"/>
      <c r="U608" s="34"/>
      <c r="V608" s="34"/>
    </row>
    <row r="609" spans="2:22" s="30" customFormat="1" x14ac:dyDescent="0.3">
      <c r="B609" s="32"/>
      <c r="C609" s="33"/>
      <c r="D609" s="33"/>
      <c r="E609" s="33"/>
      <c r="F609" s="33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5"/>
      <c r="R609" s="35"/>
      <c r="S609" s="35"/>
      <c r="T609" s="35"/>
      <c r="U609" s="34"/>
      <c r="V609" s="34"/>
    </row>
    <row r="610" spans="2:22" s="30" customFormat="1" x14ac:dyDescent="0.3">
      <c r="B610" s="32"/>
      <c r="C610" s="33"/>
      <c r="D610" s="33"/>
      <c r="E610" s="33"/>
      <c r="F610" s="33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5"/>
      <c r="R610" s="35"/>
      <c r="S610" s="35"/>
      <c r="T610" s="35"/>
      <c r="U610" s="34"/>
      <c r="V610" s="34"/>
    </row>
    <row r="611" spans="2:22" s="30" customFormat="1" x14ac:dyDescent="0.3">
      <c r="B611" s="32"/>
      <c r="C611" s="33"/>
      <c r="D611" s="33"/>
      <c r="E611" s="33"/>
      <c r="F611" s="33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5"/>
      <c r="R611" s="35"/>
      <c r="S611" s="35"/>
      <c r="T611" s="35"/>
      <c r="U611" s="34"/>
      <c r="V611" s="34"/>
    </row>
    <row r="612" spans="2:22" s="30" customFormat="1" x14ac:dyDescent="0.3">
      <c r="B612" s="32"/>
      <c r="C612" s="33"/>
      <c r="D612" s="33"/>
      <c r="E612" s="33"/>
      <c r="F612" s="33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5"/>
      <c r="R612" s="35"/>
      <c r="S612" s="35"/>
      <c r="T612" s="35"/>
      <c r="U612" s="34"/>
      <c r="V612" s="34"/>
    </row>
    <row r="613" spans="2:22" s="30" customFormat="1" x14ac:dyDescent="0.3">
      <c r="B613" s="32"/>
      <c r="C613" s="33"/>
      <c r="D613" s="33"/>
      <c r="E613" s="33"/>
      <c r="F613" s="33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5"/>
      <c r="R613" s="35"/>
      <c r="S613" s="35"/>
      <c r="T613" s="35"/>
      <c r="U613" s="34"/>
      <c r="V613" s="34"/>
    </row>
    <row r="614" spans="2:22" s="30" customFormat="1" x14ac:dyDescent="0.3">
      <c r="B614" s="32"/>
      <c r="C614" s="33"/>
      <c r="D614" s="33"/>
      <c r="E614" s="33"/>
      <c r="F614" s="33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5"/>
      <c r="R614" s="35"/>
      <c r="S614" s="35"/>
      <c r="T614" s="35"/>
      <c r="U614" s="34"/>
      <c r="V614" s="34"/>
    </row>
    <row r="615" spans="2:22" s="30" customFormat="1" x14ac:dyDescent="0.3">
      <c r="B615" s="32"/>
      <c r="C615" s="33"/>
      <c r="D615" s="33"/>
      <c r="E615" s="33"/>
      <c r="F615" s="33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5"/>
      <c r="R615" s="35"/>
      <c r="S615" s="35"/>
      <c r="T615" s="35"/>
      <c r="U615" s="34"/>
      <c r="V615" s="34"/>
    </row>
    <row r="616" spans="2:22" s="30" customFormat="1" x14ac:dyDescent="0.3">
      <c r="B616" s="32"/>
      <c r="C616" s="33"/>
      <c r="D616" s="33"/>
      <c r="E616" s="33"/>
      <c r="F616" s="33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5"/>
      <c r="R616" s="35"/>
      <c r="S616" s="35"/>
      <c r="T616" s="35"/>
      <c r="U616" s="34"/>
      <c r="V616" s="34"/>
    </row>
    <row r="617" spans="2:22" s="30" customFormat="1" x14ac:dyDescent="0.3">
      <c r="B617" s="32"/>
      <c r="C617" s="33"/>
      <c r="D617" s="33"/>
      <c r="E617" s="33"/>
      <c r="F617" s="33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5"/>
      <c r="R617" s="35"/>
      <c r="S617" s="35"/>
      <c r="T617" s="35"/>
      <c r="U617" s="34"/>
      <c r="V617" s="34"/>
    </row>
    <row r="618" spans="2:22" s="30" customFormat="1" x14ac:dyDescent="0.3">
      <c r="B618" s="32"/>
      <c r="C618" s="33"/>
      <c r="D618" s="33"/>
      <c r="E618" s="33"/>
      <c r="F618" s="33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5"/>
      <c r="R618" s="35"/>
      <c r="S618" s="35"/>
      <c r="T618" s="35"/>
      <c r="U618" s="34"/>
      <c r="V618" s="34"/>
    </row>
    <row r="619" spans="2:22" s="30" customFormat="1" x14ac:dyDescent="0.3">
      <c r="B619" s="32"/>
      <c r="C619" s="33"/>
      <c r="D619" s="33"/>
      <c r="E619" s="33"/>
      <c r="F619" s="33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5"/>
      <c r="R619" s="35"/>
      <c r="S619" s="35"/>
      <c r="T619" s="35"/>
      <c r="U619" s="34"/>
      <c r="V619" s="34"/>
    </row>
    <row r="620" spans="2:22" s="30" customFormat="1" x14ac:dyDescent="0.3">
      <c r="B620" s="32"/>
      <c r="C620" s="33"/>
      <c r="D620" s="33"/>
      <c r="E620" s="33"/>
      <c r="F620" s="33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5"/>
      <c r="R620" s="35"/>
      <c r="S620" s="35"/>
      <c r="T620" s="35"/>
      <c r="U620" s="34"/>
      <c r="V620" s="34"/>
    </row>
    <row r="621" spans="2:22" s="30" customFormat="1" x14ac:dyDescent="0.3">
      <c r="B621" s="32"/>
      <c r="C621" s="33"/>
      <c r="D621" s="33"/>
      <c r="E621" s="33"/>
      <c r="F621" s="33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5"/>
      <c r="R621" s="35"/>
      <c r="S621" s="35"/>
      <c r="T621" s="35"/>
      <c r="U621" s="34"/>
      <c r="V621" s="34"/>
    </row>
    <row r="622" spans="2:22" s="30" customFormat="1" x14ac:dyDescent="0.3">
      <c r="B622" s="32"/>
      <c r="C622" s="33"/>
      <c r="D622" s="33"/>
      <c r="E622" s="33"/>
      <c r="F622" s="33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5"/>
      <c r="R622" s="35"/>
      <c r="S622" s="35"/>
      <c r="T622" s="35"/>
      <c r="U622" s="34"/>
      <c r="V622" s="34"/>
    </row>
    <row r="623" spans="2:22" s="30" customFormat="1" x14ac:dyDescent="0.3">
      <c r="B623" s="32"/>
      <c r="C623" s="33"/>
      <c r="D623" s="33"/>
      <c r="E623" s="33"/>
      <c r="F623" s="33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5"/>
      <c r="R623" s="35"/>
      <c r="S623" s="35"/>
      <c r="T623" s="35"/>
      <c r="U623" s="34"/>
      <c r="V623" s="34"/>
    </row>
    <row r="624" spans="2:22" s="30" customFormat="1" x14ac:dyDescent="0.3">
      <c r="B624" s="32"/>
      <c r="C624" s="33"/>
      <c r="D624" s="33"/>
      <c r="E624" s="33"/>
      <c r="F624" s="33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5"/>
      <c r="R624" s="35"/>
      <c r="S624" s="35"/>
      <c r="T624" s="35"/>
      <c r="U624" s="34"/>
      <c r="V624" s="34"/>
    </row>
    <row r="625" spans="2:22" s="30" customFormat="1" x14ac:dyDescent="0.3">
      <c r="B625" s="32"/>
      <c r="C625" s="33"/>
      <c r="D625" s="33"/>
      <c r="E625" s="33"/>
      <c r="F625" s="33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5"/>
      <c r="R625" s="35"/>
      <c r="S625" s="35"/>
      <c r="T625" s="35"/>
      <c r="U625" s="34"/>
      <c r="V625" s="34"/>
    </row>
    <row r="626" spans="2:22" s="30" customFormat="1" x14ac:dyDescent="0.3">
      <c r="B626" s="32"/>
      <c r="C626" s="33"/>
      <c r="D626" s="33"/>
      <c r="E626" s="33"/>
      <c r="F626" s="33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5"/>
      <c r="R626" s="35"/>
      <c r="S626" s="35"/>
      <c r="T626" s="35"/>
      <c r="U626" s="34"/>
      <c r="V626" s="34"/>
    </row>
    <row r="627" spans="2:22" s="30" customFormat="1" x14ac:dyDescent="0.3">
      <c r="B627" s="32"/>
      <c r="C627" s="33"/>
      <c r="D627" s="33"/>
      <c r="E627" s="33"/>
      <c r="F627" s="33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5"/>
      <c r="R627" s="35"/>
      <c r="S627" s="35"/>
      <c r="T627" s="35"/>
      <c r="U627" s="34"/>
      <c r="V627" s="34"/>
    </row>
    <row r="628" spans="2:22" s="30" customFormat="1" x14ac:dyDescent="0.3">
      <c r="B628" s="32"/>
      <c r="C628" s="33"/>
      <c r="D628" s="33"/>
      <c r="E628" s="33"/>
      <c r="F628" s="33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5"/>
      <c r="R628" s="35"/>
      <c r="S628" s="35"/>
      <c r="T628" s="35"/>
      <c r="U628" s="34"/>
      <c r="V628" s="34"/>
    </row>
    <row r="629" spans="2:22" s="30" customFormat="1" x14ac:dyDescent="0.3">
      <c r="B629" s="32"/>
      <c r="C629" s="33"/>
      <c r="D629" s="33"/>
      <c r="E629" s="33"/>
      <c r="F629" s="33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5"/>
      <c r="R629" s="35"/>
      <c r="S629" s="35"/>
      <c r="T629" s="35"/>
      <c r="U629" s="34"/>
      <c r="V629" s="34"/>
    </row>
    <row r="630" spans="2:22" s="30" customFormat="1" x14ac:dyDescent="0.3">
      <c r="B630" s="32"/>
      <c r="C630" s="33"/>
      <c r="D630" s="33"/>
      <c r="E630" s="33"/>
      <c r="F630" s="33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5"/>
      <c r="R630" s="35"/>
      <c r="S630" s="35"/>
      <c r="T630" s="35"/>
      <c r="U630" s="34"/>
      <c r="V630" s="34"/>
    </row>
    <row r="631" spans="2:22" s="30" customFormat="1" x14ac:dyDescent="0.3">
      <c r="B631" s="32"/>
      <c r="C631" s="33"/>
      <c r="D631" s="33"/>
      <c r="E631" s="33"/>
      <c r="F631" s="33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5"/>
      <c r="R631" s="35"/>
      <c r="S631" s="35"/>
      <c r="T631" s="35"/>
      <c r="U631" s="34"/>
      <c r="V631" s="34"/>
    </row>
    <row r="632" spans="2:22" s="30" customFormat="1" x14ac:dyDescent="0.3">
      <c r="B632" s="32"/>
      <c r="C632" s="33"/>
      <c r="D632" s="33"/>
      <c r="E632" s="33"/>
      <c r="F632" s="33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5"/>
      <c r="R632" s="35"/>
      <c r="S632" s="35"/>
      <c r="T632" s="35"/>
      <c r="U632" s="34"/>
      <c r="V632" s="34"/>
    </row>
    <row r="633" spans="2:22" s="30" customFormat="1" x14ac:dyDescent="0.3">
      <c r="B633" s="32"/>
      <c r="C633" s="33"/>
      <c r="D633" s="33"/>
      <c r="E633" s="33"/>
      <c r="F633" s="33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5"/>
      <c r="R633" s="35"/>
      <c r="S633" s="35"/>
      <c r="T633" s="35"/>
      <c r="U633" s="34"/>
      <c r="V633" s="34"/>
    </row>
    <row r="634" spans="2:22" s="30" customFormat="1" x14ac:dyDescent="0.3">
      <c r="B634" s="32"/>
      <c r="C634" s="33"/>
      <c r="D634" s="33"/>
      <c r="E634" s="33"/>
      <c r="F634" s="33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5"/>
      <c r="R634" s="35"/>
      <c r="S634" s="35"/>
      <c r="T634" s="35"/>
      <c r="U634" s="34"/>
      <c r="V634" s="34"/>
    </row>
    <row r="635" spans="2:22" s="30" customFormat="1" x14ac:dyDescent="0.3">
      <c r="B635" s="32"/>
      <c r="C635" s="33"/>
      <c r="D635" s="33"/>
      <c r="E635" s="33"/>
      <c r="F635" s="33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5"/>
      <c r="R635" s="35"/>
      <c r="S635" s="35"/>
      <c r="T635" s="35"/>
      <c r="U635" s="34"/>
      <c r="V635" s="34"/>
    </row>
    <row r="636" spans="2:22" s="30" customFormat="1" x14ac:dyDescent="0.3">
      <c r="B636" s="32"/>
      <c r="C636" s="33"/>
      <c r="D636" s="33"/>
      <c r="E636" s="33"/>
      <c r="F636" s="33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5"/>
      <c r="R636" s="35"/>
      <c r="S636" s="35"/>
      <c r="T636" s="35"/>
      <c r="U636" s="34"/>
      <c r="V636" s="34"/>
    </row>
    <row r="637" spans="2:22" s="30" customFormat="1" x14ac:dyDescent="0.3">
      <c r="B637" s="32"/>
      <c r="C637" s="33"/>
      <c r="D637" s="33"/>
      <c r="E637" s="33"/>
      <c r="F637" s="33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5"/>
      <c r="R637" s="35"/>
      <c r="S637" s="35"/>
      <c r="T637" s="35"/>
      <c r="U637" s="34"/>
      <c r="V637" s="34"/>
    </row>
    <row r="638" spans="2:22" s="30" customFormat="1" x14ac:dyDescent="0.3">
      <c r="B638" s="32"/>
      <c r="C638" s="33"/>
      <c r="D638" s="33"/>
      <c r="E638" s="33"/>
      <c r="F638" s="33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5"/>
      <c r="R638" s="35"/>
      <c r="S638" s="35"/>
      <c r="T638" s="35"/>
      <c r="U638" s="34"/>
      <c r="V638" s="34"/>
    </row>
    <row r="639" spans="2:22" s="30" customFormat="1" x14ac:dyDescent="0.3">
      <c r="B639" s="32"/>
      <c r="C639" s="33"/>
      <c r="D639" s="33"/>
      <c r="E639" s="33"/>
      <c r="F639" s="33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5"/>
      <c r="R639" s="35"/>
      <c r="S639" s="35"/>
      <c r="T639" s="35"/>
      <c r="U639" s="34"/>
      <c r="V639" s="34"/>
    </row>
    <row r="640" spans="2:22" s="30" customFormat="1" x14ac:dyDescent="0.3">
      <c r="B640" s="32"/>
      <c r="C640" s="33"/>
      <c r="D640" s="33"/>
      <c r="E640" s="33"/>
      <c r="F640" s="33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5"/>
      <c r="R640" s="35"/>
      <c r="S640" s="35"/>
      <c r="T640" s="35"/>
      <c r="U640" s="34"/>
      <c r="V640" s="34"/>
    </row>
    <row r="641" spans="2:22" s="30" customFormat="1" x14ac:dyDescent="0.3">
      <c r="B641" s="32"/>
      <c r="C641" s="33"/>
      <c r="D641" s="33"/>
      <c r="E641" s="33"/>
      <c r="F641" s="33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5"/>
      <c r="R641" s="35"/>
      <c r="S641" s="35"/>
      <c r="T641" s="35"/>
      <c r="U641" s="34"/>
      <c r="V641" s="34"/>
    </row>
    <row r="642" spans="2:22" s="30" customFormat="1" x14ac:dyDescent="0.3">
      <c r="B642" s="32"/>
      <c r="C642" s="33"/>
      <c r="D642" s="33"/>
      <c r="E642" s="33"/>
      <c r="F642" s="33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5"/>
      <c r="R642" s="35"/>
      <c r="S642" s="35"/>
      <c r="T642" s="35"/>
      <c r="U642" s="34"/>
      <c r="V642" s="34"/>
    </row>
    <row r="643" spans="2:22" s="30" customFormat="1" x14ac:dyDescent="0.3">
      <c r="B643" s="32"/>
      <c r="C643" s="33"/>
      <c r="D643" s="33"/>
      <c r="E643" s="33"/>
      <c r="F643" s="33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5"/>
      <c r="R643" s="35"/>
      <c r="S643" s="35"/>
      <c r="T643" s="35"/>
      <c r="U643" s="34"/>
      <c r="V643" s="34"/>
    </row>
    <row r="644" spans="2:22" s="30" customFormat="1" x14ac:dyDescent="0.3">
      <c r="B644" s="32"/>
      <c r="C644" s="33"/>
      <c r="D644" s="33"/>
      <c r="E644" s="33"/>
      <c r="F644" s="33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5"/>
      <c r="R644" s="35"/>
      <c r="S644" s="35"/>
      <c r="T644" s="35"/>
      <c r="U644" s="34"/>
      <c r="V644" s="34"/>
    </row>
    <row r="645" spans="2:22" s="30" customFormat="1" x14ac:dyDescent="0.3">
      <c r="B645" s="32"/>
      <c r="C645" s="33"/>
      <c r="D645" s="33"/>
      <c r="E645" s="33"/>
      <c r="F645" s="33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5"/>
      <c r="R645" s="35"/>
      <c r="S645" s="35"/>
      <c r="T645" s="35"/>
      <c r="U645" s="34"/>
      <c r="V645" s="34"/>
    </row>
    <row r="646" spans="2:22" s="30" customFormat="1" x14ac:dyDescent="0.3">
      <c r="B646" s="32"/>
      <c r="C646" s="33"/>
      <c r="D646" s="33"/>
      <c r="E646" s="33"/>
      <c r="F646" s="33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5"/>
      <c r="R646" s="35"/>
      <c r="S646" s="35"/>
      <c r="T646" s="35"/>
      <c r="U646" s="34"/>
      <c r="V646" s="34"/>
    </row>
    <row r="647" spans="2:22" s="30" customFormat="1" x14ac:dyDescent="0.3">
      <c r="B647" s="32"/>
      <c r="C647" s="33"/>
      <c r="D647" s="33"/>
      <c r="E647" s="33"/>
      <c r="F647" s="33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5"/>
      <c r="R647" s="35"/>
      <c r="S647" s="35"/>
      <c r="T647" s="35"/>
      <c r="U647" s="34"/>
      <c r="V647" s="34"/>
    </row>
    <row r="648" spans="2:22" s="30" customFormat="1" x14ac:dyDescent="0.3">
      <c r="B648" s="32"/>
      <c r="C648" s="33"/>
      <c r="D648" s="33"/>
      <c r="E648" s="33"/>
      <c r="F648" s="33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5"/>
      <c r="R648" s="35"/>
      <c r="S648" s="35"/>
      <c r="T648" s="35"/>
      <c r="U648" s="34"/>
      <c r="V648" s="34"/>
    </row>
    <row r="649" spans="2:22" s="30" customFormat="1" x14ac:dyDescent="0.3">
      <c r="B649" s="32"/>
      <c r="C649" s="33"/>
      <c r="D649" s="33"/>
      <c r="E649" s="33"/>
      <c r="F649" s="33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5"/>
      <c r="R649" s="35"/>
      <c r="S649" s="35"/>
      <c r="T649" s="35"/>
      <c r="U649" s="34"/>
      <c r="V649" s="34"/>
    </row>
    <row r="650" spans="2:22" s="30" customFormat="1" x14ac:dyDescent="0.3">
      <c r="B650" s="32"/>
      <c r="C650" s="33"/>
      <c r="D650" s="33"/>
      <c r="E650" s="33"/>
      <c r="F650" s="33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5"/>
      <c r="R650" s="35"/>
      <c r="S650" s="35"/>
      <c r="T650" s="35"/>
      <c r="U650" s="34"/>
      <c r="V650" s="34"/>
    </row>
    <row r="651" spans="2:22" s="30" customFormat="1" x14ac:dyDescent="0.3">
      <c r="B651" s="32"/>
      <c r="C651" s="33"/>
      <c r="D651" s="33"/>
      <c r="E651" s="33"/>
      <c r="F651" s="33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5"/>
      <c r="R651" s="35"/>
      <c r="S651" s="35"/>
      <c r="T651" s="35"/>
      <c r="U651" s="34"/>
      <c r="V651" s="34"/>
    </row>
    <row r="652" spans="2:22" s="30" customFormat="1" x14ac:dyDescent="0.3">
      <c r="B652" s="32"/>
      <c r="C652" s="33"/>
      <c r="D652" s="33"/>
      <c r="E652" s="33"/>
      <c r="F652" s="33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5"/>
      <c r="R652" s="35"/>
      <c r="S652" s="35"/>
      <c r="T652" s="35"/>
      <c r="U652" s="34"/>
      <c r="V652" s="34"/>
    </row>
    <row r="653" spans="2:22" s="30" customFormat="1" x14ac:dyDescent="0.3">
      <c r="B653" s="32"/>
      <c r="C653" s="33"/>
      <c r="D653" s="33"/>
      <c r="E653" s="33"/>
      <c r="F653" s="33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5"/>
      <c r="R653" s="35"/>
      <c r="S653" s="35"/>
      <c r="T653" s="35"/>
      <c r="U653" s="34"/>
      <c r="V653" s="34"/>
    </row>
    <row r="654" spans="2:22" s="30" customFormat="1" x14ac:dyDescent="0.3">
      <c r="B654" s="32"/>
      <c r="C654" s="33"/>
      <c r="D654" s="33"/>
      <c r="E654" s="33"/>
      <c r="F654" s="33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5"/>
      <c r="R654" s="35"/>
      <c r="S654" s="35"/>
      <c r="T654" s="35"/>
      <c r="U654" s="34"/>
      <c r="V654" s="34"/>
    </row>
    <row r="655" spans="2:22" s="30" customFormat="1" x14ac:dyDescent="0.3">
      <c r="B655" s="32"/>
      <c r="C655" s="33"/>
      <c r="D655" s="33"/>
      <c r="E655" s="33"/>
      <c r="F655" s="3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5"/>
      <c r="R655" s="35"/>
      <c r="S655" s="35"/>
      <c r="T655" s="35"/>
      <c r="U655" s="34"/>
      <c r="V655" s="34"/>
    </row>
    <row r="656" spans="2:22" s="30" customFormat="1" x14ac:dyDescent="0.3">
      <c r="B656" s="32"/>
      <c r="C656" s="33"/>
      <c r="D656" s="33"/>
      <c r="E656" s="33"/>
      <c r="F656" s="33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5"/>
      <c r="R656" s="35"/>
      <c r="S656" s="35"/>
      <c r="T656" s="35"/>
      <c r="U656" s="34"/>
      <c r="V656" s="34"/>
    </row>
    <row r="657" spans="2:22" s="30" customFormat="1" x14ac:dyDescent="0.3">
      <c r="B657" s="32"/>
      <c r="C657" s="33"/>
      <c r="D657" s="33"/>
      <c r="E657" s="33"/>
      <c r="F657" s="3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5"/>
      <c r="R657" s="35"/>
      <c r="S657" s="35"/>
      <c r="T657" s="35"/>
      <c r="U657" s="34"/>
      <c r="V657" s="34"/>
    </row>
    <row r="658" spans="2:22" s="30" customFormat="1" x14ac:dyDescent="0.3">
      <c r="B658" s="32"/>
      <c r="C658" s="33"/>
      <c r="D658" s="33"/>
      <c r="E658" s="33"/>
      <c r="F658" s="3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5"/>
      <c r="R658" s="35"/>
      <c r="S658" s="35"/>
      <c r="T658" s="35"/>
      <c r="U658" s="34"/>
      <c r="V658" s="34"/>
    </row>
    <row r="659" spans="2:22" s="30" customFormat="1" x14ac:dyDescent="0.3">
      <c r="B659" s="32"/>
      <c r="C659" s="33"/>
      <c r="D659" s="33"/>
      <c r="E659" s="33"/>
      <c r="F659" s="3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5"/>
      <c r="R659" s="35"/>
      <c r="S659" s="35"/>
      <c r="T659" s="35"/>
      <c r="U659" s="34"/>
      <c r="V659" s="34"/>
    </row>
    <row r="660" spans="2:22" s="30" customFormat="1" x14ac:dyDescent="0.3">
      <c r="B660" s="32"/>
      <c r="C660" s="33"/>
      <c r="D660" s="33"/>
      <c r="E660" s="33"/>
      <c r="F660" s="33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5"/>
      <c r="R660" s="35"/>
      <c r="S660" s="35"/>
      <c r="T660" s="35"/>
      <c r="U660" s="34"/>
      <c r="V660" s="34"/>
    </row>
    <row r="661" spans="2:22" s="30" customFormat="1" x14ac:dyDescent="0.3">
      <c r="B661" s="32"/>
      <c r="C661" s="33"/>
      <c r="D661" s="33"/>
      <c r="E661" s="33"/>
      <c r="F661" s="33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5"/>
      <c r="R661" s="35"/>
      <c r="S661" s="35"/>
      <c r="T661" s="35"/>
      <c r="U661" s="34"/>
      <c r="V661" s="34"/>
    </row>
    <row r="662" spans="2:22" s="30" customFormat="1" x14ac:dyDescent="0.3">
      <c r="B662" s="32"/>
      <c r="C662" s="33"/>
      <c r="D662" s="33"/>
      <c r="E662" s="33"/>
      <c r="F662" s="33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5"/>
      <c r="R662" s="35"/>
      <c r="S662" s="35"/>
      <c r="T662" s="35"/>
      <c r="U662" s="34"/>
      <c r="V662" s="34"/>
    </row>
    <row r="663" spans="2:22" s="30" customFormat="1" x14ac:dyDescent="0.3">
      <c r="B663" s="32"/>
      <c r="C663" s="33"/>
      <c r="D663" s="33"/>
      <c r="E663" s="33"/>
      <c r="F663" s="3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5"/>
      <c r="R663" s="35"/>
      <c r="S663" s="35"/>
      <c r="T663" s="35"/>
      <c r="U663" s="34"/>
      <c r="V663" s="34"/>
    </row>
    <row r="664" spans="2:22" s="30" customFormat="1" x14ac:dyDescent="0.3">
      <c r="B664" s="32"/>
      <c r="C664" s="33"/>
      <c r="D664" s="33"/>
      <c r="E664" s="33"/>
      <c r="F664" s="3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5"/>
      <c r="R664" s="35"/>
      <c r="S664" s="35"/>
      <c r="T664" s="35"/>
      <c r="U664" s="34"/>
      <c r="V664" s="34"/>
    </row>
    <row r="665" spans="2:22" s="30" customFormat="1" x14ac:dyDescent="0.3">
      <c r="B665" s="32"/>
      <c r="C665" s="33"/>
      <c r="D665" s="33"/>
      <c r="E665" s="33"/>
      <c r="F665" s="3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5"/>
      <c r="R665" s="35"/>
      <c r="S665" s="35"/>
      <c r="T665" s="35"/>
      <c r="U665" s="34"/>
      <c r="V665" s="34"/>
    </row>
    <row r="666" spans="2:22" s="30" customFormat="1" x14ac:dyDescent="0.3">
      <c r="B666" s="32"/>
      <c r="C666" s="33"/>
      <c r="D666" s="33"/>
      <c r="E666" s="33"/>
      <c r="F666" s="3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5"/>
      <c r="R666" s="35"/>
      <c r="S666" s="35"/>
      <c r="T666" s="35"/>
      <c r="U666" s="34"/>
      <c r="V666" s="34"/>
    </row>
    <row r="667" spans="2:22" s="30" customFormat="1" x14ac:dyDescent="0.3">
      <c r="B667" s="32"/>
      <c r="C667" s="33"/>
      <c r="D667" s="33"/>
      <c r="E667" s="33"/>
      <c r="F667" s="3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5"/>
      <c r="R667" s="35"/>
      <c r="S667" s="35"/>
      <c r="T667" s="35"/>
      <c r="U667" s="34"/>
      <c r="V667" s="34"/>
    </row>
    <row r="668" spans="2:22" s="30" customFormat="1" x14ac:dyDescent="0.3">
      <c r="B668" s="32"/>
      <c r="C668" s="33"/>
      <c r="D668" s="33"/>
      <c r="E668" s="33"/>
      <c r="F668" s="3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5"/>
      <c r="R668" s="35"/>
      <c r="S668" s="35"/>
      <c r="T668" s="35"/>
      <c r="U668" s="34"/>
      <c r="V668" s="34"/>
    </row>
    <row r="669" spans="2:22" s="30" customFormat="1" x14ac:dyDescent="0.3">
      <c r="B669" s="32"/>
      <c r="C669" s="33"/>
      <c r="D669" s="33"/>
      <c r="E669" s="33"/>
      <c r="F669" s="33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5"/>
      <c r="R669" s="35"/>
      <c r="S669" s="35"/>
      <c r="T669" s="35"/>
      <c r="U669" s="34"/>
      <c r="V669" s="34"/>
    </row>
    <row r="670" spans="2:22" s="30" customFormat="1" x14ac:dyDescent="0.3">
      <c r="B670" s="32"/>
      <c r="C670" s="33"/>
      <c r="D670" s="33"/>
      <c r="E670" s="33"/>
      <c r="F670" s="33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5"/>
      <c r="R670" s="35"/>
      <c r="S670" s="35"/>
      <c r="T670" s="35"/>
      <c r="U670" s="34"/>
      <c r="V670" s="34"/>
    </row>
    <row r="671" spans="2:22" s="30" customFormat="1" x14ac:dyDescent="0.3">
      <c r="B671" s="32"/>
      <c r="C671" s="33"/>
      <c r="D671" s="33"/>
      <c r="E671" s="33"/>
      <c r="F671" s="33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5"/>
      <c r="R671" s="35"/>
      <c r="S671" s="35"/>
      <c r="T671" s="35"/>
      <c r="U671" s="34"/>
      <c r="V671" s="34"/>
    </row>
    <row r="672" spans="2:22" s="30" customFormat="1" x14ac:dyDescent="0.3">
      <c r="B672" s="32"/>
      <c r="C672" s="33"/>
      <c r="D672" s="33"/>
      <c r="E672" s="33"/>
      <c r="F672" s="3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5"/>
      <c r="R672" s="35"/>
      <c r="S672" s="35"/>
      <c r="T672" s="35"/>
      <c r="U672" s="34"/>
      <c r="V672" s="34"/>
    </row>
    <row r="673" spans="2:22" s="30" customFormat="1" x14ac:dyDescent="0.3">
      <c r="B673" s="32"/>
      <c r="C673" s="33"/>
      <c r="D673" s="33"/>
      <c r="E673" s="33"/>
      <c r="F673" s="3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5"/>
      <c r="R673" s="35"/>
      <c r="S673" s="35"/>
      <c r="T673" s="35"/>
      <c r="U673" s="34"/>
      <c r="V673" s="34"/>
    </row>
    <row r="674" spans="2:22" s="30" customFormat="1" x14ac:dyDescent="0.3">
      <c r="B674" s="32"/>
      <c r="C674" s="33"/>
      <c r="D674" s="33"/>
      <c r="E674" s="33"/>
      <c r="F674" s="33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5"/>
      <c r="R674" s="35"/>
      <c r="S674" s="35"/>
      <c r="T674" s="35"/>
      <c r="U674" s="34"/>
      <c r="V674" s="34"/>
    </row>
    <row r="675" spans="2:22" s="30" customFormat="1" x14ac:dyDescent="0.3">
      <c r="B675" s="32"/>
      <c r="C675" s="33"/>
      <c r="D675" s="33"/>
      <c r="E675" s="33"/>
      <c r="F675" s="3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5"/>
      <c r="R675" s="35"/>
      <c r="S675" s="35"/>
      <c r="T675" s="35"/>
      <c r="U675" s="34"/>
      <c r="V675" s="34"/>
    </row>
    <row r="676" spans="2:22" s="30" customFormat="1" x14ac:dyDescent="0.3">
      <c r="B676" s="32"/>
      <c r="C676" s="33"/>
      <c r="D676" s="33"/>
      <c r="E676" s="33"/>
      <c r="F676" s="33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5"/>
      <c r="R676" s="35"/>
      <c r="S676" s="35"/>
      <c r="T676" s="35"/>
      <c r="U676" s="34"/>
      <c r="V676" s="34"/>
    </row>
    <row r="677" spans="2:22" s="30" customFormat="1" x14ac:dyDescent="0.3">
      <c r="B677" s="32"/>
      <c r="C677" s="33"/>
      <c r="D677" s="33"/>
      <c r="E677" s="33"/>
      <c r="F677" s="3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5"/>
      <c r="R677" s="35"/>
      <c r="S677" s="35"/>
      <c r="T677" s="35"/>
      <c r="U677" s="34"/>
      <c r="V677" s="34"/>
    </row>
    <row r="678" spans="2:22" s="30" customFormat="1" x14ac:dyDescent="0.3">
      <c r="B678" s="32"/>
      <c r="C678" s="33"/>
      <c r="D678" s="33"/>
      <c r="E678" s="33"/>
      <c r="F678" s="3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5"/>
      <c r="R678" s="35"/>
      <c r="S678" s="35"/>
      <c r="T678" s="35"/>
      <c r="U678" s="34"/>
      <c r="V678" s="34"/>
    </row>
    <row r="679" spans="2:22" s="30" customFormat="1" x14ac:dyDescent="0.3">
      <c r="B679" s="32"/>
      <c r="C679" s="33"/>
      <c r="D679" s="33"/>
      <c r="E679" s="33"/>
      <c r="F679" s="3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5"/>
      <c r="R679" s="35"/>
      <c r="S679" s="35"/>
      <c r="T679" s="35"/>
      <c r="U679" s="34"/>
      <c r="V679" s="34"/>
    </row>
    <row r="680" spans="2:22" s="30" customFormat="1" x14ac:dyDescent="0.3">
      <c r="B680" s="32"/>
      <c r="C680" s="33"/>
      <c r="D680" s="33"/>
      <c r="E680" s="33"/>
      <c r="F680" s="33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5"/>
      <c r="R680" s="35"/>
      <c r="S680" s="35"/>
      <c r="T680" s="35"/>
      <c r="U680" s="34"/>
      <c r="V680" s="34"/>
    </row>
    <row r="681" spans="2:22" s="30" customFormat="1" x14ac:dyDescent="0.3">
      <c r="B681" s="32"/>
      <c r="C681" s="33"/>
      <c r="D681" s="33"/>
      <c r="E681" s="33"/>
      <c r="F681" s="3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5"/>
      <c r="R681" s="35"/>
      <c r="S681" s="35"/>
      <c r="T681" s="35"/>
      <c r="U681" s="34"/>
      <c r="V681" s="34"/>
    </row>
    <row r="682" spans="2:22" s="30" customFormat="1" x14ac:dyDescent="0.3">
      <c r="B682" s="32"/>
      <c r="C682" s="33"/>
      <c r="D682" s="33"/>
      <c r="E682" s="33"/>
      <c r="F682" s="3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5"/>
      <c r="R682" s="35"/>
      <c r="S682" s="35"/>
      <c r="T682" s="35"/>
      <c r="U682" s="34"/>
      <c r="V682" s="34"/>
    </row>
    <row r="683" spans="2:22" s="30" customFormat="1" x14ac:dyDescent="0.3">
      <c r="B683" s="32"/>
      <c r="C683" s="33"/>
      <c r="D683" s="33"/>
      <c r="E683" s="33"/>
      <c r="F683" s="33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5"/>
      <c r="R683" s="35"/>
      <c r="S683" s="35"/>
      <c r="T683" s="35"/>
      <c r="U683" s="34"/>
      <c r="V683" s="34"/>
    </row>
    <row r="684" spans="2:22" s="30" customFormat="1" x14ac:dyDescent="0.3">
      <c r="B684" s="32"/>
      <c r="C684" s="33"/>
      <c r="D684" s="33"/>
      <c r="E684" s="33"/>
      <c r="F684" s="3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5"/>
      <c r="R684" s="35"/>
      <c r="S684" s="35"/>
      <c r="T684" s="35"/>
      <c r="U684" s="34"/>
      <c r="V684" s="34"/>
    </row>
    <row r="685" spans="2:22" s="30" customFormat="1" x14ac:dyDescent="0.3">
      <c r="B685" s="32"/>
      <c r="C685" s="33"/>
      <c r="D685" s="33"/>
      <c r="E685" s="33"/>
      <c r="F685" s="3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5"/>
      <c r="R685" s="35"/>
      <c r="S685" s="35"/>
      <c r="T685" s="35"/>
      <c r="U685" s="34"/>
      <c r="V685" s="34"/>
    </row>
    <row r="686" spans="2:22" s="30" customFormat="1" x14ac:dyDescent="0.3">
      <c r="B686" s="32"/>
      <c r="C686" s="33"/>
      <c r="D686" s="33"/>
      <c r="E686" s="33"/>
      <c r="F686" s="3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5"/>
      <c r="R686" s="35"/>
      <c r="S686" s="35"/>
      <c r="T686" s="35"/>
      <c r="U686" s="34"/>
      <c r="V686" s="34"/>
    </row>
    <row r="687" spans="2:22" s="30" customFormat="1" x14ac:dyDescent="0.3">
      <c r="B687" s="32"/>
      <c r="C687" s="33"/>
      <c r="D687" s="33"/>
      <c r="E687" s="33"/>
      <c r="F687" s="33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5"/>
      <c r="R687" s="35"/>
      <c r="S687" s="35"/>
      <c r="T687" s="35"/>
      <c r="U687" s="34"/>
      <c r="V687" s="34"/>
    </row>
    <row r="688" spans="2:22" s="30" customFormat="1" x14ac:dyDescent="0.3">
      <c r="B688" s="32"/>
      <c r="C688" s="33"/>
      <c r="D688" s="33"/>
      <c r="E688" s="33"/>
      <c r="F688" s="33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5"/>
      <c r="R688" s="35"/>
      <c r="S688" s="35"/>
      <c r="T688" s="35"/>
      <c r="U688" s="34"/>
      <c r="V688" s="34"/>
    </row>
    <row r="689" spans="2:22" s="30" customFormat="1" x14ac:dyDescent="0.3">
      <c r="B689" s="32"/>
      <c r="C689" s="33"/>
      <c r="D689" s="33"/>
      <c r="E689" s="33"/>
      <c r="F689" s="33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5"/>
      <c r="R689" s="35"/>
      <c r="S689" s="35"/>
      <c r="T689" s="35"/>
      <c r="U689" s="34"/>
      <c r="V689" s="34"/>
    </row>
    <row r="690" spans="2:22" s="30" customFormat="1" x14ac:dyDescent="0.3">
      <c r="B690" s="32"/>
      <c r="C690" s="33"/>
      <c r="D690" s="33"/>
      <c r="E690" s="33"/>
      <c r="F690" s="33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5"/>
      <c r="R690" s="35"/>
      <c r="S690" s="35"/>
      <c r="T690" s="35"/>
      <c r="U690" s="34"/>
      <c r="V690" s="34"/>
    </row>
    <row r="691" spans="2:22" s="30" customFormat="1" x14ac:dyDescent="0.3">
      <c r="B691" s="32"/>
      <c r="C691" s="33"/>
      <c r="D691" s="33"/>
      <c r="E691" s="33"/>
      <c r="F691" s="33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5"/>
      <c r="R691" s="35"/>
      <c r="S691" s="35"/>
      <c r="T691" s="35"/>
      <c r="U691" s="34"/>
      <c r="V691" s="34"/>
    </row>
    <row r="692" spans="2:22" s="30" customFormat="1" x14ac:dyDescent="0.3">
      <c r="B692" s="32"/>
      <c r="C692" s="33"/>
      <c r="D692" s="33"/>
      <c r="E692" s="33"/>
      <c r="F692" s="33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5"/>
      <c r="R692" s="35"/>
      <c r="S692" s="35"/>
      <c r="T692" s="35"/>
      <c r="U692" s="34"/>
      <c r="V692" s="34"/>
    </row>
    <row r="693" spans="2:22" s="30" customFormat="1" x14ac:dyDescent="0.3">
      <c r="B693" s="32"/>
      <c r="C693" s="33"/>
      <c r="D693" s="33"/>
      <c r="E693" s="33"/>
      <c r="F693" s="33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5"/>
      <c r="R693" s="35"/>
      <c r="S693" s="35"/>
      <c r="T693" s="35"/>
      <c r="U693" s="34"/>
      <c r="V693" s="34"/>
    </row>
    <row r="694" spans="2:22" s="30" customFormat="1" x14ac:dyDescent="0.3">
      <c r="B694" s="32"/>
      <c r="C694" s="33"/>
      <c r="D694" s="33"/>
      <c r="E694" s="33"/>
      <c r="F694" s="33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5"/>
      <c r="R694" s="35"/>
      <c r="S694" s="35"/>
      <c r="T694" s="35"/>
      <c r="U694" s="34"/>
      <c r="V694" s="34"/>
    </row>
    <row r="695" spans="2:22" s="30" customFormat="1" x14ac:dyDescent="0.3">
      <c r="B695" s="32"/>
      <c r="C695" s="33"/>
      <c r="D695" s="33"/>
      <c r="E695" s="33"/>
      <c r="F695" s="3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5"/>
      <c r="R695" s="35"/>
      <c r="S695" s="35"/>
      <c r="T695" s="35"/>
      <c r="U695" s="34"/>
      <c r="V695" s="34"/>
    </row>
    <row r="696" spans="2:22" s="30" customFormat="1" x14ac:dyDescent="0.3">
      <c r="B696" s="32"/>
      <c r="C696" s="33"/>
      <c r="D696" s="33"/>
      <c r="E696" s="33"/>
      <c r="F696" s="3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5"/>
      <c r="R696" s="35"/>
      <c r="S696" s="35"/>
      <c r="T696" s="35"/>
      <c r="U696" s="34"/>
      <c r="V696" s="34"/>
    </row>
    <row r="697" spans="2:22" s="30" customFormat="1" x14ac:dyDescent="0.3">
      <c r="B697" s="32"/>
      <c r="C697" s="33"/>
      <c r="D697" s="33"/>
      <c r="E697" s="33"/>
      <c r="F697" s="33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5"/>
      <c r="R697" s="35"/>
      <c r="S697" s="35"/>
      <c r="T697" s="35"/>
      <c r="U697" s="34"/>
      <c r="V697" s="34"/>
    </row>
    <row r="698" spans="2:22" s="30" customFormat="1" x14ac:dyDescent="0.3">
      <c r="B698" s="32"/>
      <c r="C698" s="33"/>
      <c r="D698" s="33"/>
      <c r="E698" s="33"/>
      <c r="F698" s="33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5"/>
      <c r="R698" s="35"/>
      <c r="S698" s="35"/>
      <c r="T698" s="35"/>
      <c r="U698" s="34"/>
      <c r="V698" s="34"/>
    </row>
    <row r="699" spans="2:22" s="30" customFormat="1" x14ac:dyDescent="0.3">
      <c r="B699" s="32"/>
      <c r="C699" s="33"/>
      <c r="D699" s="33"/>
      <c r="E699" s="33"/>
      <c r="F699" s="33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5"/>
      <c r="R699" s="35"/>
      <c r="S699" s="35"/>
      <c r="T699" s="35"/>
      <c r="U699" s="34"/>
      <c r="V699" s="34"/>
    </row>
    <row r="700" spans="2:22" s="30" customFormat="1" x14ac:dyDescent="0.3">
      <c r="B700" s="32"/>
      <c r="C700" s="33"/>
      <c r="D700" s="33"/>
      <c r="E700" s="33"/>
      <c r="F700" s="3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5"/>
      <c r="R700" s="35"/>
      <c r="S700" s="35"/>
      <c r="T700" s="35"/>
      <c r="U700" s="34"/>
      <c r="V700" s="34"/>
    </row>
    <row r="701" spans="2:22" s="30" customFormat="1" x14ac:dyDescent="0.3">
      <c r="B701" s="32"/>
      <c r="C701" s="33"/>
      <c r="D701" s="33"/>
      <c r="E701" s="33"/>
      <c r="F701" s="3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5"/>
      <c r="R701" s="35"/>
      <c r="S701" s="35"/>
      <c r="T701" s="35"/>
      <c r="U701" s="34"/>
      <c r="V701" s="34"/>
    </row>
    <row r="702" spans="2:22" s="30" customFormat="1" x14ac:dyDescent="0.3">
      <c r="B702" s="32"/>
      <c r="C702" s="33"/>
      <c r="D702" s="33"/>
      <c r="E702" s="33"/>
      <c r="F702" s="3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5"/>
      <c r="R702" s="35"/>
      <c r="S702" s="35"/>
      <c r="T702" s="35"/>
      <c r="U702" s="34"/>
      <c r="V702" s="34"/>
    </row>
    <row r="703" spans="2:22" s="30" customFormat="1" x14ac:dyDescent="0.3">
      <c r="B703" s="32"/>
      <c r="C703" s="33"/>
      <c r="D703" s="33"/>
      <c r="E703" s="33"/>
      <c r="F703" s="3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5"/>
      <c r="R703" s="35"/>
      <c r="S703" s="35"/>
      <c r="T703" s="35"/>
      <c r="U703" s="34"/>
      <c r="V703" s="34"/>
    </row>
    <row r="704" spans="2:22" s="30" customFormat="1" x14ac:dyDescent="0.3">
      <c r="B704" s="32"/>
      <c r="C704" s="33"/>
      <c r="D704" s="33"/>
      <c r="E704" s="33"/>
      <c r="F704" s="3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5"/>
      <c r="R704" s="35"/>
      <c r="S704" s="35"/>
      <c r="T704" s="35"/>
      <c r="U704" s="34"/>
      <c r="V704" s="34"/>
    </row>
    <row r="705" spans="2:22" s="30" customFormat="1" x14ac:dyDescent="0.3">
      <c r="B705" s="32"/>
      <c r="C705" s="33"/>
      <c r="D705" s="33"/>
      <c r="E705" s="33"/>
      <c r="F705" s="3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5"/>
      <c r="R705" s="35"/>
      <c r="S705" s="35"/>
      <c r="T705" s="35"/>
      <c r="U705" s="34"/>
      <c r="V705" s="34"/>
    </row>
    <row r="706" spans="2:22" s="30" customFormat="1" x14ac:dyDescent="0.3">
      <c r="B706" s="32"/>
      <c r="C706" s="33"/>
      <c r="D706" s="33"/>
      <c r="E706" s="33"/>
      <c r="F706" s="33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5"/>
      <c r="R706" s="35"/>
      <c r="S706" s="35"/>
      <c r="T706" s="35"/>
      <c r="U706" s="34"/>
      <c r="V706" s="34"/>
    </row>
    <row r="707" spans="2:22" s="30" customFormat="1" x14ac:dyDescent="0.3">
      <c r="B707" s="32"/>
      <c r="C707" s="33"/>
      <c r="D707" s="33"/>
      <c r="E707" s="33"/>
      <c r="F707" s="33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5"/>
      <c r="R707" s="35"/>
      <c r="S707" s="35"/>
      <c r="T707" s="35"/>
      <c r="U707" s="34"/>
      <c r="V707" s="34"/>
    </row>
    <row r="708" spans="2:22" s="30" customFormat="1" x14ac:dyDescent="0.3">
      <c r="B708" s="32"/>
      <c r="C708" s="33"/>
      <c r="D708" s="33"/>
      <c r="E708" s="33"/>
      <c r="F708" s="3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5"/>
      <c r="R708" s="35"/>
      <c r="S708" s="35"/>
      <c r="T708" s="35"/>
      <c r="U708" s="34"/>
      <c r="V708" s="34"/>
    </row>
    <row r="709" spans="2:22" s="30" customFormat="1" x14ac:dyDescent="0.3">
      <c r="B709" s="32"/>
      <c r="C709" s="33"/>
      <c r="D709" s="33"/>
      <c r="E709" s="33"/>
      <c r="F709" s="33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5"/>
      <c r="R709" s="35"/>
      <c r="S709" s="35"/>
      <c r="T709" s="35"/>
      <c r="U709" s="34"/>
      <c r="V709" s="34"/>
    </row>
    <row r="710" spans="2:22" s="30" customFormat="1" x14ac:dyDescent="0.3">
      <c r="B710" s="32"/>
      <c r="C710" s="33"/>
      <c r="D710" s="33"/>
      <c r="E710" s="33"/>
      <c r="F710" s="33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5"/>
      <c r="R710" s="35"/>
      <c r="S710" s="35"/>
      <c r="T710" s="35"/>
      <c r="U710" s="34"/>
      <c r="V710" s="34"/>
    </row>
    <row r="711" spans="2:22" s="30" customFormat="1" x14ac:dyDescent="0.3">
      <c r="B711" s="32"/>
      <c r="C711" s="33"/>
      <c r="D711" s="33"/>
      <c r="E711" s="33"/>
      <c r="F711" s="33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5"/>
      <c r="R711" s="35"/>
      <c r="S711" s="35"/>
      <c r="T711" s="35"/>
      <c r="U711" s="34"/>
      <c r="V711" s="34"/>
    </row>
    <row r="712" spans="2:22" s="30" customFormat="1" x14ac:dyDescent="0.3">
      <c r="B712" s="32"/>
      <c r="C712" s="33"/>
      <c r="D712" s="33"/>
      <c r="E712" s="33"/>
      <c r="F712" s="33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5"/>
      <c r="R712" s="35"/>
      <c r="S712" s="35"/>
      <c r="T712" s="35"/>
      <c r="U712" s="34"/>
      <c r="V712" s="34"/>
    </row>
    <row r="713" spans="2:22" s="30" customFormat="1" x14ac:dyDescent="0.3">
      <c r="B713" s="32"/>
      <c r="C713" s="33"/>
      <c r="D713" s="33"/>
      <c r="E713" s="33"/>
      <c r="F713" s="33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5"/>
      <c r="R713" s="35"/>
      <c r="S713" s="35"/>
      <c r="T713" s="35"/>
      <c r="U713" s="34"/>
      <c r="V713" s="34"/>
    </row>
    <row r="714" spans="2:22" s="30" customFormat="1" x14ac:dyDescent="0.3">
      <c r="B714" s="32"/>
      <c r="C714" s="33"/>
      <c r="D714" s="33"/>
      <c r="E714" s="33"/>
      <c r="F714" s="33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5"/>
      <c r="R714" s="35"/>
      <c r="S714" s="35"/>
      <c r="T714" s="35"/>
      <c r="U714" s="34"/>
      <c r="V714" s="34"/>
    </row>
    <row r="715" spans="2:22" s="30" customFormat="1" x14ac:dyDescent="0.3">
      <c r="B715" s="32"/>
      <c r="C715" s="33"/>
      <c r="D715" s="33"/>
      <c r="E715" s="33"/>
      <c r="F715" s="33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5"/>
      <c r="R715" s="35"/>
      <c r="S715" s="35"/>
      <c r="T715" s="35"/>
      <c r="U715" s="34"/>
      <c r="V715" s="34"/>
    </row>
    <row r="716" spans="2:22" s="30" customFormat="1" x14ac:dyDescent="0.3">
      <c r="B716" s="32"/>
      <c r="C716" s="33"/>
      <c r="D716" s="33"/>
      <c r="E716" s="33"/>
      <c r="F716" s="33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5"/>
      <c r="R716" s="35"/>
      <c r="S716" s="35"/>
      <c r="T716" s="35"/>
      <c r="U716" s="34"/>
      <c r="V716" s="34"/>
    </row>
    <row r="717" spans="2:22" s="30" customFormat="1" x14ac:dyDescent="0.3">
      <c r="B717" s="32"/>
      <c r="C717" s="33"/>
      <c r="D717" s="33"/>
      <c r="E717" s="33"/>
      <c r="F717" s="33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5"/>
      <c r="R717" s="35"/>
      <c r="S717" s="35"/>
      <c r="T717" s="35"/>
      <c r="U717" s="34"/>
      <c r="V717" s="34"/>
    </row>
    <row r="718" spans="2:22" s="30" customFormat="1" x14ac:dyDescent="0.3">
      <c r="B718" s="32"/>
      <c r="C718" s="33"/>
      <c r="D718" s="33"/>
      <c r="E718" s="33"/>
      <c r="F718" s="3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5"/>
      <c r="R718" s="35"/>
      <c r="S718" s="35"/>
      <c r="T718" s="35"/>
      <c r="U718" s="34"/>
      <c r="V718" s="34"/>
    </row>
    <row r="719" spans="2:22" s="30" customFormat="1" x14ac:dyDescent="0.3">
      <c r="B719" s="32"/>
      <c r="C719" s="33"/>
      <c r="D719" s="33"/>
      <c r="E719" s="33"/>
      <c r="F719" s="33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5"/>
      <c r="R719" s="35"/>
      <c r="S719" s="35"/>
      <c r="T719" s="35"/>
      <c r="U719" s="34"/>
      <c r="V719" s="34"/>
    </row>
    <row r="720" spans="2:22" s="30" customFormat="1" x14ac:dyDescent="0.3">
      <c r="B720" s="32"/>
      <c r="C720" s="33"/>
      <c r="D720" s="33"/>
      <c r="E720" s="33"/>
      <c r="F720" s="33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5"/>
      <c r="R720" s="35"/>
      <c r="S720" s="35"/>
      <c r="T720" s="35"/>
      <c r="U720" s="34"/>
      <c r="V720" s="34"/>
    </row>
    <row r="721" spans="2:22" s="30" customFormat="1" x14ac:dyDescent="0.3">
      <c r="B721" s="32"/>
      <c r="C721" s="33"/>
      <c r="D721" s="33"/>
      <c r="E721" s="33"/>
      <c r="F721" s="33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5"/>
      <c r="R721" s="35"/>
      <c r="S721" s="35"/>
      <c r="T721" s="35"/>
      <c r="U721" s="34"/>
      <c r="V721" s="34"/>
    </row>
    <row r="722" spans="2:22" s="30" customFormat="1" x14ac:dyDescent="0.3">
      <c r="B722" s="32"/>
      <c r="C722" s="33"/>
      <c r="D722" s="33"/>
      <c r="E722" s="33"/>
      <c r="F722" s="33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5"/>
      <c r="R722" s="35"/>
      <c r="S722" s="35"/>
      <c r="T722" s="35"/>
      <c r="U722" s="34"/>
      <c r="V722" s="34"/>
    </row>
    <row r="723" spans="2:22" s="30" customFormat="1" x14ac:dyDescent="0.3">
      <c r="B723" s="32"/>
      <c r="C723" s="33"/>
      <c r="D723" s="33"/>
      <c r="E723" s="33"/>
      <c r="F723" s="33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5"/>
      <c r="R723" s="35"/>
      <c r="S723" s="35"/>
      <c r="T723" s="35"/>
      <c r="U723" s="34"/>
      <c r="V723" s="34"/>
    </row>
    <row r="724" spans="2:22" s="30" customFormat="1" x14ac:dyDescent="0.3">
      <c r="B724" s="32"/>
      <c r="C724" s="33"/>
      <c r="D724" s="33"/>
      <c r="E724" s="33"/>
      <c r="F724" s="33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5"/>
      <c r="R724" s="35"/>
      <c r="S724" s="35"/>
      <c r="T724" s="35"/>
      <c r="U724" s="34"/>
      <c r="V724" s="34"/>
    </row>
    <row r="725" spans="2:22" s="30" customFormat="1" x14ac:dyDescent="0.3">
      <c r="B725" s="32"/>
      <c r="C725" s="33"/>
      <c r="D725" s="33"/>
      <c r="E725" s="33"/>
      <c r="F725" s="33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5"/>
      <c r="R725" s="35"/>
      <c r="S725" s="35"/>
      <c r="T725" s="35"/>
      <c r="U725" s="34"/>
      <c r="V725" s="34"/>
    </row>
    <row r="726" spans="2:22" s="30" customFormat="1" x14ac:dyDescent="0.3">
      <c r="B726" s="32"/>
      <c r="C726" s="33"/>
      <c r="D726" s="33"/>
      <c r="E726" s="33"/>
      <c r="F726" s="33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5"/>
      <c r="R726" s="35"/>
      <c r="S726" s="35"/>
      <c r="T726" s="35"/>
      <c r="U726" s="34"/>
      <c r="V726" s="34"/>
    </row>
    <row r="727" spans="2:22" s="30" customFormat="1" x14ac:dyDescent="0.3">
      <c r="B727" s="32"/>
      <c r="C727" s="33"/>
      <c r="D727" s="33"/>
      <c r="E727" s="33"/>
      <c r="F727" s="33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5"/>
      <c r="R727" s="35"/>
      <c r="S727" s="35"/>
      <c r="T727" s="35"/>
      <c r="U727" s="34"/>
      <c r="V727" s="34"/>
    </row>
    <row r="728" spans="2:22" s="30" customFormat="1" x14ac:dyDescent="0.3">
      <c r="B728" s="32"/>
      <c r="C728" s="33"/>
      <c r="D728" s="33"/>
      <c r="E728" s="33"/>
      <c r="F728" s="33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5"/>
      <c r="R728" s="35"/>
      <c r="S728" s="35"/>
      <c r="T728" s="35"/>
      <c r="U728" s="34"/>
      <c r="V728" s="34"/>
    </row>
    <row r="729" spans="2:22" s="30" customFormat="1" x14ac:dyDescent="0.3">
      <c r="B729" s="32"/>
      <c r="C729" s="33"/>
      <c r="D729" s="33"/>
      <c r="E729" s="33"/>
      <c r="F729" s="33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5"/>
      <c r="R729" s="35"/>
      <c r="S729" s="35"/>
      <c r="T729" s="35"/>
      <c r="U729" s="34"/>
      <c r="V729" s="34"/>
    </row>
    <row r="730" spans="2:22" s="30" customFormat="1" x14ac:dyDescent="0.3">
      <c r="B730" s="32"/>
      <c r="C730" s="33"/>
      <c r="D730" s="33"/>
      <c r="E730" s="33"/>
      <c r="F730" s="33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5"/>
      <c r="R730" s="35"/>
      <c r="S730" s="35"/>
      <c r="T730" s="35"/>
      <c r="U730" s="34"/>
      <c r="V730" s="34"/>
    </row>
    <row r="731" spans="2:22" s="30" customFormat="1" x14ac:dyDescent="0.3">
      <c r="B731" s="32"/>
      <c r="C731" s="33"/>
      <c r="D731" s="33"/>
      <c r="E731" s="33"/>
      <c r="F731" s="33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5"/>
      <c r="R731" s="35"/>
      <c r="S731" s="35"/>
      <c r="T731" s="35"/>
      <c r="U731" s="34"/>
      <c r="V731" s="34"/>
    </row>
    <row r="732" spans="2:22" s="30" customFormat="1" x14ac:dyDescent="0.3">
      <c r="B732" s="32"/>
      <c r="C732" s="33"/>
      <c r="D732" s="33"/>
      <c r="E732" s="33"/>
      <c r="F732" s="33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5"/>
      <c r="R732" s="35"/>
      <c r="S732" s="35"/>
      <c r="T732" s="35"/>
      <c r="U732" s="34"/>
      <c r="V732" s="34"/>
    </row>
    <row r="733" spans="2:22" s="30" customFormat="1" x14ac:dyDescent="0.3">
      <c r="B733" s="32"/>
      <c r="C733" s="33"/>
      <c r="D733" s="33"/>
      <c r="E733" s="33"/>
      <c r="F733" s="33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5"/>
      <c r="R733" s="35"/>
      <c r="S733" s="35"/>
      <c r="T733" s="35"/>
      <c r="U733" s="34"/>
      <c r="V733" s="34"/>
    </row>
    <row r="734" spans="2:22" s="30" customFormat="1" x14ac:dyDescent="0.3">
      <c r="B734" s="32"/>
      <c r="C734" s="33"/>
      <c r="D734" s="33"/>
      <c r="E734" s="33"/>
      <c r="F734" s="33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5"/>
      <c r="R734" s="35"/>
      <c r="S734" s="35"/>
      <c r="T734" s="35"/>
      <c r="U734" s="34"/>
      <c r="V734" s="34"/>
    </row>
    <row r="735" spans="2:22" s="30" customFormat="1" x14ac:dyDescent="0.3">
      <c r="B735" s="32"/>
      <c r="C735" s="33"/>
      <c r="D735" s="33"/>
      <c r="E735" s="33"/>
      <c r="F735" s="33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5"/>
      <c r="R735" s="35"/>
      <c r="S735" s="35"/>
      <c r="T735" s="35"/>
      <c r="U735" s="34"/>
      <c r="V735" s="34"/>
    </row>
    <row r="736" spans="2:22" s="30" customFormat="1" x14ac:dyDescent="0.3">
      <c r="B736" s="32"/>
      <c r="C736" s="33"/>
      <c r="D736" s="33"/>
      <c r="E736" s="33"/>
      <c r="F736" s="33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5"/>
      <c r="R736" s="35"/>
      <c r="S736" s="35"/>
      <c r="T736" s="35"/>
      <c r="U736" s="34"/>
      <c r="V736" s="34"/>
    </row>
    <row r="737" spans="2:22" s="30" customFormat="1" x14ac:dyDescent="0.3">
      <c r="B737" s="32"/>
      <c r="C737" s="33"/>
      <c r="D737" s="33"/>
      <c r="E737" s="33"/>
      <c r="F737" s="33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5"/>
      <c r="R737" s="35"/>
      <c r="S737" s="35"/>
      <c r="T737" s="35"/>
      <c r="U737" s="34"/>
      <c r="V737" s="34"/>
    </row>
    <row r="738" spans="2:22" s="30" customFormat="1" x14ac:dyDescent="0.3">
      <c r="B738" s="32"/>
      <c r="C738" s="33"/>
      <c r="D738" s="33"/>
      <c r="E738" s="33"/>
      <c r="F738" s="33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5"/>
      <c r="R738" s="35"/>
      <c r="S738" s="35"/>
      <c r="T738" s="35"/>
      <c r="U738" s="34"/>
      <c r="V738" s="34"/>
    </row>
    <row r="739" spans="2:22" s="30" customFormat="1" x14ac:dyDescent="0.3">
      <c r="B739" s="32"/>
      <c r="C739" s="33"/>
      <c r="D739" s="33"/>
      <c r="E739" s="33"/>
      <c r="F739" s="33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5"/>
      <c r="R739" s="35"/>
      <c r="S739" s="35"/>
      <c r="T739" s="35"/>
      <c r="U739" s="34"/>
      <c r="V739" s="34"/>
    </row>
    <row r="740" spans="2:22" s="30" customFormat="1" x14ac:dyDescent="0.3">
      <c r="B740" s="32"/>
      <c r="C740" s="33"/>
      <c r="D740" s="33"/>
      <c r="E740" s="33"/>
      <c r="F740" s="33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5"/>
      <c r="R740" s="35"/>
      <c r="S740" s="35"/>
      <c r="T740" s="35"/>
      <c r="U740" s="34"/>
      <c r="V740" s="34"/>
    </row>
    <row r="741" spans="2:22" s="30" customFormat="1" x14ac:dyDescent="0.3">
      <c r="B741" s="32"/>
      <c r="C741" s="33"/>
      <c r="D741" s="33"/>
      <c r="E741" s="33"/>
      <c r="F741" s="33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5"/>
      <c r="R741" s="35"/>
      <c r="S741" s="35"/>
      <c r="T741" s="35"/>
      <c r="U741" s="34"/>
      <c r="V741" s="34"/>
    </row>
    <row r="742" spans="2:22" s="30" customFormat="1" x14ac:dyDescent="0.3">
      <c r="B742" s="32"/>
      <c r="C742" s="33"/>
      <c r="D742" s="33"/>
      <c r="E742" s="33"/>
      <c r="F742" s="33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5"/>
      <c r="R742" s="35"/>
      <c r="S742" s="35"/>
      <c r="T742" s="35"/>
      <c r="U742" s="34"/>
      <c r="V742" s="34"/>
    </row>
    <row r="743" spans="2:22" s="30" customFormat="1" x14ac:dyDescent="0.3">
      <c r="B743" s="32"/>
      <c r="C743" s="33"/>
      <c r="D743" s="33"/>
      <c r="E743" s="33"/>
      <c r="F743" s="33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5"/>
      <c r="R743" s="35"/>
      <c r="S743" s="35"/>
      <c r="T743" s="35"/>
      <c r="U743" s="34"/>
      <c r="V743" s="34"/>
    </row>
    <row r="744" spans="2:22" s="30" customFormat="1" x14ac:dyDescent="0.3">
      <c r="B744" s="32"/>
      <c r="C744" s="33"/>
      <c r="D744" s="33"/>
      <c r="E744" s="33"/>
      <c r="F744" s="33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5"/>
      <c r="R744" s="35"/>
      <c r="S744" s="35"/>
      <c r="T744" s="35"/>
      <c r="U744" s="34"/>
      <c r="V744" s="34"/>
    </row>
    <row r="745" spans="2:22" s="30" customFormat="1" x14ac:dyDescent="0.3">
      <c r="B745" s="32"/>
      <c r="C745" s="33"/>
      <c r="D745" s="33"/>
      <c r="E745" s="33"/>
      <c r="F745" s="33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5"/>
      <c r="R745" s="35"/>
      <c r="S745" s="35"/>
      <c r="T745" s="35"/>
      <c r="U745" s="34"/>
      <c r="V745" s="34"/>
    </row>
    <row r="746" spans="2:22" s="30" customFormat="1" x14ac:dyDescent="0.3">
      <c r="B746" s="32"/>
      <c r="C746" s="33"/>
      <c r="D746" s="33"/>
      <c r="E746" s="33"/>
      <c r="F746" s="3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5"/>
      <c r="R746" s="35"/>
      <c r="S746" s="35"/>
      <c r="T746" s="35"/>
      <c r="U746" s="34"/>
      <c r="V746" s="34"/>
    </row>
    <row r="747" spans="2:22" s="30" customFormat="1" x14ac:dyDescent="0.3">
      <c r="B747" s="32"/>
      <c r="C747" s="33"/>
      <c r="D747" s="33"/>
      <c r="E747" s="33"/>
      <c r="F747" s="3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5"/>
      <c r="R747" s="35"/>
      <c r="S747" s="35"/>
      <c r="T747" s="35"/>
      <c r="U747" s="34"/>
      <c r="V747" s="34"/>
    </row>
    <row r="748" spans="2:22" s="30" customFormat="1" x14ac:dyDescent="0.3">
      <c r="B748" s="32"/>
      <c r="C748" s="33"/>
      <c r="D748" s="33"/>
      <c r="E748" s="33"/>
      <c r="F748" s="33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5"/>
      <c r="R748" s="35"/>
      <c r="S748" s="35"/>
      <c r="T748" s="35"/>
      <c r="U748" s="34"/>
      <c r="V748" s="34"/>
    </row>
    <row r="749" spans="2:22" s="30" customFormat="1" x14ac:dyDescent="0.3">
      <c r="B749" s="32"/>
      <c r="C749" s="33"/>
      <c r="D749" s="33"/>
      <c r="E749" s="33"/>
      <c r="F749" s="33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5"/>
      <c r="R749" s="35"/>
      <c r="S749" s="35"/>
      <c r="T749" s="35"/>
      <c r="U749" s="34"/>
      <c r="V749" s="34"/>
    </row>
    <row r="750" spans="2:22" s="30" customFormat="1" x14ac:dyDescent="0.3">
      <c r="B750" s="32"/>
      <c r="C750" s="33"/>
      <c r="D750" s="33"/>
      <c r="E750" s="33"/>
      <c r="F750" s="33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5"/>
      <c r="R750" s="35"/>
      <c r="S750" s="35"/>
      <c r="T750" s="35"/>
      <c r="U750" s="34"/>
      <c r="V750" s="34"/>
    </row>
    <row r="751" spans="2:22" s="30" customFormat="1" x14ac:dyDescent="0.3">
      <c r="B751" s="32"/>
      <c r="C751" s="33"/>
      <c r="D751" s="33"/>
      <c r="E751" s="33"/>
      <c r="F751" s="3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5"/>
      <c r="R751" s="35"/>
      <c r="S751" s="35"/>
      <c r="T751" s="35"/>
      <c r="U751" s="34"/>
      <c r="V751" s="34"/>
    </row>
    <row r="752" spans="2:22" s="30" customFormat="1" x14ac:dyDescent="0.3">
      <c r="B752" s="32"/>
      <c r="C752" s="33"/>
      <c r="D752" s="33"/>
      <c r="E752" s="33"/>
      <c r="F752" s="33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5"/>
      <c r="R752" s="35"/>
      <c r="S752" s="35"/>
      <c r="T752" s="35"/>
      <c r="U752" s="34"/>
      <c r="V752" s="34"/>
    </row>
    <row r="753" spans="2:22" s="30" customFormat="1" x14ac:dyDescent="0.3">
      <c r="B753" s="32"/>
      <c r="C753" s="33"/>
      <c r="D753" s="33"/>
      <c r="E753" s="33"/>
      <c r="F753" s="3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5"/>
      <c r="R753" s="35"/>
      <c r="S753" s="35"/>
      <c r="T753" s="35"/>
      <c r="U753" s="34"/>
      <c r="V753" s="34"/>
    </row>
    <row r="754" spans="2:22" s="30" customFormat="1" x14ac:dyDescent="0.3">
      <c r="B754" s="32"/>
      <c r="C754" s="33"/>
      <c r="D754" s="33"/>
      <c r="E754" s="33"/>
      <c r="F754" s="3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5"/>
      <c r="R754" s="35"/>
      <c r="S754" s="35"/>
      <c r="T754" s="35"/>
      <c r="U754" s="34"/>
      <c r="V754" s="34"/>
    </row>
    <row r="755" spans="2:22" s="30" customFormat="1" x14ac:dyDescent="0.3">
      <c r="B755" s="32"/>
      <c r="C755" s="33"/>
      <c r="D755" s="33"/>
      <c r="E755" s="33"/>
      <c r="F755" s="33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5"/>
      <c r="R755" s="35"/>
      <c r="S755" s="35"/>
      <c r="T755" s="35"/>
      <c r="U755" s="34"/>
      <c r="V755" s="34"/>
    </row>
    <row r="756" spans="2:22" s="30" customFormat="1" x14ac:dyDescent="0.3">
      <c r="B756" s="32"/>
      <c r="C756" s="33"/>
      <c r="D756" s="33"/>
      <c r="E756" s="33"/>
      <c r="F756" s="3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5"/>
      <c r="R756" s="35"/>
      <c r="S756" s="35"/>
      <c r="T756" s="35"/>
      <c r="U756" s="34"/>
      <c r="V756" s="34"/>
    </row>
    <row r="757" spans="2:22" s="30" customFormat="1" x14ac:dyDescent="0.3">
      <c r="B757" s="32"/>
      <c r="C757" s="33"/>
      <c r="D757" s="33"/>
      <c r="E757" s="33"/>
      <c r="F757" s="3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5"/>
      <c r="R757" s="35"/>
      <c r="S757" s="35"/>
      <c r="T757" s="35"/>
      <c r="U757" s="34"/>
      <c r="V757" s="34"/>
    </row>
    <row r="758" spans="2:22" s="30" customFormat="1" x14ac:dyDescent="0.3">
      <c r="B758" s="32"/>
      <c r="C758" s="33"/>
      <c r="D758" s="33"/>
      <c r="E758" s="33"/>
      <c r="F758" s="3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5"/>
      <c r="R758" s="35"/>
      <c r="S758" s="35"/>
      <c r="T758" s="35"/>
      <c r="U758" s="34"/>
      <c r="V758" s="34"/>
    </row>
    <row r="759" spans="2:22" s="30" customFormat="1" x14ac:dyDescent="0.3">
      <c r="B759" s="32"/>
      <c r="C759" s="33"/>
      <c r="D759" s="33"/>
      <c r="E759" s="33"/>
      <c r="F759" s="3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5"/>
      <c r="R759" s="35"/>
      <c r="S759" s="35"/>
      <c r="T759" s="35"/>
      <c r="U759" s="34"/>
      <c r="V759" s="34"/>
    </row>
    <row r="760" spans="2:22" s="30" customFormat="1" x14ac:dyDescent="0.3">
      <c r="B760" s="32"/>
      <c r="C760" s="33"/>
      <c r="D760" s="33"/>
      <c r="E760" s="33"/>
      <c r="F760" s="3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5"/>
      <c r="R760" s="35"/>
      <c r="S760" s="35"/>
      <c r="T760" s="35"/>
      <c r="U760" s="34"/>
      <c r="V760" s="34"/>
    </row>
    <row r="761" spans="2:22" s="30" customFormat="1" x14ac:dyDescent="0.3">
      <c r="B761" s="32"/>
      <c r="C761" s="33"/>
      <c r="D761" s="33"/>
      <c r="E761" s="33"/>
      <c r="F761" s="33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5"/>
      <c r="R761" s="35"/>
      <c r="S761" s="35"/>
      <c r="T761" s="35"/>
      <c r="U761" s="34"/>
      <c r="V761" s="34"/>
    </row>
    <row r="762" spans="2:22" s="30" customFormat="1" x14ac:dyDescent="0.3">
      <c r="B762" s="32"/>
      <c r="C762" s="33"/>
      <c r="D762" s="33"/>
      <c r="E762" s="33"/>
      <c r="F762" s="3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5"/>
      <c r="R762" s="35"/>
      <c r="S762" s="35"/>
      <c r="T762" s="35"/>
      <c r="U762" s="34"/>
      <c r="V762" s="34"/>
    </row>
    <row r="763" spans="2:22" s="30" customFormat="1" x14ac:dyDescent="0.3">
      <c r="B763" s="32"/>
      <c r="C763" s="33"/>
      <c r="D763" s="33"/>
      <c r="E763" s="33"/>
      <c r="F763" s="33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5"/>
      <c r="R763" s="35"/>
      <c r="S763" s="35"/>
      <c r="T763" s="35"/>
      <c r="U763" s="34"/>
      <c r="V763" s="34"/>
    </row>
    <row r="764" spans="2:22" s="30" customFormat="1" x14ac:dyDescent="0.3">
      <c r="B764" s="32"/>
      <c r="C764" s="33"/>
      <c r="D764" s="33"/>
      <c r="E764" s="33"/>
      <c r="F764" s="33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5"/>
      <c r="R764" s="35"/>
      <c r="S764" s="35"/>
      <c r="T764" s="35"/>
      <c r="U764" s="34"/>
      <c r="V764" s="34"/>
    </row>
    <row r="765" spans="2:22" s="30" customFormat="1" x14ac:dyDescent="0.3">
      <c r="B765" s="32"/>
      <c r="C765" s="33"/>
      <c r="D765" s="33"/>
      <c r="E765" s="33"/>
      <c r="F765" s="3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5"/>
      <c r="R765" s="35"/>
      <c r="S765" s="35"/>
      <c r="T765" s="35"/>
      <c r="U765" s="34"/>
      <c r="V765" s="34"/>
    </row>
    <row r="766" spans="2:22" s="30" customFormat="1" x14ac:dyDescent="0.3">
      <c r="B766" s="32"/>
      <c r="C766" s="33"/>
      <c r="D766" s="33"/>
      <c r="E766" s="33"/>
      <c r="F766" s="33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5"/>
      <c r="R766" s="35"/>
      <c r="S766" s="35"/>
      <c r="T766" s="35"/>
      <c r="U766" s="34"/>
      <c r="V766" s="34"/>
    </row>
    <row r="767" spans="2:22" s="30" customFormat="1" x14ac:dyDescent="0.3">
      <c r="B767" s="32"/>
      <c r="C767" s="33"/>
      <c r="D767" s="33"/>
      <c r="E767" s="33"/>
      <c r="F767" s="3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5"/>
      <c r="R767" s="35"/>
      <c r="S767" s="35"/>
      <c r="T767" s="35"/>
      <c r="U767" s="34"/>
      <c r="V767" s="34"/>
    </row>
    <row r="768" spans="2:22" s="30" customFormat="1" x14ac:dyDescent="0.3">
      <c r="B768" s="32"/>
      <c r="C768" s="33"/>
      <c r="D768" s="33"/>
      <c r="E768" s="33"/>
      <c r="F768" s="33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5"/>
      <c r="R768" s="35"/>
      <c r="S768" s="35"/>
      <c r="T768" s="35"/>
      <c r="U768" s="34"/>
      <c r="V768" s="34"/>
    </row>
    <row r="769" spans="2:22" s="30" customFormat="1" x14ac:dyDescent="0.3">
      <c r="B769" s="32"/>
      <c r="C769" s="33"/>
      <c r="D769" s="33"/>
      <c r="E769" s="33"/>
      <c r="F769" s="33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5"/>
      <c r="R769" s="35"/>
      <c r="S769" s="35"/>
      <c r="T769" s="35"/>
      <c r="U769" s="34"/>
      <c r="V769" s="34"/>
    </row>
    <row r="770" spans="2:22" s="30" customFormat="1" x14ac:dyDescent="0.3">
      <c r="B770" s="32"/>
      <c r="C770" s="33"/>
      <c r="D770" s="33"/>
      <c r="E770" s="33"/>
      <c r="F770" s="33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5"/>
      <c r="R770" s="35"/>
      <c r="S770" s="35"/>
      <c r="T770" s="35"/>
      <c r="U770" s="34"/>
      <c r="V770" s="34"/>
    </row>
    <row r="771" spans="2:22" s="30" customFormat="1" x14ac:dyDescent="0.3">
      <c r="B771" s="32"/>
      <c r="C771" s="33"/>
      <c r="D771" s="33"/>
      <c r="E771" s="33"/>
      <c r="F771" s="3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5"/>
      <c r="R771" s="35"/>
      <c r="S771" s="35"/>
      <c r="T771" s="35"/>
      <c r="U771" s="34"/>
      <c r="V771" s="34"/>
    </row>
    <row r="772" spans="2:22" s="30" customFormat="1" x14ac:dyDescent="0.3">
      <c r="B772" s="32"/>
      <c r="C772" s="33"/>
      <c r="D772" s="33"/>
      <c r="E772" s="33"/>
      <c r="F772" s="33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5"/>
      <c r="R772" s="35"/>
      <c r="S772" s="35"/>
      <c r="T772" s="35"/>
      <c r="U772" s="34"/>
      <c r="V772" s="34"/>
    </row>
    <row r="773" spans="2:22" s="30" customFormat="1" x14ac:dyDescent="0.3">
      <c r="B773" s="32"/>
      <c r="C773" s="33"/>
      <c r="D773" s="33"/>
      <c r="E773" s="33"/>
      <c r="F773" s="3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5"/>
      <c r="R773" s="35"/>
      <c r="S773" s="35"/>
      <c r="T773" s="35"/>
      <c r="U773" s="34"/>
      <c r="V773" s="34"/>
    </row>
    <row r="774" spans="2:22" s="30" customFormat="1" x14ac:dyDescent="0.3">
      <c r="B774" s="32"/>
      <c r="C774" s="33"/>
      <c r="D774" s="33"/>
      <c r="E774" s="33"/>
      <c r="F774" s="33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5"/>
      <c r="R774" s="35"/>
      <c r="S774" s="35"/>
      <c r="T774" s="35"/>
      <c r="U774" s="34"/>
      <c r="V774" s="34"/>
    </row>
    <row r="775" spans="2:22" s="30" customFormat="1" x14ac:dyDescent="0.3">
      <c r="B775" s="32"/>
      <c r="C775" s="33"/>
      <c r="D775" s="33"/>
      <c r="E775" s="33"/>
      <c r="F775" s="33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5"/>
      <c r="R775" s="35"/>
      <c r="S775" s="35"/>
      <c r="T775" s="35"/>
      <c r="U775" s="34"/>
      <c r="V775" s="34"/>
    </row>
    <row r="776" spans="2:22" s="30" customFormat="1" x14ac:dyDescent="0.3">
      <c r="B776" s="32"/>
      <c r="C776" s="33"/>
      <c r="D776" s="33"/>
      <c r="E776" s="33"/>
      <c r="F776" s="3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5"/>
      <c r="R776" s="35"/>
      <c r="S776" s="35"/>
      <c r="T776" s="35"/>
      <c r="U776" s="34"/>
      <c r="V776" s="34"/>
    </row>
    <row r="777" spans="2:22" s="30" customFormat="1" x14ac:dyDescent="0.3">
      <c r="B777" s="32"/>
      <c r="C777" s="33"/>
      <c r="D777" s="33"/>
      <c r="E777" s="33"/>
      <c r="F777" s="3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5"/>
      <c r="R777" s="35"/>
      <c r="S777" s="35"/>
      <c r="T777" s="35"/>
      <c r="U777" s="34"/>
      <c r="V777" s="34"/>
    </row>
    <row r="778" spans="2:22" s="30" customFormat="1" x14ac:dyDescent="0.3">
      <c r="B778" s="32"/>
      <c r="C778" s="33"/>
      <c r="D778" s="33"/>
      <c r="E778" s="33"/>
      <c r="F778" s="3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5"/>
      <c r="R778" s="35"/>
      <c r="S778" s="35"/>
      <c r="T778" s="35"/>
      <c r="U778" s="34"/>
      <c r="V778" s="34"/>
    </row>
    <row r="779" spans="2:22" s="30" customFormat="1" x14ac:dyDescent="0.3">
      <c r="B779" s="32"/>
      <c r="C779" s="33"/>
      <c r="D779" s="33"/>
      <c r="E779" s="33"/>
      <c r="F779" s="33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5"/>
      <c r="R779" s="35"/>
      <c r="S779" s="35"/>
      <c r="T779" s="35"/>
      <c r="U779" s="34"/>
      <c r="V779" s="34"/>
    </row>
    <row r="780" spans="2:22" s="30" customFormat="1" x14ac:dyDescent="0.3">
      <c r="B780" s="32"/>
      <c r="C780" s="33"/>
      <c r="D780" s="33"/>
      <c r="E780" s="33"/>
      <c r="F780" s="3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5"/>
      <c r="R780" s="35"/>
      <c r="S780" s="35"/>
      <c r="T780" s="35"/>
      <c r="U780" s="34"/>
      <c r="V780" s="34"/>
    </row>
    <row r="781" spans="2:22" s="30" customFormat="1" x14ac:dyDescent="0.3">
      <c r="B781" s="32"/>
      <c r="C781" s="33"/>
      <c r="D781" s="33"/>
      <c r="E781" s="33"/>
      <c r="F781" s="33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5"/>
      <c r="R781" s="35"/>
      <c r="S781" s="35"/>
      <c r="T781" s="35"/>
      <c r="U781" s="34"/>
      <c r="V781" s="34"/>
    </row>
    <row r="782" spans="2:22" s="30" customFormat="1" x14ac:dyDescent="0.3">
      <c r="B782" s="32"/>
      <c r="C782" s="33"/>
      <c r="D782" s="33"/>
      <c r="E782" s="33"/>
      <c r="F782" s="3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5"/>
      <c r="R782" s="35"/>
      <c r="S782" s="35"/>
      <c r="T782" s="35"/>
      <c r="U782" s="34"/>
      <c r="V782" s="34"/>
    </row>
    <row r="783" spans="2:22" s="30" customFormat="1" x14ac:dyDescent="0.3">
      <c r="B783" s="32"/>
      <c r="C783" s="33"/>
      <c r="D783" s="33"/>
      <c r="E783" s="33"/>
      <c r="F783" s="3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5"/>
      <c r="R783" s="35"/>
      <c r="S783" s="35"/>
      <c r="T783" s="35"/>
      <c r="U783" s="34"/>
      <c r="V783" s="34"/>
    </row>
    <row r="784" spans="2:22" s="30" customFormat="1" x14ac:dyDescent="0.3">
      <c r="B784" s="32"/>
      <c r="C784" s="33"/>
      <c r="D784" s="33"/>
      <c r="E784" s="33"/>
      <c r="F784" s="3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5"/>
      <c r="R784" s="35"/>
      <c r="S784" s="35"/>
      <c r="T784" s="35"/>
      <c r="U784" s="34"/>
      <c r="V784" s="34"/>
    </row>
    <row r="785" spans="2:22" s="30" customFormat="1" x14ac:dyDescent="0.3">
      <c r="B785" s="32"/>
      <c r="C785" s="33"/>
      <c r="D785" s="33"/>
      <c r="E785" s="33"/>
      <c r="F785" s="3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5"/>
      <c r="R785" s="35"/>
      <c r="S785" s="35"/>
      <c r="T785" s="35"/>
      <c r="U785" s="34"/>
      <c r="V785" s="34"/>
    </row>
    <row r="786" spans="2:22" s="30" customFormat="1" x14ac:dyDescent="0.3">
      <c r="B786" s="32"/>
      <c r="C786" s="33"/>
      <c r="D786" s="33"/>
      <c r="E786" s="33"/>
      <c r="F786" s="3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5"/>
      <c r="R786" s="35"/>
      <c r="S786" s="35"/>
      <c r="T786" s="35"/>
      <c r="U786" s="34"/>
      <c r="V786" s="34"/>
    </row>
    <row r="787" spans="2:22" s="30" customFormat="1" x14ac:dyDescent="0.3">
      <c r="B787" s="32"/>
      <c r="C787" s="33"/>
      <c r="D787" s="33"/>
      <c r="E787" s="33"/>
      <c r="F787" s="33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5"/>
      <c r="R787" s="35"/>
      <c r="S787" s="35"/>
      <c r="T787" s="35"/>
      <c r="U787" s="34"/>
      <c r="V787" s="34"/>
    </row>
    <row r="788" spans="2:22" s="30" customFormat="1" x14ac:dyDescent="0.3">
      <c r="B788" s="32"/>
      <c r="C788" s="33"/>
      <c r="D788" s="33"/>
      <c r="E788" s="33"/>
      <c r="F788" s="3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5"/>
      <c r="R788" s="35"/>
      <c r="S788" s="35"/>
      <c r="T788" s="35"/>
      <c r="U788" s="34"/>
      <c r="V788" s="34"/>
    </row>
    <row r="789" spans="2:22" s="30" customFormat="1" x14ac:dyDescent="0.3">
      <c r="B789" s="32"/>
      <c r="C789" s="33"/>
      <c r="D789" s="33"/>
      <c r="E789" s="33"/>
      <c r="F789" s="3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5"/>
      <c r="R789" s="35"/>
      <c r="S789" s="35"/>
      <c r="T789" s="35"/>
      <c r="U789" s="34"/>
      <c r="V789" s="34"/>
    </row>
    <row r="790" spans="2:22" s="30" customFormat="1" x14ac:dyDescent="0.3">
      <c r="B790" s="32"/>
      <c r="C790" s="33"/>
      <c r="D790" s="33"/>
      <c r="E790" s="33"/>
      <c r="F790" s="3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5"/>
      <c r="R790" s="35"/>
      <c r="S790" s="35"/>
      <c r="T790" s="35"/>
      <c r="U790" s="34"/>
      <c r="V790" s="34"/>
    </row>
    <row r="791" spans="2:22" s="30" customFormat="1" x14ac:dyDescent="0.3">
      <c r="B791" s="32"/>
      <c r="C791" s="33"/>
      <c r="D791" s="33"/>
      <c r="E791" s="33"/>
      <c r="F791" s="3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5"/>
      <c r="R791" s="35"/>
      <c r="S791" s="35"/>
      <c r="T791" s="35"/>
      <c r="U791" s="34"/>
      <c r="V791" s="34"/>
    </row>
    <row r="792" spans="2:22" s="30" customFormat="1" x14ac:dyDescent="0.3">
      <c r="B792" s="32"/>
      <c r="C792" s="33"/>
      <c r="D792" s="33"/>
      <c r="E792" s="33"/>
      <c r="F792" s="3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5"/>
      <c r="R792" s="35"/>
      <c r="S792" s="35"/>
      <c r="T792" s="35"/>
      <c r="U792" s="34"/>
      <c r="V792" s="34"/>
    </row>
    <row r="793" spans="2:22" s="30" customFormat="1" x14ac:dyDescent="0.3">
      <c r="B793" s="32"/>
      <c r="C793" s="33"/>
      <c r="D793" s="33"/>
      <c r="E793" s="33"/>
      <c r="F793" s="33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5"/>
      <c r="R793" s="35"/>
      <c r="S793" s="35"/>
      <c r="T793" s="35"/>
      <c r="U793" s="34"/>
      <c r="V793" s="34"/>
    </row>
    <row r="794" spans="2:22" s="30" customFormat="1" x14ac:dyDescent="0.3">
      <c r="B794" s="32"/>
      <c r="C794" s="33"/>
      <c r="D794" s="33"/>
      <c r="E794" s="33"/>
      <c r="F794" s="33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5"/>
      <c r="R794" s="35"/>
      <c r="S794" s="35"/>
      <c r="T794" s="35"/>
      <c r="U794" s="34"/>
      <c r="V794" s="34"/>
    </row>
    <row r="795" spans="2:22" s="30" customFormat="1" x14ac:dyDescent="0.3">
      <c r="B795" s="32"/>
      <c r="C795" s="33"/>
      <c r="D795" s="33"/>
      <c r="E795" s="33"/>
      <c r="F795" s="33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5"/>
      <c r="R795" s="35"/>
      <c r="S795" s="35"/>
      <c r="T795" s="35"/>
      <c r="U795" s="34"/>
      <c r="V795" s="34"/>
    </row>
    <row r="796" spans="2:22" s="30" customFormat="1" x14ac:dyDescent="0.3">
      <c r="B796" s="32"/>
      <c r="C796" s="33"/>
      <c r="D796" s="33"/>
      <c r="E796" s="33"/>
      <c r="F796" s="33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5"/>
      <c r="R796" s="35"/>
      <c r="S796" s="35"/>
      <c r="T796" s="35"/>
      <c r="U796" s="34"/>
      <c r="V796" s="34"/>
    </row>
    <row r="797" spans="2:22" s="30" customFormat="1" x14ac:dyDescent="0.3">
      <c r="B797" s="32"/>
      <c r="C797" s="33"/>
      <c r="D797" s="33"/>
      <c r="E797" s="33"/>
      <c r="F797" s="33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5"/>
      <c r="R797" s="35"/>
      <c r="S797" s="35"/>
      <c r="T797" s="35"/>
      <c r="U797" s="34"/>
      <c r="V797" s="34"/>
    </row>
    <row r="798" spans="2:22" s="30" customFormat="1" x14ac:dyDescent="0.3">
      <c r="B798" s="32"/>
      <c r="C798" s="33"/>
      <c r="D798" s="33"/>
      <c r="E798" s="33"/>
      <c r="F798" s="33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5"/>
      <c r="R798" s="35"/>
      <c r="S798" s="35"/>
      <c r="T798" s="35"/>
      <c r="U798" s="34"/>
      <c r="V798" s="34"/>
    </row>
    <row r="799" spans="2:22" s="30" customFormat="1" x14ac:dyDescent="0.3">
      <c r="B799" s="32"/>
      <c r="C799" s="33"/>
      <c r="D799" s="33"/>
      <c r="E799" s="33"/>
      <c r="F799" s="3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5"/>
      <c r="R799" s="35"/>
      <c r="S799" s="35"/>
      <c r="T799" s="35"/>
      <c r="U799" s="34"/>
      <c r="V799" s="34"/>
    </row>
    <row r="800" spans="2:22" s="30" customFormat="1" x14ac:dyDescent="0.3">
      <c r="B800" s="32"/>
      <c r="C800" s="33"/>
      <c r="D800" s="33"/>
      <c r="E800" s="33"/>
      <c r="F800" s="33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5"/>
      <c r="R800" s="35"/>
      <c r="S800" s="35"/>
      <c r="T800" s="35"/>
      <c r="U800" s="34"/>
      <c r="V800" s="34"/>
    </row>
    <row r="801" spans="2:22" s="30" customFormat="1" x14ac:dyDescent="0.3">
      <c r="B801" s="32"/>
      <c r="C801" s="33"/>
      <c r="D801" s="33"/>
      <c r="E801" s="33"/>
      <c r="F801" s="3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5"/>
      <c r="R801" s="35"/>
      <c r="S801" s="35"/>
      <c r="T801" s="35"/>
      <c r="U801" s="34"/>
      <c r="V801" s="34"/>
    </row>
    <row r="802" spans="2:22" s="30" customFormat="1" x14ac:dyDescent="0.3">
      <c r="B802" s="32"/>
      <c r="C802" s="33"/>
      <c r="D802" s="33"/>
      <c r="E802" s="33"/>
      <c r="F802" s="33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5"/>
      <c r="R802" s="35"/>
      <c r="S802" s="35"/>
      <c r="T802" s="35"/>
      <c r="U802" s="34"/>
      <c r="V802" s="34"/>
    </row>
    <row r="803" spans="2:22" s="30" customFormat="1" x14ac:dyDescent="0.3">
      <c r="B803" s="32"/>
      <c r="C803" s="33"/>
      <c r="D803" s="33"/>
      <c r="E803" s="33"/>
      <c r="F803" s="33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5"/>
      <c r="R803" s="35"/>
      <c r="S803" s="35"/>
      <c r="T803" s="35"/>
      <c r="U803" s="34"/>
      <c r="V803" s="34"/>
    </row>
    <row r="804" spans="2:22" s="30" customFormat="1" x14ac:dyDescent="0.3">
      <c r="B804" s="32"/>
      <c r="C804" s="33"/>
      <c r="D804" s="33"/>
      <c r="E804" s="33"/>
      <c r="F804" s="3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5"/>
      <c r="R804" s="35"/>
      <c r="S804" s="35"/>
      <c r="T804" s="35"/>
      <c r="U804" s="34"/>
      <c r="V804" s="34"/>
    </row>
    <row r="805" spans="2:22" s="30" customFormat="1" x14ac:dyDescent="0.3">
      <c r="B805" s="32"/>
      <c r="C805" s="33"/>
      <c r="D805" s="33"/>
      <c r="E805" s="33"/>
      <c r="F805" s="3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5"/>
      <c r="R805" s="35"/>
      <c r="S805" s="35"/>
      <c r="T805" s="35"/>
      <c r="U805" s="34"/>
      <c r="V805" s="34"/>
    </row>
    <row r="806" spans="2:22" s="30" customFormat="1" x14ac:dyDescent="0.3">
      <c r="B806" s="32"/>
      <c r="C806" s="33"/>
      <c r="D806" s="33"/>
      <c r="E806" s="33"/>
      <c r="F806" s="3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5"/>
      <c r="R806" s="35"/>
      <c r="S806" s="35"/>
      <c r="T806" s="35"/>
      <c r="U806" s="34"/>
      <c r="V806" s="34"/>
    </row>
    <row r="807" spans="2:22" s="30" customFormat="1" x14ac:dyDescent="0.3">
      <c r="B807" s="32"/>
      <c r="C807" s="33"/>
      <c r="D807" s="33"/>
      <c r="E807" s="33"/>
      <c r="F807" s="3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5"/>
      <c r="R807" s="35"/>
      <c r="S807" s="35"/>
      <c r="T807" s="35"/>
      <c r="U807" s="34"/>
      <c r="V807" s="34"/>
    </row>
    <row r="808" spans="2:22" s="30" customFormat="1" x14ac:dyDescent="0.3">
      <c r="B808" s="32"/>
      <c r="C808" s="33"/>
      <c r="D808" s="33"/>
      <c r="E808" s="33"/>
      <c r="F808" s="3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5"/>
      <c r="R808" s="35"/>
      <c r="S808" s="35"/>
      <c r="T808" s="35"/>
      <c r="U808" s="34"/>
      <c r="V808" s="34"/>
    </row>
    <row r="809" spans="2:22" s="30" customFormat="1" x14ac:dyDescent="0.3">
      <c r="B809" s="32"/>
      <c r="C809" s="33"/>
      <c r="D809" s="33"/>
      <c r="E809" s="33"/>
      <c r="F809" s="3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5"/>
      <c r="R809" s="35"/>
      <c r="S809" s="35"/>
      <c r="T809" s="35"/>
      <c r="U809" s="34"/>
      <c r="V809" s="34"/>
    </row>
    <row r="810" spans="2:22" s="30" customFormat="1" x14ac:dyDescent="0.3">
      <c r="B810" s="32"/>
      <c r="C810" s="33"/>
      <c r="D810" s="33"/>
      <c r="E810" s="33"/>
      <c r="F810" s="3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5"/>
      <c r="R810" s="35"/>
      <c r="S810" s="35"/>
      <c r="T810" s="35"/>
      <c r="U810" s="34"/>
      <c r="V810" s="34"/>
    </row>
    <row r="811" spans="2:22" s="30" customFormat="1" x14ac:dyDescent="0.3">
      <c r="B811" s="32"/>
      <c r="C811" s="33"/>
      <c r="D811" s="33"/>
      <c r="E811" s="33"/>
      <c r="F811" s="3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5"/>
      <c r="R811" s="35"/>
      <c r="S811" s="35"/>
      <c r="T811" s="35"/>
      <c r="U811" s="34"/>
      <c r="V811" s="34"/>
    </row>
    <row r="812" spans="2:22" s="30" customFormat="1" x14ac:dyDescent="0.3">
      <c r="B812" s="32"/>
      <c r="C812" s="33"/>
      <c r="D812" s="33"/>
      <c r="E812" s="33"/>
      <c r="F812" s="3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5"/>
      <c r="R812" s="35"/>
      <c r="S812" s="35"/>
      <c r="T812" s="35"/>
      <c r="U812" s="34"/>
      <c r="V812" s="34"/>
    </row>
    <row r="813" spans="2:22" s="30" customFormat="1" x14ac:dyDescent="0.3">
      <c r="B813" s="32"/>
      <c r="C813" s="33"/>
      <c r="D813" s="33"/>
      <c r="E813" s="33"/>
      <c r="F813" s="3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5"/>
      <c r="R813" s="35"/>
      <c r="S813" s="35"/>
      <c r="T813" s="35"/>
      <c r="U813" s="34"/>
      <c r="V813" s="34"/>
    </row>
    <row r="814" spans="2:22" s="30" customFormat="1" x14ac:dyDescent="0.3">
      <c r="B814" s="32"/>
      <c r="C814" s="33"/>
      <c r="D814" s="33"/>
      <c r="E814" s="33"/>
      <c r="F814" s="3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5"/>
      <c r="R814" s="35"/>
      <c r="S814" s="35"/>
      <c r="T814" s="35"/>
      <c r="U814" s="34"/>
      <c r="V814" s="34"/>
    </row>
    <row r="815" spans="2:22" s="30" customFormat="1" x14ac:dyDescent="0.3">
      <c r="B815" s="32"/>
      <c r="C815" s="33"/>
      <c r="D815" s="33"/>
      <c r="E815" s="33"/>
      <c r="F815" s="33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5"/>
      <c r="R815" s="35"/>
      <c r="S815" s="35"/>
      <c r="T815" s="35"/>
      <c r="U815" s="34"/>
      <c r="V815" s="34"/>
    </row>
    <row r="816" spans="2:22" s="30" customFormat="1" x14ac:dyDescent="0.3">
      <c r="B816" s="32"/>
      <c r="C816" s="33"/>
      <c r="D816" s="33"/>
      <c r="E816" s="33"/>
      <c r="F816" s="3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5"/>
      <c r="R816" s="35"/>
      <c r="S816" s="35"/>
      <c r="T816" s="35"/>
      <c r="U816" s="34"/>
      <c r="V816" s="34"/>
    </row>
    <row r="817" spans="2:22" s="30" customFormat="1" x14ac:dyDescent="0.3">
      <c r="B817" s="32"/>
      <c r="C817" s="33"/>
      <c r="D817" s="33"/>
      <c r="E817" s="33"/>
      <c r="F817" s="3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5"/>
      <c r="R817" s="35"/>
      <c r="S817" s="35"/>
      <c r="T817" s="35"/>
      <c r="U817" s="34"/>
      <c r="V817" s="34"/>
    </row>
    <row r="818" spans="2:22" s="30" customFormat="1" x14ac:dyDescent="0.3">
      <c r="B818" s="32"/>
      <c r="C818" s="33"/>
      <c r="D818" s="33"/>
      <c r="E818" s="33"/>
      <c r="F818" s="3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5"/>
      <c r="R818" s="35"/>
      <c r="S818" s="35"/>
      <c r="T818" s="35"/>
      <c r="U818" s="34"/>
      <c r="V818" s="34"/>
    </row>
    <row r="819" spans="2:22" s="30" customFormat="1" x14ac:dyDescent="0.3">
      <c r="B819" s="32"/>
      <c r="C819" s="33"/>
      <c r="D819" s="33"/>
      <c r="E819" s="33"/>
      <c r="F819" s="3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5"/>
      <c r="R819" s="35"/>
      <c r="S819" s="35"/>
      <c r="T819" s="35"/>
      <c r="U819" s="34"/>
      <c r="V819" s="34"/>
    </row>
    <row r="820" spans="2:22" s="30" customFormat="1" x14ac:dyDescent="0.3">
      <c r="B820" s="32"/>
      <c r="C820" s="33"/>
      <c r="D820" s="33"/>
      <c r="E820" s="33"/>
      <c r="F820" s="3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5"/>
      <c r="R820" s="35"/>
      <c r="S820" s="35"/>
      <c r="T820" s="35"/>
      <c r="U820" s="34"/>
      <c r="V820" s="34"/>
    </row>
    <row r="821" spans="2:22" s="30" customFormat="1" x14ac:dyDescent="0.3">
      <c r="B821" s="32"/>
      <c r="C821" s="33"/>
      <c r="D821" s="33"/>
      <c r="E821" s="33"/>
      <c r="F821" s="3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5"/>
      <c r="R821" s="35"/>
      <c r="S821" s="35"/>
      <c r="T821" s="35"/>
      <c r="U821" s="34"/>
      <c r="V821" s="34"/>
    </row>
    <row r="822" spans="2:22" s="30" customFormat="1" x14ac:dyDescent="0.3">
      <c r="B822" s="32"/>
      <c r="C822" s="33"/>
      <c r="D822" s="33"/>
      <c r="E822" s="33"/>
      <c r="F822" s="3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5"/>
      <c r="R822" s="35"/>
      <c r="S822" s="35"/>
      <c r="T822" s="35"/>
      <c r="U822" s="34"/>
      <c r="V822" s="34"/>
    </row>
    <row r="823" spans="2:22" s="30" customFormat="1" x14ac:dyDescent="0.3">
      <c r="B823" s="32"/>
      <c r="C823" s="33"/>
      <c r="D823" s="33"/>
      <c r="E823" s="33"/>
      <c r="F823" s="33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5"/>
      <c r="R823" s="35"/>
      <c r="S823" s="35"/>
      <c r="T823" s="35"/>
      <c r="U823" s="34"/>
      <c r="V823" s="34"/>
    </row>
    <row r="824" spans="2:22" s="30" customFormat="1" x14ac:dyDescent="0.3">
      <c r="B824" s="32"/>
      <c r="C824" s="33"/>
      <c r="D824" s="33"/>
      <c r="E824" s="33"/>
      <c r="F824" s="3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5"/>
      <c r="R824" s="35"/>
      <c r="S824" s="35"/>
      <c r="T824" s="35"/>
      <c r="U824" s="34"/>
      <c r="V824" s="34"/>
    </row>
    <row r="825" spans="2:22" s="30" customFormat="1" x14ac:dyDescent="0.3">
      <c r="B825" s="32"/>
      <c r="C825" s="33"/>
      <c r="D825" s="33"/>
      <c r="E825" s="33"/>
      <c r="F825" s="33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5"/>
      <c r="R825" s="35"/>
      <c r="S825" s="35"/>
      <c r="T825" s="35"/>
      <c r="U825" s="34"/>
      <c r="V825" s="34"/>
    </row>
    <row r="826" spans="2:22" s="30" customFormat="1" x14ac:dyDescent="0.3">
      <c r="B826" s="32"/>
      <c r="C826" s="33"/>
      <c r="D826" s="33"/>
      <c r="E826" s="33"/>
      <c r="F826" s="33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5"/>
      <c r="R826" s="35"/>
      <c r="S826" s="35"/>
      <c r="T826" s="35"/>
      <c r="U826" s="34"/>
      <c r="V826" s="34"/>
    </row>
    <row r="827" spans="2:22" s="30" customFormat="1" x14ac:dyDescent="0.3">
      <c r="B827" s="32"/>
      <c r="C827" s="33"/>
      <c r="D827" s="33"/>
      <c r="E827" s="33"/>
      <c r="F827" s="33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5"/>
      <c r="R827" s="35"/>
      <c r="S827" s="35"/>
      <c r="T827" s="35"/>
      <c r="U827" s="34"/>
      <c r="V827" s="34"/>
    </row>
    <row r="828" spans="2:22" s="30" customFormat="1" x14ac:dyDescent="0.3">
      <c r="B828" s="32"/>
      <c r="C828" s="33"/>
      <c r="D828" s="33"/>
      <c r="E828" s="33"/>
      <c r="F828" s="3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5"/>
      <c r="R828" s="35"/>
      <c r="S828" s="35"/>
      <c r="T828" s="35"/>
      <c r="U828" s="34"/>
      <c r="V828" s="34"/>
    </row>
    <row r="829" spans="2:22" s="30" customFormat="1" x14ac:dyDescent="0.3">
      <c r="B829" s="32"/>
      <c r="C829" s="33"/>
      <c r="D829" s="33"/>
      <c r="E829" s="33"/>
      <c r="F829" s="3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5"/>
      <c r="R829" s="35"/>
      <c r="S829" s="35"/>
      <c r="T829" s="35"/>
      <c r="U829" s="34"/>
      <c r="V829" s="34"/>
    </row>
    <row r="830" spans="2:22" s="30" customFormat="1" x14ac:dyDescent="0.3">
      <c r="B830" s="32"/>
      <c r="C830" s="33"/>
      <c r="D830" s="33"/>
      <c r="E830" s="33"/>
      <c r="F830" s="3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5"/>
      <c r="R830" s="35"/>
      <c r="S830" s="35"/>
      <c r="T830" s="35"/>
      <c r="U830" s="34"/>
      <c r="V830" s="34"/>
    </row>
    <row r="831" spans="2:22" s="30" customFormat="1" x14ac:dyDescent="0.3">
      <c r="B831" s="32"/>
      <c r="C831" s="33"/>
      <c r="D831" s="33"/>
      <c r="E831" s="33"/>
      <c r="F831" s="3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5"/>
      <c r="R831" s="35"/>
      <c r="S831" s="35"/>
      <c r="T831" s="35"/>
      <c r="U831" s="34"/>
      <c r="V831" s="34"/>
    </row>
    <row r="832" spans="2:22" s="30" customFormat="1" x14ac:dyDescent="0.3">
      <c r="B832" s="32"/>
      <c r="C832" s="33"/>
      <c r="D832" s="33"/>
      <c r="E832" s="33"/>
      <c r="F832" s="3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5"/>
      <c r="R832" s="35"/>
      <c r="S832" s="35"/>
      <c r="T832" s="35"/>
      <c r="U832" s="34"/>
      <c r="V832" s="34"/>
    </row>
    <row r="833" spans="2:22" s="30" customFormat="1" x14ac:dyDescent="0.3">
      <c r="B833" s="32"/>
      <c r="C833" s="33"/>
      <c r="D833" s="33"/>
      <c r="E833" s="33"/>
      <c r="F833" s="3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5"/>
      <c r="R833" s="35"/>
      <c r="S833" s="35"/>
      <c r="T833" s="35"/>
      <c r="U833" s="34"/>
      <c r="V833" s="34"/>
    </row>
    <row r="834" spans="2:22" s="30" customFormat="1" x14ac:dyDescent="0.3">
      <c r="B834" s="32"/>
      <c r="C834" s="33"/>
      <c r="D834" s="33"/>
      <c r="E834" s="33"/>
      <c r="F834" s="3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5"/>
      <c r="R834" s="35"/>
      <c r="S834" s="35"/>
      <c r="T834" s="35"/>
      <c r="U834" s="34"/>
      <c r="V834" s="34"/>
    </row>
    <row r="835" spans="2:22" s="30" customFormat="1" x14ac:dyDescent="0.3">
      <c r="B835" s="32"/>
      <c r="C835" s="33"/>
      <c r="D835" s="33"/>
      <c r="E835" s="33"/>
      <c r="F835" s="3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5"/>
      <c r="R835" s="35"/>
      <c r="S835" s="35"/>
      <c r="T835" s="35"/>
      <c r="U835" s="34"/>
      <c r="V835" s="34"/>
    </row>
    <row r="836" spans="2:22" s="30" customFormat="1" x14ac:dyDescent="0.3">
      <c r="B836" s="32"/>
      <c r="C836" s="33"/>
      <c r="D836" s="33"/>
      <c r="E836" s="33"/>
      <c r="F836" s="3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5"/>
      <c r="R836" s="35"/>
      <c r="S836" s="35"/>
      <c r="T836" s="35"/>
      <c r="U836" s="34"/>
      <c r="V836" s="34"/>
    </row>
    <row r="837" spans="2:22" s="30" customFormat="1" x14ac:dyDescent="0.3">
      <c r="B837" s="32"/>
      <c r="C837" s="33"/>
      <c r="D837" s="33"/>
      <c r="E837" s="33"/>
      <c r="F837" s="33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5"/>
      <c r="R837" s="35"/>
      <c r="S837" s="35"/>
      <c r="T837" s="35"/>
      <c r="U837" s="34"/>
      <c r="V837" s="34"/>
    </row>
    <row r="838" spans="2:22" s="30" customFormat="1" x14ac:dyDescent="0.3">
      <c r="B838" s="32"/>
      <c r="C838" s="33"/>
      <c r="D838" s="33"/>
      <c r="E838" s="33"/>
      <c r="F838" s="33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5"/>
      <c r="R838" s="35"/>
      <c r="S838" s="35"/>
      <c r="T838" s="35"/>
      <c r="U838" s="34"/>
      <c r="V838" s="34"/>
    </row>
    <row r="839" spans="2:22" s="30" customFormat="1" x14ac:dyDescent="0.3">
      <c r="B839" s="32"/>
      <c r="C839" s="33"/>
      <c r="D839" s="33"/>
      <c r="E839" s="33"/>
      <c r="F839" s="3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5"/>
      <c r="R839" s="35"/>
      <c r="S839" s="35"/>
      <c r="T839" s="35"/>
      <c r="U839" s="34"/>
      <c r="V839" s="34"/>
    </row>
    <row r="840" spans="2:22" s="30" customFormat="1" x14ac:dyDescent="0.3">
      <c r="B840" s="32"/>
      <c r="C840" s="33"/>
      <c r="D840" s="33"/>
      <c r="E840" s="33"/>
      <c r="F840" s="3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5"/>
      <c r="R840" s="35"/>
      <c r="S840" s="35"/>
      <c r="T840" s="35"/>
      <c r="U840" s="34"/>
      <c r="V840" s="34"/>
    </row>
    <row r="841" spans="2:22" s="30" customFormat="1" x14ac:dyDescent="0.3">
      <c r="B841" s="32"/>
      <c r="C841" s="33"/>
      <c r="D841" s="33"/>
      <c r="E841" s="33"/>
      <c r="F841" s="3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5"/>
      <c r="R841" s="35"/>
      <c r="S841" s="35"/>
      <c r="T841" s="35"/>
      <c r="U841" s="34"/>
      <c r="V841" s="34"/>
    </row>
    <row r="842" spans="2:22" s="30" customFormat="1" x14ac:dyDescent="0.3">
      <c r="B842" s="32"/>
      <c r="C842" s="33"/>
      <c r="D842" s="33"/>
      <c r="E842" s="33"/>
      <c r="F842" s="3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5"/>
      <c r="R842" s="35"/>
      <c r="S842" s="35"/>
      <c r="T842" s="35"/>
      <c r="U842" s="34"/>
      <c r="V842" s="34"/>
    </row>
    <row r="843" spans="2:22" s="30" customFormat="1" x14ac:dyDescent="0.3">
      <c r="B843" s="32"/>
      <c r="C843" s="33"/>
      <c r="D843" s="33"/>
      <c r="E843" s="33"/>
      <c r="F843" s="3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5"/>
      <c r="R843" s="35"/>
      <c r="S843" s="35"/>
      <c r="T843" s="35"/>
      <c r="U843" s="34"/>
      <c r="V843" s="34"/>
    </row>
    <row r="844" spans="2:22" s="30" customFormat="1" x14ac:dyDescent="0.3">
      <c r="B844" s="32"/>
      <c r="C844" s="33"/>
      <c r="D844" s="33"/>
      <c r="E844" s="33"/>
      <c r="F844" s="3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5"/>
      <c r="R844" s="35"/>
      <c r="S844" s="35"/>
      <c r="T844" s="35"/>
      <c r="U844" s="34"/>
      <c r="V844" s="34"/>
    </row>
    <row r="845" spans="2:22" s="30" customFormat="1" x14ac:dyDescent="0.3">
      <c r="B845" s="32"/>
      <c r="C845" s="33"/>
      <c r="D845" s="33"/>
      <c r="E845" s="33"/>
      <c r="F845" s="3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5"/>
      <c r="R845" s="35"/>
      <c r="S845" s="35"/>
      <c r="T845" s="35"/>
      <c r="U845" s="34"/>
      <c r="V845" s="34"/>
    </row>
    <row r="846" spans="2:22" s="30" customFormat="1" x14ac:dyDescent="0.3">
      <c r="B846" s="32"/>
      <c r="C846" s="33"/>
      <c r="D846" s="33"/>
      <c r="E846" s="33"/>
      <c r="F846" s="3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5"/>
      <c r="R846" s="35"/>
      <c r="S846" s="35"/>
      <c r="T846" s="35"/>
      <c r="U846" s="34"/>
      <c r="V846" s="34"/>
    </row>
    <row r="847" spans="2:22" s="30" customFormat="1" x14ac:dyDescent="0.3">
      <c r="B847" s="32"/>
      <c r="C847" s="33"/>
      <c r="D847" s="33"/>
      <c r="E847" s="33"/>
      <c r="F847" s="33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5"/>
      <c r="R847" s="35"/>
      <c r="S847" s="35"/>
      <c r="T847" s="35"/>
      <c r="U847" s="34"/>
      <c r="V847" s="34"/>
    </row>
    <row r="848" spans="2:22" s="30" customFormat="1" x14ac:dyDescent="0.3">
      <c r="B848" s="32"/>
      <c r="C848" s="33"/>
      <c r="D848" s="33"/>
      <c r="E848" s="33"/>
      <c r="F848" s="3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5"/>
      <c r="R848" s="35"/>
      <c r="S848" s="35"/>
      <c r="T848" s="35"/>
      <c r="U848" s="34"/>
      <c r="V848" s="34"/>
    </row>
    <row r="849" spans="2:22" s="30" customFormat="1" x14ac:dyDescent="0.3">
      <c r="B849" s="32"/>
      <c r="C849" s="33"/>
      <c r="D849" s="33"/>
      <c r="E849" s="33"/>
      <c r="F849" s="3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5"/>
      <c r="R849" s="35"/>
      <c r="S849" s="35"/>
      <c r="T849" s="35"/>
      <c r="U849" s="34"/>
      <c r="V849" s="34"/>
    </row>
    <row r="850" spans="2:22" s="30" customFormat="1" x14ac:dyDescent="0.3">
      <c r="B850" s="32"/>
      <c r="C850" s="33"/>
      <c r="D850" s="33"/>
      <c r="E850" s="33"/>
      <c r="F850" s="3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5"/>
      <c r="R850" s="35"/>
      <c r="S850" s="35"/>
      <c r="T850" s="35"/>
      <c r="U850" s="34"/>
      <c r="V850" s="34"/>
    </row>
    <row r="851" spans="2:22" s="30" customFormat="1" x14ac:dyDescent="0.3">
      <c r="B851" s="32"/>
      <c r="C851" s="33"/>
      <c r="D851" s="33"/>
      <c r="E851" s="33"/>
      <c r="F851" s="3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5"/>
      <c r="R851" s="35"/>
      <c r="S851" s="35"/>
      <c r="T851" s="35"/>
      <c r="U851" s="34"/>
      <c r="V851" s="34"/>
    </row>
    <row r="852" spans="2:22" s="30" customFormat="1" x14ac:dyDescent="0.3">
      <c r="B852" s="32"/>
      <c r="C852" s="33"/>
      <c r="D852" s="33"/>
      <c r="E852" s="33"/>
      <c r="F852" s="3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5"/>
      <c r="R852" s="35"/>
      <c r="S852" s="35"/>
      <c r="T852" s="35"/>
      <c r="U852" s="34"/>
      <c r="V852" s="34"/>
    </row>
    <row r="853" spans="2:22" s="30" customFormat="1" x14ac:dyDescent="0.3">
      <c r="B853" s="32"/>
      <c r="C853" s="33"/>
      <c r="D853" s="33"/>
      <c r="E853" s="33"/>
      <c r="F853" s="3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5"/>
      <c r="R853" s="35"/>
      <c r="S853" s="35"/>
      <c r="T853" s="35"/>
      <c r="U853" s="34"/>
      <c r="V853" s="34"/>
    </row>
    <row r="854" spans="2:22" s="30" customFormat="1" x14ac:dyDescent="0.3">
      <c r="B854" s="32"/>
      <c r="C854" s="33"/>
      <c r="D854" s="33"/>
      <c r="E854" s="33"/>
      <c r="F854" s="3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5"/>
      <c r="R854" s="35"/>
      <c r="S854" s="35"/>
      <c r="T854" s="35"/>
      <c r="U854" s="34"/>
      <c r="V854" s="34"/>
    </row>
    <row r="855" spans="2:22" s="30" customFormat="1" x14ac:dyDescent="0.3">
      <c r="B855" s="32"/>
      <c r="C855" s="33"/>
      <c r="D855" s="33"/>
      <c r="E855" s="33"/>
      <c r="F855" s="3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5"/>
      <c r="R855" s="35"/>
      <c r="S855" s="35"/>
      <c r="T855" s="35"/>
      <c r="U855" s="34"/>
      <c r="V855" s="34"/>
    </row>
    <row r="856" spans="2:22" s="30" customFormat="1" x14ac:dyDescent="0.3">
      <c r="B856" s="32"/>
      <c r="C856" s="33"/>
      <c r="D856" s="33"/>
      <c r="E856" s="33"/>
      <c r="F856" s="33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5"/>
      <c r="R856" s="35"/>
      <c r="S856" s="35"/>
      <c r="T856" s="35"/>
      <c r="U856" s="34"/>
      <c r="V856" s="34"/>
    </row>
    <row r="857" spans="2:22" s="30" customFormat="1" x14ac:dyDescent="0.3">
      <c r="B857" s="32"/>
      <c r="C857" s="33"/>
      <c r="D857" s="33"/>
      <c r="E857" s="33"/>
      <c r="F857" s="33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5"/>
      <c r="R857" s="35"/>
      <c r="S857" s="35"/>
      <c r="T857" s="35"/>
      <c r="U857" s="34"/>
      <c r="V857" s="34"/>
    </row>
    <row r="858" spans="2:22" s="30" customFormat="1" x14ac:dyDescent="0.3">
      <c r="B858" s="32"/>
      <c r="C858" s="33"/>
      <c r="D858" s="33"/>
      <c r="E858" s="33"/>
      <c r="F858" s="33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5"/>
      <c r="R858" s="35"/>
      <c r="S858" s="35"/>
      <c r="T858" s="35"/>
      <c r="U858" s="34"/>
      <c r="V858" s="34"/>
    </row>
    <row r="859" spans="2:22" s="30" customFormat="1" x14ac:dyDescent="0.3">
      <c r="B859" s="32"/>
      <c r="C859" s="33"/>
      <c r="D859" s="33"/>
      <c r="E859" s="33"/>
      <c r="F859" s="33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5"/>
      <c r="R859" s="35"/>
      <c r="S859" s="35"/>
      <c r="T859" s="35"/>
      <c r="U859" s="34"/>
      <c r="V859" s="34"/>
    </row>
    <row r="860" spans="2:22" s="30" customFormat="1" x14ac:dyDescent="0.3">
      <c r="B860" s="32"/>
      <c r="C860" s="33"/>
      <c r="D860" s="33"/>
      <c r="E860" s="33"/>
      <c r="F860" s="33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5"/>
      <c r="R860" s="35"/>
      <c r="S860" s="35"/>
      <c r="T860" s="35"/>
      <c r="U860" s="34"/>
      <c r="V860" s="34"/>
    </row>
    <row r="861" spans="2:22" s="30" customFormat="1" x14ac:dyDescent="0.3">
      <c r="B861" s="32"/>
      <c r="C861" s="33"/>
      <c r="D861" s="33"/>
      <c r="E861" s="33"/>
      <c r="F861" s="33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5"/>
      <c r="R861" s="35"/>
      <c r="S861" s="35"/>
      <c r="T861" s="35"/>
      <c r="U861" s="34"/>
      <c r="V861" s="34"/>
    </row>
    <row r="862" spans="2:22" s="30" customFormat="1" x14ac:dyDescent="0.3">
      <c r="B862" s="32"/>
      <c r="C862" s="33"/>
      <c r="D862" s="33"/>
      <c r="E862" s="33"/>
      <c r="F862" s="3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5"/>
      <c r="R862" s="35"/>
      <c r="S862" s="35"/>
      <c r="T862" s="35"/>
      <c r="U862" s="34"/>
      <c r="V862" s="34"/>
    </row>
    <row r="863" spans="2:22" s="30" customFormat="1" x14ac:dyDescent="0.3">
      <c r="B863" s="32"/>
      <c r="C863" s="33"/>
      <c r="D863" s="33"/>
      <c r="E863" s="33"/>
      <c r="F863" s="3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5"/>
      <c r="R863" s="35"/>
      <c r="S863" s="35"/>
      <c r="T863" s="35"/>
      <c r="U863" s="34"/>
      <c r="V863" s="34"/>
    </row>
    <row r="864" spans="2:22" s="30" customFormat="1" x14ac:dyDescent="0.3">
      <c r="B864" s="32"/>
      <c r="C864" s="33"/>
      <c r="D864" s="33"/>
      <c r="E864" s="33"/>
      <c r="F864" s="3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5"/>
      <c r="R864" s="35"/>
      <c r="S864" s="35"/>
      <c r="T864" s="35"/>
      <c r="U864" s="34"/>
      <c r="V864" s="34"/>
    </row>
    <row r="865" spans="2:22" s="30" customFormat="1" x14ac:dyDescent="0.3">
      <c r="B865" s="32"/>
      <c r="C865" s="33"/>
      <c r="D865" s="33"/>
      <c r="E865" s="33"/>
      <c r="F865" s="3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5"/>
      <c r="R865" s="35"/>
      <c r="S865" s="35"/>
      <c r="T865" s="35"/>
      <c r="U865" s="34"/>
      <c r="V865" s="34"/>
    </row>
    <row r="866" spans="2:22" s="30" customFormat="1" x14ac:dyDescent="0.3">
      <c r="B866" s="32"/>
      <c r="C866" s="33"/>
      <c r="D866" s="33"/>
      <c r="E866" s="33"/>
      <c r="F866" s="3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5"/>
      <c r="R866" s="35"/>
      <c r="S866" s="35"/>
      <c r="T866" s="35"/>
      <c r="U866" s="34"/>
      <c r="V866" s="34"/>
    </row>
    <row r="867" spans="2:22" s="30" customFormat="1" x14ac:dyDescent="0.3">
      <c r="B867" s="32"/>
      <c r="C867" s="33"/>
      <c r="D867" s="33"/>
      <c r="E867" s="33"/>
      <c r="F867" s="3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5"/>
      <c r="R867" s="35"/>
      <c r="S867" s="35"/>
      <c r="T867" s="35"/>
      <c r="U867" s="34"/>
      <c r="V867" s="34"/>
    </row>
    <row r="868" spans="2:22" s="30" customFormat="1" x14ac:dyDescent="0.3">
      <c r="B868" s="32"/>
      <c r="C868" s="33"/>
      <c r="D868" s="33"/>
      <c r="E868" s="33"/>
      <c r="F868" s="3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5"/>
      <c r="R868" s="35"/>
      <c r="S868" s="35"/>
      <c r="T868" s="35"/>
      <c r="U868" s="34"/>
      <c r="V868" s="34"/>
    </row>
    <row r="869" spans="2:22" s="30" customFormat="1" x14ac:dyDescent="0.3">
      <c r="B869" s="32"/>
      <c r="C869" s="33"/>
      <c r="D869" s="33"/>
      <c r="E869" s="33"/>
      <c r="F869" s="33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5"/>
      <c r="R869" s="35"/>
      <c r="S869" s="35"/>
      <c r="T869" s="35"/>
      <c r="U869" s="34"/>
      <c r="V869" s="34"/>
    </row>
    <row r="870" spans="2:22" s="30" customFormat="1" x14ac:dyDescent="0.3">
      <c r="B870" s="32"/>
      <c r="C870" s="33"/>
      <c r="D870" s="33"/>
      <c r="E870" s="33"/>
      <c r="F870" s="3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5"/>
      <c r="R870" s="35"/>
      <c r="S870" s="35"/>
      <c r="T870" s="35"/>
      <c r="U870" s="34"/>
      <c r="V870" s="34"/>
    </row>
    <row r="871" spans="2:22" s="30" customFormat="1" x14ac:dyDescent="0.3">
      <c r="B871" s="32"/>
      <c r="C871" s="33"/>
      <c r="D871" s="33"/>
      <c r="E871" s="33"/>
      <c r="F871" s="3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5"/>
      <c r="R871" s="35"/>
      <c r="S871" s="35"/>
      <c r="T871" s="35"/>
      <c r="U871" s="34"/>
      <c r="V871" s="34"/>
    </row>
    <row r="872" spans="2:22" s="30" customFormat="1" x14ac:dyDescent="0.3">
      <c r="B872" s="32"/>
      <c r="C872" s="33"/>
      <c r="D872" s="33"/>
      <c r="E872" s="33"/>
      <c r="F872" s="3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5"/>
      <c r="R872" s="35"/>
      <c r="S872" s="35"/>
      <c r="T872" s="35"/>
      <c r="U872" s="34"/>
      <c r="V872" s="34"/>
    </row>
    <row r="873" spans="2:22" s="30" customFormat="1" x14ac:dyDescent="0.3">
      <c r="B873" s="32"/>
      <c r="C873" s="33"/>
      <c r="D873" s="33"/>
      <c r="E873" s="33"/>
      <c r="F873" s="3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5"/>
      <c r="R873" s="35"/>
      <c r="S873" s="35"/>
      <c r="T873" s="35"/>
      <c r="U873" s="34"/>
      <c r="V873" s="34"/>
    </row>
    <row r="874" spans="2:22" s="30" customFormat="1" x14ac:dyDescent="0.3">
      <c r="B874" s="32"/>
      <c r="C874" s="33"/>
      <c r="D874" s="33"/>
      <c r="E874" s="33"/>
      <c r="F874" s="3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5"/>
      <c r="R874" s="35"/>
      <c r="S874" s="35"/>
      <c r="T874" s="35"/>
      <c r="U874" s="34"/>
      <c r="V874" s="34"/>
    </row>
    <row r="875" spans="2:22" s="30" customFormat="1" x14ac:dyDescent="0.3">
      <c r="B875" s="32"/>
      <c r="C875" s="33"/>
      <c r="D875" s="33"/>
      <c r="E875" s="33"/>
      <c r="F875" s="3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5"/>
      <c r="R875" s="35"/>
      <c r="S875" s="35"/>
      <c r="T875" s="35"/>
      <c r="U875" s="34"/>
      <c r="V875" s="34"/>
    </row>
    <row r="876" spans="2:22" s="30" customFormat="1" x14ac:dyDescent="0.3">
      <c r="B876" s="32"/>
      <c r="C876" s="33"/>
      <c r="D876" s="33"/>
      <c r="E876" s="33"/>
      <c r="F876" s="3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5"/>
      <c r="R876" s="35"/>
      <c r="S876" s="35"/>
      <c r="T876" s="35"/>
      <c r="U876" s="34"/>
      <c r="V876" s="34"/>
    </row>
    <row r="877" spans="2:22" s="30" customFormat="1" x14ac:dyDescent="0.3">
      <c r="B877" s="32"/>
      <c r="C877" s="33"/>
      <c r="D877" s="33"/>
      <c r="E877" s="33"/>
      <c r="F877" s="3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5"/>
      <c r="R877" s="35"/>
      <c r="S877" s="35"/>
      <c r="T877" s="35"/>
      <c r="U877" s="34"/>
      <c r="V877" s="34"/>
    </row>
    <row r="878" spans="2:22" s="30" customFormat="1" x14ac:dyDescent="0.3">
      <c r="B878" s="32"/>
      <c r="C878" s="33"/>
      <c r="D878" s="33"/>
      <c r="E878" s="33"/>
      <c r="F878" s="3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5"/>
      <c r="R878" s="35"/>
      <c r="S878" s="35"/>
      <c r="T878" s="35"/>
      <c r="U878" s="34"/>
      <c r="V878" s="34"/>
    </row>
    <row r="879" spans="2:22" s="30" customFormat="1" x14ac:dyDescent="0.3">
      <c r="B879" s="32"/>
      <c r="C879" s="33"/>
      <c r="D879" s="33"/>
      <c r="E879" s="33"/>
      <c r="F879" s="3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5"/>
      <c r="R879" s="35"/>
      <c r="S879" s="35"/>
      <c r="T879" s="35"/>
      <c r="U879" s="34"/>
      <c r="V879" s="34"/>
    </row>
    <row r="880" spans="2:22" s="30" customFormat="1" x14ac:dyDescent="0.3">
      <c r="B880" s="32"/>
      <c r="C880" s="33"/>
      <c r="D880" s="33"/>
      <c r="E880" s="33"/>
      <c r="F880" s="3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5"/>
      <c r="R880" s="35"/>
      <c r="S880" s="35"/>
      <c r="T880" s="35"/>
      <c r="U880" s="34"/>
      <c r="V880" s="34"/>
    </row>
    <row r="881" spans="2:22" s="30" customFormat="1" x14ac:dyDescent="0.3">
      <c r="B881" s="32"/>
      <c r="C881" s="33"/>
      <c r="D881" s="33"/>
      <c r="E881" s="33"/>
      <c r="F881" s="3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5"/>
      <c r="R881" s="35"/>
      <c r="S881" s="35"/>
      <c r="T881" s="35"/>
      <c r="U881" s="34"/>
      <c r="V881" s="34"/>
    </row>
    <row r="882" spans="2:22" s="30" customFormat="1" x14ac:dyDescent="0.3">
      <c r="B882" s="32"/>
      <c r="C882" s="33"/>
      <c r="D882" s="33"/>
      <c r="E882" s="33"/>
      <c r="F882" s="3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5"/>
      <c r="R882" s="35"/>
      <c r="S882" s="35"/>
      <c r="T882" s="35"/>
      <c r="U882" s="34"/>
      <c r="V882" s="34"/>
    </row>
    <row r="883" spans="2:22" s="30" customFormat="1" x14ac:dyDescent="0.3">
      <c r="B883" s="32"/>
      <c r="C883" s="33"/>
      <c r="D883" s="33"/>
      <c r="E883" s="33"/>
      <c r="F883" s="3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5"/>
      <c r="R883" s="35"/>
      <c r="S883" s="35"/>
      <c r="T883" s="35"/>
      <c r="U883" s="34"/>
      <c r="V883" s="34"/>
    </row>
    <row r="884" spans="2:22" s="30" customFormat="1" x14ac:dyDescent="0.3">
      <c r="B884" s="32"/>
      <c r="C884" s="33"/>
      <c r="D884" s="33"/>
      <c r="E884" s="33"/>
      <c r="F884" s="3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5"/>
      <c r="R884" s="35"/>
      <c r="S884" s="35"/>
      <c r="T884" s="35"/>
      <c r="U884" s="34"/>
      <c r="V884" s="34"/>
    </row>
    <row r="885" spans="2:22" s="30" customFormat="1" x14ac:dyDescent="0.3">
      <c r="B885" s="32"/>
      <c r="C885" s="33"/>
      <c r="D885" s="33"/>
      <c r="E885" s="33"/>
      <c r="F885" s="3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5"/>
      <c r="R885" s="35"/>
      <c r="S885" s="35"/>
      <c r="T885" s="35"/>
      <c r="U885" s="34"/>
      <c r="V885" s="34"/>
    </row>
    <row r="886" spans="2:22" s="30" customFormat="1" x14ac:dyDescent="0.3">
      <c r="B886" s="32"/>
      <c r="C886" s="33"/>
      <c r="D886" s="33"/>
      <c r="E886" s="33"/>
      <c r="F886" s="3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5"/>
      <c r="R886" s="35"/>
      <c r="S886" s="35"/>
      <c r="T886" s="35"/>
      <c r="U886" s="34"/>
      <c r="V886" s="34"/>
    </row>
    <row r="887" spans="2:22" s="30" customFormat="1" x14ac:dyDescent="0.3">
      <c r="B887" s="32"/>
      <c r="C887" s="33"/>
      <c r="D887" s="33"/>
      <c r="E887" s="33"/>
      <c r="F887" s="3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5"/>
      <c r="R887" s="35"/>
      <c r="S887" s="35"/>
      <c r="T887" s="35"/>
      <c r="U887" s="34"/>
      <c r="V887" s="34"/>
    </row>
    <row r="888" spans="2:22" s="30" customFormat="1" x14ac:dyDescent="0.3">
      <c r="B888" s="32"/>
      <c r="C888" s="33"/>
      <c r="D888" s="33"/>
      <c r="E888" s="33"/>
      <c r="F888" s="3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5"/>
      <c r="R888" s="35"/>
      <c r="S888" s="35"/>
      <c r="T888" s="35"/>
      <c r="U888" s="34"/>
      <c r="V888" s="34"/>
    </row>
    <row r="889" spans="2:22" s="30" customFormat="1" x14ac:dyDescent="0.3">
      <c r="B889" s="32"/>
      <c r="C889" s="33"/>
      <c r="D889" s="33"/>
      <c r="E889" s="33"/>
      <c r="F889" s="3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5"/>
      <c r="R889" s="35"/>
      <c r="S889" s="35"/>
      <c r="T889" s="35"/>
      <c r="U889" s="34"/>
      <c r="V889" s="34"/>
    </row>
    <row r="890" spans="2:22" s="30" customFormat="1" x14ac:dyDescent="0.3">
      <c r="B890" s="32"/>
      <c r="C890" s="33"/>
      <c r="D890" s="33"/>
      <c r="E890" s="33"/>
      <c r="F890" s="3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5"/>
      <c r="R890" s="35"/>
      <c r="S890" s="35"/>
      <c r="T890" s="35"/>
      <c r="U890" s="34"/>
      <c r="V890" s="34"/>
    </row>
    <row r="891" spans="2:22" s="30" customFormat="1" x14ac:dyDescent="0.3">
      <c r="B891" s="32"/>
      <c r="C891" s="33"/>
      <c r="D891" s="33"/>
      <c r="E891" s="33"/>
      <c r="F891" s="3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5"/>
      <c r="R891" s="35"/>
      <c r="S891" s="35"/>
      <c r="T891" s="35"/>
      <c r="U891" s="34"/>
      <c r="V891" s="34"/>
    </row>
    <row r="892" spans="2:22" s="30" customFormat="1" x14ac:dyDescent="0.3">
      <c r="B892" s="32"/>
      <c r="C892" s="33"/>
      <c r="D892" s="33"/>
      <c r="E892" s="33"/>
      <c r="F892" s="3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5"/>
      <c r="R892" s="35"/>
      <c r="S892" s="35"/>
      <c r="T892" s="35"/>
      <c r="U892" s="34"/>
      <c r="V892" s="34"/>
    </row>
    <row r="893" spans="2:22" s="30" customFormat="1" x14ac:dyDescent="0.3">
      <c r="B893" s="32"/>
      <c r="C893" s="33"/>
      <c r="D893" s="33"/>
      <c r="E893" s="33"/>
      <c r="F893" s="3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5"/>
      <c r="R893" s="35"/>
      <c r="S893" s="35"/>
      <c r="T893" s="35"/>
      <c r="U893" s="34"/>
      <c r="V893" s="34"/>
    </row>
    <row r="894" spans="2:22" s="30" customFormat="1" x14ac:dyDescent="0.3">
      <c r="B894" s="32"/>
      <c r="C894" s="33"/>
      <c r="D894" s="33"/>
      <c r="E894" s="33"/>
      <c r="F894" s="3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5"/>
      <c r="R894" s="35"/>
      <c r="S894" s="35"/>
      <c r="T894" s="35"/>
      <c r="U894" s="34"/>
      <c r="V894" s="34"/>
    </row>
    <row r="895" spans="2:22" s="30" customFormat="1" x14ac:dyDescent="0.3">
      <c r="B895" s="32"/>
      <c r="C895" s="33"/>
      <c r="D895" s="33"/>
      <c r="E895" s="33"/>
      <c r="F895" s="3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5"/>
      <c r="R895" s="35"/>
      <c r="S895" s="35"/>
      <c r="T895" s="35"/>
      <c r="U895" s="34"/>
      <c r="V895" s="34"/>
    </row>
    <row r="896" spans="2:22" s="30" customFormat="1" x14ac:dyDescent="0.3">
      <c r="B896" s="32"/>
      <c r="C896" s="33"/>
      <c r="D896" s="33"/>
      <c r="E896" s="33"/>
      <c r="F896" s="3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5"/>
      <c r="R896" s="35"/>
      <c r="S896" s="35"/>
      <c r="T896" s="35"/>
      <c r="U896" s="34"/>
      <c r="V896" s="34"/>
    </row>
    <row r="897" spans="2:22" s="30" customFormat="1" x14ac:dyDescent="0.3">
      <c r="B897" s="32"/>
      <c r="C897" s="33"/>
      <c r="D897" s="33"/>
      <c r="E897" s="33"/>
      <c r="F897" s="3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5"/>
      <c r="R897" s="35"/>
      <c r="S897" s="35"/>
      <c r="T897" s="35"/>
      <c r="U897" s="34"/>
      <c r="V897" s="34"/>
    </row>
    <row r="898" spans="2:22" s="30" customFormat="1" x14ac:dyDescent="0.3">
      <c r="B898" s="32"/>
      <c r="C898" s="33"/>
      <c r="D898" s="33"/>
      <c r="E898" s="33"/>
      <c r="F898" s="3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5"/>
      <c r="R898" s="35"/>
      <c r="S898" s="35"/>
      <c r="T898" s="35"/>
      <c r="U898" s="34"/>
      <c r="V898" s="34"/>
    </row>
    <row r="899" spans="2:22" s="30" customFormat="1" x14ac:dyDescent="0.3">
      <c r="B899" s="32"/>
      <c r="C899" s="33"/>
      <c r="D899" s="33"/>
      <c r="E899" s="33"/>
      <c r="F899" s="3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5"/>
      <c r="R899" s="35"/>
      <c r="S899" s="35"/>
      <c r="T899" s="35"/>
      <c r="U899" s="34"/>
      <c r="V899" s="34"/>
    </row>
    <row r="900" spans="2:22" s="30" customFormat="1" x14ac:dyDescent="0.3">
      <c r="B900" s="32"/>
      <c r="C900" s="33"/>
      <c r="D900" s="33"/>
      <c r="E900" s="33"/>
      <c r="F900" s="3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5"/>
      <c r="R900" s="35"/>
      <c r="S900" s="35"/>
      <c r="T900" s="35"/>
      <c r="U900" s="34"/>
      <c r="V900" s="34"/>
    </row>
    <row r="901" spans="2:22" s="30" customFormat="1" x14ac:dyDescent="0.3">
      <c r="B901" s="32"/>
      <c r="C901" s="33"/>
      <c r="D901" s="33"/>
      <c r="E901" s="33"/>
      <c r="F901" s="3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5"/>
      <c r="R901" s="35"/>
      <c r="S901" s="35"/>
      <c r="T901" s="35"/>
      <c r="U901" s="34"/>
      <c r="V901" s="34"/>
    </row>
    <row r="902" spans="2:22" s="30" customFormat="1" x14ac:dyDescent="0.3">
      <c r="B902" s="32"/>
      <c r="C902" s="33"/>
      <c r="D902" s="33"/>
      <c r="E902" s="33"/>
      <c r="F902" s="3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5"/>
      <c r="R902" s="35"/>
      <c r="S902" s="35"/>
      <c r="T902" s="35"/>
      <c r="U902" s="34"/>
      <c r="V902" s="34"/>
    </row>
    <row r="903" spans="2:22" s="30" customFormat="1" x14ac:dyDescent="0.3">
      <c r="B903" s="32"/>
      <c r="C903" s="33"/>
      <c r="D903" s="33"/>
      <c r="E903" s="33"/>
      <c r="F903" s="3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5"/>
      <c r="R903" s="35"/>
      <c r="S903" s="35"/>
      <c r="T903" s="35"/>
      <c r="U903" s="34"/>
      <c r="V903" s="34"/>
    </row>
    <row r="904" spans="2:22" s="30" customFormat="1" x14ac:dyDescent="0.3">
      <c r="B904" s="32"/>
      <c r="C904" s="33"/>
      <c r="D904" s="33"/>
      <c r="E904" s="33"/>
      <c r="F904" s="3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5"/>
      <c r="R904" s="35"/>
      <c r="S904" s="35"/>
      <c r="T904" s="35"/>
      <c r="U904" s="34"/>
      <c r="V904" s="34"/>
    </row>
    <row r="905" spans="2:22" s="30" customFormat="1" x14ac:dyDescent="0.3">
      <c r="B905" s="32"/>
      <c r="C905" s="33"/>
      <c r="D905" s="33"/>
      <c r="E905" s="33"/>
      <c r="F905" s="3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5"/>
      <c r="R905" s="35"/>
      <c r="S905" s="35"/>
      <c r="T905" s="35"/>
      <c r="U905" s="34"/>
      <c r="V905" s="34"/>
    </row>
    <row r="906" spans="2:22" s="30" customFormat="1" x14ac:dyDescent="0.3">
      <c r="B906" s="32"/>
      <c r="C906" s="33"/>
      <c r="D906" s="33"/>
      <c r="E906" s="33"/>
      <c r="F906" s="3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5"/>
      <c r="R906" s="35"/>
      <c r="S906" s="35"/>
      <c r="T906" s="35"/>
      <c r="U906" s="34"/>
      <c r="V906" s="34"/>
    </row>
    <row r="907" spans="2:22" s="30" customFormat="1" x14ac:dyDescent="0.3">
      <c r="B907" s="32"/>
      <c r="C907" s="33"/>
      <c r="D907" s="33"/>
      <c r="E907" s="33"/>
      <c r="F907" s="3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5"/>
      <c r="R907" s="35"/>
      <c r="S907" s="35"/>
      <c r="T907" s="35"/>
      <c r="U907" s="34"/>
      <c r="V907" s="34"/>
    </row>
    <row r="908" spans="2:22" s="30" customFormat="1" x14ac:dyDescent="0.3">
      <c r="B908" s="32"/>
      <c r="C908" s="33"/>
      <c r="D908" s="33"/>
      <c r="E908" s="33"/>
      <c r="F908" s="3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5"/>
      <c r="R908" s="35"/>
      <c r="S908" s="35"/>
      <c r="T908" s="35"/>
      <c r="U908" s="34"/>
      <c r="V908" s="34"/>
    </row>
    <row r="909" spans="2:22" s="30" customFormat="1" x14ac:dyDescent="0.3">
      <c r="B909" s="32"/>
      <c r="C909" s="33"/>
      <c r="D909" s="33"/>
      <c r="E909" s="33"/>
      <c r="F909" s="3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5"/>
      <c r="R909" s="35"/>
      <c r="S909" s="35"/>
      <c r="T909" s="35"/>
      <c r="U909" s="34"/>
      <c r="V909" s="34"/>
    </row>
    <row r="910" spans="2:22" s="30" customFormat="1" x14ac:dyDescent="0.3">
      <c r="B910" s="32"/>
      <c r="C910" s="33"/>
      <c r="D910" s="33"/>
      <c r="E910" s="33"/>
      <c r="F910" s="3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5"/>
      <c r="R910" s="35"/>
      <c r="S910" s="35"/>
      <c r="T910" s="35"/>
      <c r="U910" s="34"/>
      <c r="V910" s="34"/>
    </row>
    <row r="911" spans="2:22" s="30" customFormat="1" x14ac:dyDescent="0.3">
      <c r="B911" s="32"/>
      <c r="C911" s="33"/>
      <c r="D911" s="33"/>
      <c r="E911" s="33"/>
      <c r="F911" s="3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5"/>
      <c r="R911" s="35"/>
      <c r="S911" s="35"/>
      <c r="T911" s="35"/>
      <c r="U911" s="34"/>
      <c r="V911" s="34"/>
    </row>
    <row r="912" spans="2:22" s="30" customFormat="1" x14ac:dyDescent="0.3">
      <c r="B912" s="32"/>
      <c r="C912" s="33"/>
      <c r="D912" s="33"/>
      <c r="E912" s="33"/>
      <c r="F912" s="3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5"/>
      <c r="R912" s="35"/>
      <c r="S912" s="35"/>
      <c r="T912" s="35"/>
      <c r="U912" s="34"/>
      <c r="V912" s="34"/>
    </row>
    <row r="913" spans="2:22" s="30" customFormat="1" x14ac:dyDescent="0.3">
      <c r="B913" s="32"/>
      <c r="C913" s="33"/>
      <c r="D913" s="33"/>
      <c r="E913" s="33"/>
      <c r="F913" s="3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5"/>
      <c r="R913" s="35"/>
      <c r="S913" s="35"/>
      <c r="T913" s="35"/>
      <c r="U913" s="34"/>
      <c r="V913" s="34"/>
    </row>
    <row r="914" spans="2:22" s="30" customFormat="1" x14ac:dyDescent="0.3">
      <c r="B914" s="32"/>
      <c r="C914" s="33"/>
      <c r="D914" s="33"/>
      <c r="E914" s="33"/>
      <c r="F914" s="3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5"/>
      <c r="R914" s="35"/>
      <c r="S914" s="35"/>
      <c r="T914" s="35"/>
      <c r="U914" s="34"/>
      <c r="V914" s="34"/>
    </row>
    <row r="915" spans="2:22" s="30" customFormat="1" x14ac:dyDescent="0.3">
      <c r="B915" s="32"/>
      <c r="C915" s="33"/>
      <c r="D915" s="33"/>
      <c r="E915" s="33"/>
      <c r="F915" s="3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5"/>
      <c r="R915" s="35"/>
      <c r="S915" s="35"/>
      <c r="T915" s="35"/>
      <c r="U915" s="34"/>
      <c r="V915" s="34"/>
    </row>
    <row r="916" spans="2:22" s="30" customFormat="1" x14ac:dyDescent="0.3">
      <c r="B916" s="32"/>
      <c r="C916" s="33"/>
      <c r="D916" s="33"/>
      <c r="E916" s="33"/>
      <c r="F916" s="3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5"/>
      <c r="R916" s="35"/>
      <c r="S916" s="35"/>
      <c r="T916" s="35"/>
      <c r="U916" s="34"/>
      <c r="V916" s="34"/>
    </row>
    <row r="917" spans="2:22" s="30" customFormat="1" x14ac:dyDescent="0.3">
      <c r="B917" s="32"/>
      <c r="C917" s="33"/>
      <c r="D917" s="33"/>
      <c r="E917" s="33"/>
      <c r="F917" s="3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5"/>
      <c r="R917" s="35"/>
      <c r="S917" s="35"/>
      <c r="T917" s="35"/>
      <c r="U917" s="34"/>
      <c r="V917" s="34"/>
    </row>
    <row r="918" spans="2:22" s="30" customFormat="1" x14ac:dyDescent="0.3">
      <c r="B918" s="32"/>
      <c r="C918" s="33"/>
      <c r="D918" s="33"/>
      <c r="E918" s="33"/>
      <c r="F918" s="3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5"/>
      <c r="R918" s="35"/>
      <c r="S918" s="35"/>
      <c r="T918" s="35"/>
      <c r="U918" s="34"/>
      <c r="V918" s="34"/>
    </row>
    <row r="919" spans="2:22" s="30" customFormat="1" x14ac:dyDescent="0.3">
      <c r="B919" s="32"/>
      <c r="C919" s="33"/>
      <c r="D919" s="33"/>
      <c r="E919" s="33"/>
      <c r="F919" s="3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5"/>
      <c r="R919" s="35"/>
      <c r="S919" s="35"/>
      <c r="T919" s="35"/>
      <c r="U919" s="34"/>
      <c r="V919" s="34"/>
    </row>
    <row r="920" spans="2:22" s="30" customFormat="1" x14ac:dyDescent="0.3">
      <c r="B920" s="32"/>
      <c r="C920" s="33"/>
      <c r="D920" s="33"/>
      <c r="E920" s="33"/>
      <c r="F920" s="3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5"/>
      <c r="R920" s="35"/>
      <c r="S920" s="35"/>
      <c r="T920" s="35"/>
      <c r="U920" s="34"/>
      <c r="V920" s="34"/>
    </row>
    <row r="921" spans="2:22" s="30" customFormat="1" x14ac:dyDescent="0.3">
      <c r="B921" s="32"/>
      <c r="C921" s="33"/>
      <c r="D921" s="33"/>
      <c r="E921" s="33"/>
      <c r="F921" s="3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5"/>
      <c r="R921" s="35"/>
      <c r="S921" s="35"/>
      <c r="T921" s="35"/>
      <c r="U921" s="34"/>
      <c r="V921" s="34"/>
    </row>
    <row r="922" spans="2:22" s="30" customFormat="1" x14ac:dyDescent="0.3">
      <c r="B922" s="32"/>
      <c r="C922" s="33"/>
      <c r="D922" s="33"/>
      <c r="E922" s="33"/>
      <c r="F922" s="3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5"/>
      <c r="R922" s="35"/>
      <c r="S922" s="35"/>
      <c r="T922" s="35"/>
      <c r="U922" s="34"/>
      <c r="V922" s="34"/>
    </row>
    <row r="923" spans="2:22" s="30" customFormat="1" x14ac:dyDescent="0.3">
      <c r="B923" s="32"/>
      <c r="C923" s="33"/>
      <c r="D923" s="33"/>
      <c r="E923" s="33"/>
      <c r="F923" s="3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5"/>
      <c r="R923" s="35"/>
      <c r="S923" s="35"/>
      <c r="T923" s="35"/>
      <c r="U923" s="34"/>
      <c r="V923" s="34"/>
    </row>
    <row r="924" spans="2:22" s="30" customFormat="1" x14ac:dyDescent="0.3">
      <c r="B924" s="32"/>
      <c r="C924" s="33"/>
      <c r="D924" s="33"/>
      <c r="E924" s="33"/>
      <c r="F924" s="3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5"/>
      <c r="R924" s="35"/>
      <c r="S924" s="35"/>
      <c r="T924" s="35"/>
      <c r="U924" s="34"/>
      <c r="V924" s="34"/>
    </row>
    <row r="925" spans="2:22" s="30" customFormat="1" x14ac:dyDescent="0.3">
      <c r="B925" s="32"/>
      <c r="C925" s="33"/>
      <c r="D925" s="33"/>
      <c r="E925" s="33"/>
      <c r="F925" s="3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5"/>
      <c r="R925" s="35"/>
      <c r="S925" s="35"/>
      <c r="T925" s="35"/>
      <c r="U925" s="34"/>
      <c r="V925" s="34"/>
    </row>
    <row r="926" spans="2:22" s="30" customFormat="1" x14ac:dyDescent="0.3">
      <c r="B926" s="32"/>
      <c r="C926" s="33"/>
      <c r="D926" s="33"/>
      <c r="E926" s="33"/>
      <c r="F926" s="3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5"/>
      <c r="R926" s="35"/>
      <c r="S926" s="35"/>
      <c r="T926" s="35"/>
      <c r="U926" s="34"/>
      <c r="V926" s="34"/>
    </row>
    <row r="927" spans="2:22" s="30" customFormat="1" x14ac:dyDescent="0.3">
      <c r="B927" s="32"/>
      <c r="C927" s="33"/>
      <c r="D927" s="33"/>
      <c r="E927" s="33"/>
      <c r="F927" s="3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5"/>
      <c r="R927" s="35"/>
      <c r="S927" s="35"/>
      <c r="T927" s="35"/>
      <c r="U927" s="34"/>
      <c r="V927" s="34"/>
    </row>
    <row r="928" spans="2:22" s="30" customFormat="1" x14ac:dyDescent="0.3">
      <c r="B928" s="32"/>
      <c r="C928" s="33"/>
      <c r="D928" s="33"/>
      <c r="E928" s="33"/>
      <c r="F928" s="3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5"/>
      <c r="R928" s="35"/>
      <c r="S928" s="35"/>
      <c r="T928" s="35"/>
      <c r="U928" s="34"/>
      <c r="V928" s="34"/>
    </row>
    <row r="929" spans="2:22" s="30" customFormat="1" x14ac:dyDescent="0.3">
      <c r="B929" s="32"/>
      <c r="C929" s="33"/>
      <c r="D929" s="33"/>
      <c r="E929" s="33"/>
      <c r="F929" s="3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5"/>
      <c r="R929" s="35"/>
      <c r="S929" s="35"/>
      <c r="T929" s="35"/>
      <c r="U929" s="34"/>
      <c r="V929" s="34"/>
    </row>
    <row r="930" spans="2:22" s="30" customFormat="1" x14ac:dyDescent="0.3">
      <c r="B930" s="32"/>
      <c r="C930" s="33"/>
      <c r="D930" s="33"/>
      <c r="E930" s="33"/>
      <c r="F930" s="3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5"/>
      <c r="R930" s="35"/>
      <c r="S930" s="35"/>
      <c r="T930" s="35"/>
      <c r="U930" s="34"/>
      <c r="V930" s="34"/>
    </row>
    <row r="931" spans="2:22" s="30" customFormat="1" x14ac:dyDescent="0.3">
      <c r="B931" s="32"/>
      <c r="C931" s="33"/>
      <c r="D931" s="33"/>
      <c r="E931" s="33"/>
      <c r="F931" s="3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5"/>
      <c r="R931" s="35"/>
      <c r="S931" s="35"/>
      <c r="T931" s="35"/>
      <c r="U931" s="34"/>
      <c r="V931" s="34"/>
    </row>
    <row r="932" spans="2:22" s="30" customFormat="1" x14ac:dyDescent="0.3">
      <c r="B932" s="32"/>
      <c r="C932" s="33"/>
      <c r="D932" s="33"/>
      <c r="E932" s="33"/>
      <c r="F932" s="3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5"/>
      <c r="R932" s="35"/>
      <c r="S932" s="35"/>
      <c r="T932" s="35"/>
      <c r="U932" s="34"/>
      <c r="V932" s="34"/>
    </row>
    <row r="933" spans="2:22" s="30" customFormat="1" x14ac:dyDescent="0.3">
      <c r="B933" s="32"/>
      <c r="C933" s="33"/>
      <c r="D933" s="33"/>
      <c r="E933" s="33"/>
      <c r="F933" s="3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5"/>
      <c r="R933" s="35"/>
      <c r="S933" s="35"/>
      <c r="T933" s="35"/>
      <c r="U933" s="34"/>
      <c r="V933" s="34"/>
    </row>
    <row r="934" spans="2:22" s="30" customFormat="1" x14ac:dyDescent="0.3">
      <c r="B934" s="32"/>
      <c r="C934" s="33"/>
      <c r="D934" s="33"/>
      <c r="E934" s="33"/>
      <c r="F934" s="3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5"/>
      <c r="R934" s="35"/>
      <c r="S934" s="35"/>
      <c r="T934" s="35"/>
      <c r="U934" s="34"/>
      <c r="V934" s="34"/>
    </row>
    <row r="935" spans="2:22" s="30" customFormat="1" x14ac:dyDescent="0.3">
      <c r="B935" s="32"/>
      <c r="C935" s="33"/>
      <c r="D935" s="33"/>
      <c r="E935" s="33"/>
      <c r="F935" s="3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5"/>
      <c r="R935" s="35"/>
      <c r="S935" s="35"/>
      <c r="T935" s="35"/>
      <c r="U935" s="34"/>
      <c r="V935" s="34"/>
    </row>
    <row r="936" spans="2:22" s="30" customFormat="1" x14ac:dyDescent="0.3">
      <c r="B936" s="32"/>
      <c r="C936" s="33"/>
      <c r="D936" s="33"/>
      <c r="E936" s="33"/>
      <c r="F936" s="3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5"/>
      <c r="R936" s="35"/>
      <c r="S936" s="35"/>
      <c r="T936" s="35"/>
      <c r="U936" s="34"/>
      <c r="V936" s="34"/>
    </row>
    <row r="937" spans="2:22" s="30" customFormat="1" x14ac:dyDescent="0.3">
      <c r="B937" s="32"/>
      <c r="C937" s="33"/>
      <c r="D937" s="33"/>
      <c r="E937" s="33"/>
      <c r="F937" s="3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5"/>
      <c r="R937" s="35"/>
      <c r="S937" s="35"/>
      <c r="T937" s="35"/>
      <c r="U937" s="34"/>
      <c r="V937" s="34"/>
    </row>
    <row r="938" spans="2:22" s="30" customFormat="1" x14ac:dyDescent="0.3">
      <c r="B938" s="32"/>
      <c r="C938" s="33"/>
      <c r="D938" s="33"/>
      <c r="E938" s="33"/>
      <c r="F938" s="3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5"/>
      <c r="R938" s="35"/>
      <c r="S938" s="35"/>
      <c r="T938" s="35"/>
      <c r="U938" s="34"/>
      <c r="V938" s="34"/>
    </row>
    <row r="939" spans="2:22" s="30" customFormat="1" x14ac:dyDescent="0.3">
      <c r="B939" s="32"/>
      <c r="C939" s="33"/>
      <c r="D939" s="33"/>
      <c r="E939" s="33"/>
      <c r="F939" s="3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5"/>
      <c r="R939" s="35"/>
      <c r="S939" s="35"/>
      <c r="T939" s="35"/>
      <c r="U939" s="34"/>
      <c r="V939" s="34"/>
    </row>
    <row r="940" spans="2:22" s="30" customFormat="1" x14ac:dyDescent="0.3">
      <c r="B940" s="32"/>
      <c r="C940" s="33"/>
      <c r="D940" s="33"/>
      <c r="E940" s="33"/>
      <c r="F940" s="3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5"/>
      <c r="R940" s="35"/>
      <c r="S940" s="35"/>
      <c r="T940" s="35"/>
      <c r="U940" s="34"/>
      <c r="V940" s="34"/>
    </row>
    <row r="941" spans="2:22" s="30" customFormat="1" x14ac:dyDescent="0.3">
      <c r="B941" s="32"/>
      <c r="C941" s="33"/>
      <c r="D941" s="33"/>
      <c r="E941" s="33"/>
      <c r="F941" s="3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5"/>
      <c r="R941" s="35"/>
      <c r="S941" s="35"/>
      <c r="T941" s="35"/>
      <c r="U941" s="34"/>
      <c r="V941" s="34"/>
    </row>
    <row r="942" spans="2:22" s="30" customFormat="1" x14ac:dyDescent="0.3">
      <c r="B942" s="32"/>
      <c r="C942" s="33"/>
      <c r="D942" s="33"/>
      <c r="E942" s="33"/>
      <c r="F942" s="3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5"/>
      <c r="R942" s="35"/>
      <c r="S942" s="35"/>
      <c r="T942" s="35"/>
      <c r="U942" s="34"/>
      <c r="V942" s="34"/>
    </row>
    <row r="943" spans="2:22" s="30" customFormat="1" x14ac:dyDescent="0.3">
      <c r="B943" s="32"/>
      <c r="C943" s="33"/>
      <c r="D943" s="33"/>
      <c r="E943" s="33"/>
      <c r="F943" s="3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5"/>
      <c r="R943" s="35"/>
      <c r="S943" s="35"/>
      <c r="T943" s="35"/>
      <c r="U943" s="34"/>
      <c r="V943" s="34"/>
    </row>
    <row r="944" spans="2:22" s="30" customFormat="1" x14ac:dyDescent="0.3">
      <c r="B944" s="32"/>
      <c r="C944" s="33"/>
      <c r="D944" s="33"/>
      <c r="E944" s="33"/>
      <c r="F944" s="3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5"/>
      <c r="R944" s="35"/>
      <c r="S944" s="35"/>
      <c r="T944" s="35"/>
      <c r="U944" s="34"/>
      <c r="V944" s="34"/>
    </row>
    <row r="945" spans="2:22" s="30" customFormat="1" x14ac:dyDescent="0.3">
      <c r="B945" s="32"/>
      <c r="C945" s="33"/>
      <c r="D945" s="33"/>
      <c r="E945" s="33"/>
      <c r="F945" s="3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5"/>
      <c r="R945" s="35"/>
      <c r="S945" s="35"/>
      <c r="T945" s="35"/>
      <c r="U945" s="34"/>
      <c r="V945" s="34"/>
    </row>
    <row r="946" spans="2:22" s="30" customFormat="1" x14ac:dyDescent="0.3">
      <c r="B946" s="32"/>
      <c r="C946" s="33"/>
      <c r="D946" s="33"/>
      <c r="E946" s="33"/>
      <c r="F946" s="3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5"/>
      <c r="R946" s="35"/>
      <c r="S946" s="35"/>
      <c r="T946" s="35"/>
      <c r="U946" s="34"/>
      <c r="V946" s="34"/>
    </row>
    <row r="947" spans="2:22" s="30" customFormat="1" x14ac:dyDescent="0.3">
      <c r="B947" s="32"/>
      <c r="C947" s="33"/>
      <c r="D947" s="33"/>
      <c r="E947" s="33"/>
      <c r="F947" s="3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5"/>
      <c r="R947" s="35"/>
      <c r="S947" s="35"/>
      <c r="T947" s="35"/>
      <c r="U947" s="34"/>
      <c r="V947" s="34"/>
    </row>
    <row r="948" spans="2:22" s="30" customFormat="1" x14ac:dyDescent="0.3">
      <c r="B948" s="32"/>
      <c r="C948" s="33"/>
      <c r="D948" s="33"/>
      <c r="E948" s="33"/>
      <c r="F948" s="3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5"/>
      <c r="R948" s="35"/>
      <c r="S948" s="35"/>
      <c r="T948" s="35"/>
      <c r="U948" s="34"/>
      <c r="V948" s="34"/>
    </row>
    <row r="949" spans="2:22" s="30" customFormat="1" x14ac:dyDescent="0.3">
      <c r="B949" s="32"/>
      <c r="C949" s="33"/>
      <c r="D949" s="33"/>
      <c r="E949" s="33"/>
      <c r="F949" s="3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5"/>
      <c r="R949" s="35"/>
      <c r="S949" s="35"/>
      <c r="T949" s="35"/>
      <c r="U949" s="34"/>
      <c r="V949" s="34"/>
    </row>
    <row r="950" spans="2:22" s="30" customFormat="1" x14ac:dyDescent="0.3">
      <c r="B950" s="32"/>
      <c r="C950" s="33"/>
      <c r="D950" s="33"/>
      <c r="E950" s="33"/>
      <c r="F950" s="3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5"/>
      <c r="R950" s="35"/>
      <c r="S950" s="35"/>
      <c r="T950" s="35"/>
      <c r="U950" s="34"/>
      <c r="V950" s="34"/>
    </row>
    <row r="951" spans="2:22" s="30" customFormat="1" x14ac:dyDescent="0.3">
      <c r="B951" s="32"/>
      <c r="C951" s="33"/>
      <c r="D951" s="33"/>
      <c r="E951" s="33"/>
      <c r="F951" s="3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5"/>
      <c r="R951" s="35"/>
      <c r="S951" s="35"/>
      <c r="T951" s="35"/>
      <c r="U951" s="34"/>
      <c r="V951" s="34"/>
    </row>
    <row r="952" spans="2:22" s="30" customFormat="1" x14ac:dyDescent="0.3">
      <c r="B952" s="32"/>
      <c r="C952" s="33"/>
      <c r="D952" s="33"/>
      <c r="E952" s="33"/>
      <c r="F952" s="3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5"/>
      <c r="R952" s="35"/>
      <c r="S952" s="35"/>
      <c r="T952" s="35"/>
      <c r="U952" s="34"/>
      <c r="V952" s="34"/>
    </row>
    <row r="953" spans="2:22" s="30" customFormat="1" x14ac:dyDescent="0.3">
      <c r="B953" s="32"/>
      <c r="C953" s="33"/>
      <c r="D953" s="33"/>
      <c r="E953" s="33"/>
      <c r="F953" s="3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5"/>
      <c r="R953" s="35"/>
      <c r="S953" s="35"/>
      <c r="T953" s="35"/>
      <c r="U953" s="34"/>
      <c r="V953" s="34"/>
    </row>
    <row r="954" spans="2:22" s="30" customFormat="1" x14ac:dyDescent="0.3">
      <c r="B954" s="32"/>
      <c r="C954" s="33"/>
      <c r="D954" s="33"/>
      <c r="E954" s="33"/>
      <c r="F954" s="3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5"/>
      <c r="R954" s="35"/>
      <c r="S954" s="35"/>
      <c r="T954" s="35"/>
      <c r="U954" s="34"/>
      <c r="V954" s="34"/>
    </row>
    <row r="955" spans="2:22" s="30" customFormat="1" x14ac:dyDescent="0.3">
      <c r="B955" s="32"/>
      <c r="C955" s="33"/>
      <c r="D955" s="33"/>
      <c r="E955" s="33"/>
      <c r="F955" s="3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5"/>
      <c r="R955" s="35"/>
      <c r="S955" s="35"/>
      <c r="T955" s="35"/>
      <c r="U955" s="34"/>
      <c r="V955" s="34"/>
    </row>
    <row r="956" spans="2:22" s="30" customFormat="1" x14ac:dyDescent="0.3">
      <c r="B956" s="32"/>
      <c r="C956" s="33"/>
      <c r="D956" s="33"/>
      <c r="E956" s="33"/>
      <c r="F956" s="3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5"/>
      <c r="R956" s="35"/>
      <c r="S956" s="35"/>
      <c r="T956" s="35"/>
      <c r="U956" s="34"/>
      <c r="V956" s="34"/>
    </row>
    <row r="957" spans="2:22" s="30" customFormat="1" x14ac:dyDescent="0.3">
      <c r="B957" s="32"/>
      <c r="C957" s="33"/>
      <c r="D957" s="33"/>
      <c r="E957" s="33"/>
      <c r="F957" s="3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5"/>
      <c r="R957" s="35"/>
      <c r="S957" s="35"/>
      <c r="T957" s="35"/>
      <c r="U957" s="34"/>
      <c r="V957" s="34"/>
    </row>
    <row r="958" spans="2:22" s="30" customFormat="1" x14ac:dyDescent="0.3">
      <c r="B958" s="32"/>
      <c r="C958" s="33"/>
      <c r="D958" s="33"/>
      <c r="E958" s="33"/>
      <c r="F958" s="3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5"/>
      <c r="R958" s="35"/>
      <c r="S958" s="35"/>
      <c r="T958" s="35"/>
      <c r="U958" s="34"/>
      <c r="V958" s="34"/>
    </row>
    <row r="959" spans="2:22" s="30" customFormat="1" x14ac:dyDescent="0.3">
      <c r="B959" s="32"/>
      <c r="C959" s="33"/>
      <c r="D959" s="33"/>
      <c r="E959" s="33"/>
      <c r="F959" s="3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5"/>
      <c r="R959" s="35"/>
      <c r="S959" s="35"/>
      <c r="T959" s="35"/>
      <c r="U959" s="34"/>
      <c r="V959" s="34"/>
    </row>
    <row r="960" spans="2:22" s="30" customFormat="1" x14ac:dyDescent="0.3">
      <c r="B960" s="32"/>
      <c r="C960" s="33"/>
      <c r="D960" s="33"/>
      <c r="E960" s="33"/>
      <c r="F960" s="3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5"/>
      <c r="R960" s="35"/>
      <c r="S960" s="35"/>
      <c r="T960" s="35"/>
      <c r="U960" s="34"/>
      <c r="V960" s="34"/>
    </row>
    <row r="961" spans="2:22" s="30" customFormat="1" x14ac:dyDescent="0.3">
      <c r="B961" s="32"/>
      <c r="C961" s="33"/>
      <c r="D961" s="33"/>
      <c r="E961" s="33"/>
      <c r="F961" s="3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5"/>
      <c r="R961" s="35"/>
      <c r="S961" s="35"/>
      <c r="T961" s="35"/>
      <c r="U961" s="34"/>
      <c r="V961" s="34"/>
    </row>
    <row r="962" spans="2:22" s="30" customFormat="1" x14ac:dyDescent="0.3">
      <c r="B962" s="32"/>
      <c r="C962" s="33"/>
      <c r="D962" s="33"/>
      <c r="E962" s="33"/>
      <c r="F962" s="3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5"/>
      <c r="R962" s="35"/>
      <c r="S962" s="35"/>
      <c r="T962" s="35"/>
      <c r="U962" s="34"/>
      <c r="V962" s="34"/>
    </row>
    <row r="963" spans="2:22" s="30" customFormat="1" x14ac:dyDescent="0.3">
      <c r="B963" s="32"/>
      <c r="C963" s="33"/>
      <c r="D963" s="33"/>
      <c r="E963" s="33"/>
      <c r="F963" s="3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5"/>
      <c r="R963" s="35"/>
      <c r="S963" s="35"/>
      <c r="T963" s="35"/>
      <c r="U963" s="34"/>
      <c r="V963" s="34"/>
    </row>
    <row r="964" spans="2:22" s="30" customFormat="1" x14ac:dyDescent="0.3">
      <c r="B964" s="32"/>
      <c r="C964" s="33"/>
      <c r="D964" s="33"/>
      <c r="E964" s="33"/>
      <c r="F964" s="3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5"/>
      <c r="R964" s="35"/>
      <c r="S964" s="35"/>
      <c r="T964" s="35"/>
      <c r="U964" s="34"/>
      <c r="V964" s="34"/>
    </row>
    <row r="965" spans="2:22" s="30" customFormat="1" x14ac:dyDescent="0.3">
      <c r="B965" s="32"/>
      <c r="C965" s="33"/>
      <c r="D965" s="33"/>
      <c r="E965" s="33"/>
      <c r="F965" s="3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5"/>
      <c r="R965" s="35"/>
      <c r="S965" s="35"/>
      <c r="T965" s="35"/>
      <c r="U965" s="34"/>
      <c r="V965" s="34"/>
    </row>
    <row r="966" spans="2:22" s="30" customFormat="1" x14ac:dyDescent="0.3">
      <c r="B966" s="32"/>
      <c r="C966" s="33"/>
      <c r="D966" s="33"/>
      <c r="E966" s="33"/>
      <c r="F966" s="3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5"/>
      <c r="R966" s="35"/>
      <c r="S966" s="35"/>
      <c r="T966" s="35"/>
      <c r="U966" s="34"/>
      <c r="V966" s="34"/>
    </row>
    <row r="967" spans="2:22" s="30" customFormat="1" x14ac:dyDescent="0.3">
      <c r="B967" s="32"/>
      <c r="C967" s="33"/>
      <c r="D967" s="33"/>
      <c r="E967" s="33"/>
      <c r="F967" s="3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5"/>
      <c r="R967" s="35"/>
      <c r="S967" s="35"/>
      <c r="T967" s="35"/>
      <c r="U967" s="34"/>
      <c r="V967" s="34"/>
    </row>
    <row r="968" spans="2:22" s="30" customFormat="1" x14ac:dyDescent="0.3">
      <c r="B968" s="32"/>
      <c r="C968" s="33"/>
      <c r="D968" s="33"/>
      <c r="E968" s="33"/>
      <c r="F968" s="3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5"/>
      <c r="R968" s="35"/>
      <c r="S968" s="35"/>
      <c r="T968" s="35"/>
      <c r="U968" s="34"/>
      <c r="V968" s="34"/>
    </row>
    <row r="969" spans="2:22" s="30" customFormat="1" x14ac:dyDescent="0.3">
      <c r="B969" s="32"/>
      <c r="C969" s="33"/>
      <c r="D969" s="33"/>
      <c r="E969" s="33"/>
      <c r="F969" s="3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5"/>
      <c r="R969" s="35"/>
      <c r="S969" s="35"/>
      <c r="T969" s="35"/>
      <c r="U969" s="34"/>
      <c r="V969" s="34"/>
    </row>
    <row r="970" spans="2:22" s="30" customFormat="1" x14ac:dyDescent="0.3">
      <c r="B970" s="32"/>
      <c r="C970" s="33"/>
      <c r="D970" s="33"/>
      <c r="E970" s="33"/>
      <c r="F970" s="3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5"/>
      <c r="R970" s="35"/>
      <c r="S970" s="35"/>
      <c r="T970" s="35"/>
      <c r="U970" s="34"/>
      <c r="V970" s="34"/>
    </row>
    <row r="971" spans="2:22" s="30" customFormat="1" x14ac:dyDescent="0.3">
      <c r="B971" s="32"/>
      <c r="C971" s="33"/>
      <c r="D971" s="33"/>
      <c r="E971" s="33"/>
      <c r="F971" s="3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5"/>
      <c r="R971" s="35"/>
      <c r="S971" s="35"/>
      <c r="T971" s="35"/>
      <c r="U971" s="34"/>
      <c r="V971" s="34"/>
    </row>
    <row r="972" spans="2:22" s="30" customFormat="1" x14ac:dyDescent="0.3">
      <c r="B972" s="32"/>
      <c r="C972" s="33"/>
      <c r="D972" s="33"/>
      <c r="E972" s="33"/>
      <c r="F972" s="3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5"/>
      <c r="R972" s="35"/>
      <c r="S972" s="35"/>
      <c r="T972" s="35"/>
      <c r="U972" s="34"/>
      <c r="V972" s="34"/>
    </row>
    <row r="973" spans="2:22" s="30" customFormat="1" x14ac:dyDescent="0.3">
      <c r="B973" s="32"/>
      <c r="C973" s="33"/>
      <c r="D973" s="33"/>
      <c r="E973" s="33"/>
      <c r="F973" s="3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5"/>
      <c r="R973" s="35"/>
      <c r="S973" s="35"/>
      <c r="T973" s="35"/>
      <c r="U973" s="34"/>
      <c r="V973" s="34"/>
    </row>
    <row r="974" spans="2:22" s="30" customFormat="1" x14ac:dyDescent="0.3">
      <c r="B974" s="32"/>
      <c r="C974" s="33"/>
      <c r="D974" s="33"/>
      <c r="E974" s="33"/>
      <c r="F974" s="3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5"/>
      <c r="R974" s="35"/>
      <c r="S974" s="35"/>
      <c r="T974" s="35"/>
      <c r="U974" s="34"/>
      <c r="V974" s="34"/>
    </row>
    <row r="975" spans="2:22" s="30" customFormat="1" x14ac:dyDescent="0.3">
      <c r="B975" s="32"/>
      <c r="C975" s="33"/>
      <c r="D975" s="33"/>
      <c r="E975" s="33"/>
      <c r="F975" s="3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5"/>
      <c r="R975" s="35"/>
      <c r="S975" s="35"/>
      <c r="T975" s="35"/>
      <c r="U975" s="34"/>
      <c r="V975" s="34"/>
    </row>
    <row r="976" spans="2:22" s="30" customFormat="1" x14ac:dyDescent="0.3">
      <c r="B976" s="32"/>
      <c r="C976" s="33"/>
      <c r="D976" s="33"/>
      <c r="E976" s="33"/>
      <c r="F976" s="3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5"/>
      <c r="R976" s="35"/>
      <c r="S976" s="35"/>
      <c r="T976" s="35"/>
      <c r="U976" s="34"/>
      <c r="V976" s="34"/>
    </row>
    <row r="977" spans="2:22" s="30" customFormat="1" x14ac:dyDescent="0.3">
      <c r="B977" s="32"/>
      <c r="C977" s="33"/>
      <c r="D977" s="33"/>
      <c r="E977" s="33"/>
      <c r="F977" s="3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5"/>
      <c r="R977" s="35"/>
      <c r="S977" s="35"/>
      <c r="T977" s="35"/>
      <c r="U977" s="34"/>
      <c r="V977" s="34"/>
    </row>
    <row r="978" spans="2:22" s="30" customFormat="1" x14ac:dyDescent="0.3">
      <c r="B978" s="32"/>
      <c r="C978" s="33"/>
      <c r="D978" s="33"/>
      <c r="E978" s="33"/>
      <c r="F978" s="3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5"/>
      <c r="R978" s="35"/>
      <c r="S978" s="35"/>
      <c r="T978" s="35"/>
      <c r="U978" s="34"/>
      <c r="V978" s="34"/>
    </row>
    <row r="979" spans="2:22" s="30" customFormat="1" x14ac:dyDescent="0.3">
      <c r="B979" s="32"/>
      <c r="C979" s="33"/>
      <c r="D979" s="33"/>
      <c r="E979" s="33"/>
      <c r="F979" s="3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5"/>
      <c r="R979" s="35"/>
      <c r="S979" s="35"/>
      <c r="T979" s="35"/>
      <c r="U979" s="34"/>
      <c r="V979" s="34"/>
    </row>
    <row r="980" spans="2:22" s="30" customFormat="1" x14ac:dyDescent="0.3">
      <c r="B980" s="32"/>
      <c r="C980" s="33"/>
      <c r="D980" s="33"/>
      <c r="E980" s="33"/>
      <c r="F980" s="3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5"/>
      <c r="R980" s="35"/>
      <c r="S980" s="35"/>
      <c r="T980" s="35"/>
      <c r="U980" s="34"/>
      <c r="V980" s="34"/>
    </row>
    <row r="981" spans="2:22" s="30" customFormat="1" x14ac:dyDescent="0.3">
      <c r="B981" s="32"/>
      <c r="C981" s="33"/>
      <c r="D981" s="33"/>
      <c r="E981" s="33"/>
      <c r="F981" s="3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5"/>
      <c r="R981" s="35"/>
      <c r="S981" s="35"/>
      <c r="T981" s="35"/>
      <c r="U981" s="34"/>
      <c r="V981" s="34"/>
    </row>
    <row r="982" spans="2:22" s="30" customFormat="1" x14ac:dyDescent="0.3">
      <c r="B982" s="32"/>
      <c r="C982" s="33"/>
      <c r="D982" s="33"/>
      <c r="E982" s="33"/>
      <c r="F982" s="3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5"/>
      <c r="R982" s="35"/>
      <c r="S982" s="35"/>
      <c r="T982" s="35"/>
      <c r="U982" s="34"/>
      <c r="V982" s="34"/>
    </row>
    <row r="983" spans="2:22" s="30" customFormat="1" x14ac:dyDescent="0.3">
      <c r="B983" s="32"/>
      <c r="C983" s="33"/>
      <c r="D983" s="33"/>
      <c r="E983" s="33"/>
      <c r="F983" s="3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5"/>
      <c r="R983" s="35"/>
      <c r="S983" s="35"/>
      <c r="T983" s="35"/>
      <c r="U983" s="34"/>
      <c r="V983" s="34"/>
    </row>
    <row r="984" spans="2:22" s="30" customFormat="1" x14ac:dyDescent="0.3">
      <c r="B984" s="32"/>
      <c r="C984" s="33"/>
      <c r="D984" s="33"/>
      <c r="E984" s="33"/>
      <c r="F984" s="3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5"/>
      <c r="R984" s="35"/>
      <c r="S984" s="35"/>
      <c r="T984" s="35"/>
      <c r="U984" s="34"/>
      <c r="V984" s="34"/>
    </row>
    <row r="985" spans="2:22" s="30" customFormat="1" x14ac:dyDescent="0.3">
      <c r="B985" s="32"/>
      <c r="C985" s="33"/>
      <c r="D985" s="33"/>
      <c r="E985" s="33"/>
      <c r="F985" s="3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5"/>
      <c r="R985" s="35"/>
      <c r="S985" s="35"/>
      <c r="T985" s="35"/>
      <c r="U985" s="34"/>
      <c r="V985" s="34"/>
    </row>
    <row r="986" spans="2:22" s="30" customFormat="1" x14ac:dyDescent="0.3">
      <c r="B986" s="32"/>
      <c r="C986" s="33"/>
      <c r="D986" s="33"/>
      <c r="E986" s="33"/>
      <c r="F986" s="33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5"/>
      <c r="R986" s="35"/>
      <c r="S986" s="35"/>
      <c r="T986" s="35"/>
      <c r="U986" s="34"/>
      <c r="V986" s="34"/>
    </row>
    <row r="987" spans="2:22" s="30" customFormat="1" x14ac:dyDescent="0.3">
      <c r="B987" s="32"/>
      <c r="C987" s="33"/>
      <c r="D987" s="33"/>
      <c r="E987" s="33"/>
      <c r="F987" s="33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5"/>
      <c r="R987" s="35"/>
      <c r="S987" s="35"/>
      <c r="T987" s="35"/>
      <c r="U987" s="34"/>
      <c r="V987" s="34"/>
    </row>
    <row r="988" spans="2:22" s="30" customFormat="1" x14ac:dyDescent="0.3">
      <c r="B988" s="32"/>
      <c r="C988" s="33"/>
      <c r="D988" s="33"/>
      <c r="E988" s="33"/>
      <c r="F988" s="33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5"/>
      <c r="R988" s="35"/>
      <c r="S988" s="35"/>
      <c r="T988" s="35"/>
      <c r="U988" s="34"/>
      <c r="V988" s="34"/>
    </row>
    <row r="989" spans="2:22" s="30" customFormat="1" x14ac:dyDescent="0.3">
      <c r="B989" s="32"/>
      <c r="C989" s="33"/>
      <c r="D989" s="33"/>
      <c r="E989" s="33"/>
      <c r="F989" s="33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5"/>
      <c r="R989" s="35"/>
      <c r="S989" s="35"/>
      <c r="T989" s="35"/>
      <c r="U989" s="34"/>
      <c r="V989" s="34"/>
    </row>
    <row r="990" spans="2:22" s="30" customFormat="1" x14ac:dyDescent="0.3">
      <c r="B990" s="32"/>
      <c r="C990" s="33"/>
      <c r="D990" s="33"/>
      <c r="E990" s="33"/>
      <c r="F990" s="33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5"/>
      <c r="R990" s="35"/>
      <c r="S990" s="35"/>
      <c r="T990" s="35"/>
      <c r="U990" s="34"/>
      <c r="V990" s="34"/>
    </row>
    <row r="991" spans="2:22" s="30" customFormat="1" x14ac:dyDescent="0.3">
      <c r="B991" s="32"/>
      <c r="C991" s="33"/>
      <c r="D991" s="33"/>
      <c r="E991" s="33"/>
      <c r="F991" s="33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5"/>
      <c r="R991" s="35"/>
      <c r="S991" s="35"/>
      <c r="T991" s="35"/>
      <c r="U991" s="34"/>
      <c r="V991" s="34"/>
    </row>
    <row r="992" spans="2:22" s="30" customFormat="1" x14ac:dyDescent="0.3">
      <c r="B992" s="32"/>
      <c r="C992" s="33"/>
      <c r="D992" s="33"/>
      <c r="E992" s="33"/>
      <c r="F992" s="33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5"/>
      <c r="R992" s="35"/>
      <c r="S992" s="35"/>
      <c r="T992" s="35"/>
      <c r="U992" s="34"/>
      <c r="V992" s="34"/>
    </row>
    <row r="993" spans="2:22" s="30" customFormat="1" x14ac:dyDescent="0.3">
      <c r="B993" s="32"/>
      <c r="C993" s="33"/>
      <c r="D993" s="33"/>
      <c r="E993" s="33"/>
      <c r="F993" s="33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5"/>
      <c r="R993" s="35"/>
      <c r="S993" s="35"/>
      <c r="T993" s="35"/>
      <c r="U993" s="34"/>
      <c r="V993" s="34"/>
    </row>
    <row r="994" spans="2:22" s="30" customFormat="1" x14ac:dyDescent="0.3">
      <c r="B994" s="32"/>
      <c r="C994" s="33"/>
      <c r="D994" s="33"/>
      <c r="E994" s="33"/>
      <c r="F994" s="33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5"/>
      <c r="R994" s="35"/>
      <c r="S994" s="35"/>
      <c r="T994" s="35"/>
      <c r="U994" s="34"/>
      <c r="V994" s="34"/>
    </row>
    <row r="995" spans="2:22" s="30" customFormat="1" x14ac:dyDescent="0.3">
      <c r="B995" s="32"/>
      <c r="C995" s="33"/>
      <c r="D995" s="33"/>
      <c r="E995" s="33"/>
      <c r="F995" s="33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5"/>
      <c r="R995" s="35"/>
      <c r="S995" s="35"/>
      <c r="T995" s="35"/>
      <c r="U995" s="34"/>
      <c r="V995" s="34"/>
    </row>
    <row r="996" spans="2:22" s="30" customFormat="1" x14ac:dyDescent="0.3">
      <c r="B996" s="32"/>
      <c r="C996" s="33"/>
      <c r="D996" s="33"/>
      <c r="E996" s="33"/>
      <c r="F996" s="33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5"/>
      <c r="R996" s="35"/>
      <c r="S996" s="35"/>
      <c r="T996" s="35"/>
      <c r="U996" s="34"/>
      <c r="V996" s="34"/>
    </row>
    <row r="997" spans="2:22" s="30" customFormat="1" x14ac:dyDescent="0.3">
      <c r="B997" s="32"/>
      <c r="C997" s="33"/>
      <c r="D997" s="33"/>
      <c r="E997" s="33"/>
      <c r="F997" s="33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5"/>
      <c r="R997" s="35"/>
      <c r="S997" s="35"/>
      <c r="T997" s="35"/>
      <c r="U997" s="34"/>
      <c r="V997" s="34"/>
    </row>
    <row r="998" spans="2:22" s="30" customFormat="1" x14ac:dyDescent="0.3">
      <c r="B998" s="32"/>
      <c r="C998" s="33"/>
      <c r="D998" s="33"/>
      <c r="E998" s="33"/>
      <c r="F998" s="33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5"/>
      <c r="R998" s="35"/>
      <c r="S998" s="35"/>
      <c r="T998" s="35"/>
      <c r="U998" s="34"/>
      <c r="V998" s="34"/>
    </row>
    <row r="999" spans="2:22" s="30" customFormat="1" x14ac:dyDescent="0.3">
      <c r="B999" s="32"/>
      <c r="C999" s="33"/>
      <c r="D999" s="33"/>
      <c r="E999" s="33"/>
      <c r="F999" s="33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5"/>
      <c r="R999" s="35"/>
      <c r="S999" s="35"/>
      <c r="T999" s="35"/>
      <c r="U999" s="34"/>
      <c r="V999" s="34"/>
    </row>
    <row r="1000" spans="2:22" s="30" customFormat="1" x14ac:dyDescent="0.3">
      <c r="B1000" s="32"/>
      <c r="C1000" s="33"/>
      <c r="D1000" s="33"/>
      <c r="E1000" s="33"/>
      <c r="F1000" s="33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5"/>
      <c r="R1000" s="35"/>
      <c r="S1000" s="35"/>
      <c r="T1000" s="35"/>
      <c r="U1000" s="34"/>
      <c r="V1000" s="34"/>
    </row>
    <row r="1001" spans="2:22" s="30" customFormat="1" x14ac:dyDescent="0.3">
      <c r="B1001" s="32"/>
      <c r="C1001" s="33"/>
      <c r="D1001" s="33"/>
      <c r="E1001" s="33"/>
      <c r="F1001" s="33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5"/>
      <c r="R1001" s="35"/>
      <c r="S1001" s="35"/>
      <c r="T1001" s="35"/>
      <c r="U1001" s="34"/>
      <c r="V1001" s="34"/>
    </row>
    <row r="1002" spans="2:22" s="30" customFormat="1" x14ac:dyDescent="0.3">
      <c r="B1002" s="32"/>
      <c r="C1002" s="33"/>
      <c r="D1002" s="33"/>
      <c r="E1002" s="33"/>
      <c r="F1002" s="33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5"/>
      <c r="R1002" s="35"/>
      <c r="S1002" s="35"/>
      <c r="T1002" s="35"/>
      <c r="U1002" s="34"/>
      <c r="V1002" s="34"/>
    </row>
    <row r="1003" spans="2:22" s="30" customFormat="1" x14ac:dyDescent="0.3">
      <c r="B1003" s="32"/>
      <c r="C1003" s="33"/>
      <c r="D1003" s="33"/>
      <c r="E1003" s="33"/>
      <c r="F1003" s="33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5"/>
      <c r="R1003" s="35"/>
      <c r="S1003" s="35"/>
      <c r="T1003" s="35"/>
      <c r="U1003" s="34"/>
      <c r="V1003" s="34"/>
    </row>
    <row r="1004" spans="2:22" s="30" customFormat="1" x14ac:dyDescent="0.3">
      <c r="B1004" s="32"/>
      <c r="C1004" s="33"/>
      <c r="D1004" s="33"/>
      <c r="E1004" s="33"/>
      <c r="F1004" s="33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5"/>
      <c r="R1004" s="35"/>
      <c r="S1004" s="35"/>
      <c r="T1004" s="35"/>
      <c r="U1004" s="34"/>
      <c r="V1004" s="34"/>
    </row>
    <row r="1005" spans="2:22" s="30" customFormat="1" x14ac:dyDescent="0.3">
      <c r="B1005" s="32"/>
      <c r="C1005" s="33"/>
      <c r="D1005" s="33"/>
      <c r="E1005" s="33"/>
      <c r="F1005" s="33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5"/>
      <c r="R1005" s="35"/>
      <c r="S1005" s="35"/>
      <c r="T1005" s="35"/>
      <c r="U1005" s="34"/>
      <c r="V1005" s="34"/>
    </row>
    <row r="1006" spans="2:22" s="30" customFormat="1" x14ac:dyDescent="0.3">
      <c r="B1006" s="32"/>
      <c r="C1006" s="33"/>
      <c r="D1006" s="33"/>
      <c r="E1006" s="33"/>
      <c r="F1006" s="33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5"/>
      <c r="R1006" s="35"/>
      <c r="S1006" s="35"/>
      <c r="T1006" s="35"/>
      <c r="U1006" s="34"/>
      <c r="V1006" s="34"/>
    </row>
    <row r="1007" spans="2:22" s="30" customFormat="1" x14ac:dyDescent="0.3">
      <c r="B1007" s="32"/>
      <c r="C1007" s="33"/>
      <c r="D1007" s="33"/>
      <c r="E1007" s="33"/>
      <c r="F1007" s="33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5"/>
      <c r="R1007" s="35"/>
      <c r="S1007" s="35"/>
      <c r="T1007" s="35"/>
      <c r="U1007" s="34"/>
      <c r="V1007" s="34"/>
    </row>
    <row r="1008" spans="2:22" s="30" customFormat="1" x14ac:dyDescent="0.3">
      <c r="B1008" s="32"/>
      <c r="C1008" s="33"/>
      <c r="D1008" s="33"/>
      <c r="E1008" s="33"/>
      <c r="F1008" s="33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5"/>
      <c r="R1008" s="35"/>
      <c r="S1008" s="35"/>
      <c r="T1008" s="35"/>
      <c r="U1008" s="34"/>
      <c r="V1008" s="34"/>
    </row>
    <row r="1009" spans="2:22" s="30" customFormat="1" x14ac:dyDescent="0.3">
      <c r="B1009" s="32"/>
      <c r="C1009" s="33"/>
      <c r="D1009" s="33"/>
      <c r="E1009" s="33"/>
      <c r="F1009" s="33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5"/>
      <c r="R1009" s="35"/>
      <c r="S1009" s="35"/>
      <c r="T1009" s="35"/>
      <c r="U1009" s="34"/>
      <c r="V1009" s="34"/>
    </row>
    <row r="1010" spans="2:22" s="30" customFormat="1" x14ac:dyDescent="0.3">
      <c r="B1010" s="32"/>
      <c r="C1010" s="33"/>
      <c r="D1010" s="33"/>
      <c r="E1010" s="33"/>
      <c r="F1010" s="33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5"/>
      <c r="R1010" s="35"/>
      <c r="S1010" s="35"/>
      <c r="T1010" s="35"/>
      <c r="U1010" s="34"/>
      <c r="V1010" s="34"/>
    </row>
    <row r="1011" spans="2:22" s="30" customFormat="1" x14ac:dyDescent="0.3">
      <c r="B1011" s="32"/>
      <c r="C1011" s="33"/>
      <c r="D1011" s="33"/>
      <c r="E1011" s="33"/>
      <c r="F1011" s="33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5"/>
      <c r="R1011" s="35"/>
      <c r="S1011" s="35"/>
      <c r="T1011" s="35"/>
      <c r="U1011" s="34"/>
      <c r="V1011" s="34"/>
    </row>
    <row r="1012" spans="2:22" s="30" customFormat="1" x14ac:dyDescent="0.3">
      <c r="B1012" s="32"/>
      <c r="C1012" s="33"/>
      <c r="D1012" s="33"/>
      <c r="E1012" s="33"/>
      <c r="F1012" s="33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5"/>
      <c r="R1012" s="35"/>
      <c r="S1012" s="35"/>
      <c r="T1012" s="35"/>
      <c r="U1012" s="34"/>
      <c r="V1012" s="34"/>
    </row>
    <row r="1013" spans="2:22" s="30" customFormat="1" x14ac:dyDescent="0.3">
      <c r="B1013" s="32"/>
      <c r="C1013" s="33"/>
      <c r="D1013" s="33"/>
      <c r="E1013" s="33"/>
      <c r="F1013" s="33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5"/>
      <c r="R1013" s="35"/>
      <c r="S1013" s="35"/>
      <c r="T1013" s="35"/>
      <c r="U1013" s="34"/>
      <c r="V1013" s="34"/>
    </row>
    <row r="1014" spans="2:22" s="30" customFormat="1" x14ac:dyDescent="0.3">
      <c r="B1014" s="32"/>
      <c r="C1014" s="33"/>
      <c r="D1014" s="33"/>
      <c r="E1014" s="33"/>
      <c r="F1014" s="33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5"/>
      <c r="R1014" s="35"/>
      <c r="S1014" s="35"/>
      <c r="T1014" s="35"/>
      <c r="U1014" s="34"/>
      <c r="V1014" s="34"/>
    </row>
    <row r="1015" spans="2:22" s="30" customFormat="1" x14ac:dyDescent="0.3">
      <c r="B1015" s="32"/>
      <c r="C1015" s="33"/>
      <c r="D1015" s="33"/>
      <c r="E1015" s="33"/>
      <c r="F1015" s="33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5"/>
      <c r="R1015" s="35"/>
      <c r="S1015" s="35"/>
      <c r="T1015" s="35"/>
      <c r="U1015" s="34"/>
      <c r="V1015" s="34"/>
    </row>
    <row r="1016" spans="2:22" s="30" customFormat="1" x14ac:dyDescent="0.3">
      <c r="B1016" s="32"/>
      <c r="C1016" s="33"/>
      <c r="D1016" s="33"/>
      <c r="E1016" s="33"/>
      <c r="F1016" s="33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5"/>
      <c r="R1016" s="35"/>
      <c r="S1016" s="35"/>
      <c r="T1016" s="35"/>
      <c r="U1016" s="34"/>
      <c r="V1016" s="34"/>
    </row>
    <row r="1017" spans="2:22" s="30" customFormat="1" x14ac:dyDescent="0.3">
      <c r="B1017" s="32"/>
      <c r="C1017" s="33"/>
      <c r="D1017" s="33"/>
      <c r="E1017" s="33"/>
      <c r="F1017" s="33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5"/>
      <c r="R1017" s="35"/>
      <c r="S1017" s="35"/>
      <c r="T1017" s="35"/>
      <c r="U1017" s="34"/>
      <c r="V1017" s="34"/>
    </row>
    <row r="1018" spans="2:22" s="30" customFormat="1" x14ac:dyDescent="0.3">
      <c r="B1018" s="32"/>
      <c r="C1018" s="33"/>
      <c r="D1018" s="33"/>
      <c r="E1018" s="33"/>
      <c r="F1018" s="33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5"/>
      <c r="R1018" s="35"/>
      <c r="S1018" s="35"/>
      <c r="T1018" s="35"/>
      <c r="U1018" s="34"/>
      <c r="V1018" s="34"/>
    </row>
    <row r="1019" spans="2:22" s="30" customFormat="1" x14ac:dyDescent="0.3">
      <c r="B1019" s="32"/>
      <c r="C1019" s="33"/>
      <c r="D1019" s="33"/>
      <c r="E1019" s="33"/>
      <c r="F1019" s="33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5"/>
      <c r="R1019" s="35"/>
      <c r="S1019" s="35"/>
      <c r="T1019" s="35"/>
      <c r="U1019" s="34"/>
      <c r="V1019" s="34"/>
    </row>
    <row r="1020" spans="2:22" s="30" customFormat="1" x14ac:dyDescent="0.3">
      <c r="B1020" s="32"/>
      <c r="C1020" s="33"/>
      <c r="D1020" s="33"/>
      <c r="E1020" s="33"/>
      <c r="F1020" s="33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5"/>
      <c r="R1020" s="35"/>
      <c r="S1020" s="35"/>
      <c r="T1020" s="35"/>
      <c r="U1020" s="34"/>
      <c r="V1020" s="34"/>
    </row>
    <row r="1021" spans="2:22" s="30" customFormat="1" x14ac:dyDescent="0.3">
      <c r="B1021" s="32"/>
      <c r="C1021" s="33"/>
      <c r="D1021" s="33"/>
      <c r="E1021" s="33"/>
      <c r="F1021" s="33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5"/>
      <c r="R1021" s="35"/>
      <c r="S1021" s="35"/>
      <c r="T1021" s="35"/>
      <c r="U1021" s="34"/>
      <c r="V1021" s="34"/>
    </row>
    <row r="1022" spans="2:22" s="30" customFormat="1" x14ac:dyDescent="0.3">
      <c r="B1022" s="32"/>
      <c r="C1022" s="33"/>
      <c r="D1022" s="33"/>
      <c r="E1022" s="33"/>
      <c r="F1022" s="33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5"/>
      <c r="R1022" s="35"/>
      <c r="S1022" s="35"/>
      <c r="T1022" s="35"/>
      <c r="U1022" s="34"/>
      <c r="V1022" s="34"/>
    </row>
    <row r="1023" spans="2:22" s="30" customFormat="1" x14ac:dyDescent="0.3">
      <c r="B1023" s="32"/>
      <c r="C1023" s="33"/>
      <c r="D1023" s="33"/>
      <c r="E1023" s="33"/>
      <c r="F1023" s="33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5"/>
      <c r="R1023" s="35"/>
      <c r="S1023" s="35"/>
      <c r="T1023" s="35"/>
      <c r="U1023" s="34"/>
      <c r="V1023" s="34"/>
    </row>
    <row r="1024" spans="2:22" s="30" customFormat="1" x14ac:dyDescent="0.3">
      <c r="B1024" s="32"/>
      <c r="C1024" s="33"/>
      <c r="D1024" s="33"/>
      <c r="E1024" s="33"/>
      <c r="F1024" s="33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5"/>
      <c r="R1024" s="35"/>
      <c r="S1024" s="35"/>
      <c r="T1024" s="35"/>
      <c r="U1024" s="34"/>
      <c r="V1024" s="34"/>
    </row>
    <row r="1025" spans="2:22" s="30" customFormat="1" x14ac:dyDescent="0.3">
      <c r="B1025" s="32"/>
      <c r="C1025" s="33"/>
      <c r="D1025" s="33"/>
      <c r="E1025" s="33"/>
      <c r="F1025" s="33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5"/>
      <c r="R1025" s="35"/>
      <c r="S1025" s="35"/>
      <c r="T1025" s="35"/>
      <c r="U1025" s="34"/>
      <c r="V1025" s="34"/>
    </row>
    <row r="1026" spans="2:22" s="30" customFormat="1" x14ac:dyDescent="0.3">
      <c r="B1026" s="32"/>
      <c r="C1026" s="33"/>
      <c r="D1026" s="33"/>
      <c r="E1026" s="33"/>
      <c r="F1026" s="33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5"/>
      <c r="R1026" s="35"/>
      <c r="S1026" s="35"/>
      <c r="T1026" s="35"/>
      <c r="U1026" s="34"/>
      <c r="V1026" s="34"/>
    </row>
    <row r="1027" spans="2:22" s="30" customFormat="1" x14ac:dyDescent="0.3">
      <c r="B1027" s="32"/>
      <c r="C1027" s="33"/>
      <c r="D1027" s="33"/>
      <c r="E1027" s="33"/>
      <c r="F1027" s="33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5"/>
      <c r="R1027" s="35"/>
      <c r="S1027" s="35"/>
      <c r="T1027" s="35"/>
      <c r="U1027" s="34"/>
      <c r="V1027" s="34"/>
    </row>
    <row r="1028" spans="2:22" s="30" customFormat="1" x14ac:dyDescent="0.3">
      <c r="B1028" s="32"/>
      <c r="C1028" s="33"/>
      <c r="D1028" s="33"/>
      <c r="E1028" s="33"/>
      <c r="F1028" s="33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5"/>
      <c r="R1028" s="35"/>
      <c r="S1028" s="35"/>
      <c r="T1028" s="35"/>
      <c r="U1028" s="34"/>
      <c r="V1028" s="34"/>
    </row>
    <row r="1029" spans="2:22" s="30" customFormat="1" x14ac:dyDescent="0.3">
      <c r="B1029" s="32"/>
      <c r="C1029" s="33"/>
      <c r="D1029" s="33"/>
      <c r="E1029" s="33"/>
      <c r="F1029" s="33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5"/>
      <c r="R1029" s="35"/>
      <c r="S1029" s="35"/>
      <c r="T1029" s="35"/>
      <c r="U1029" s="34"/>
      <c r="V1029" s="34"/>
    </row>
    <row r="1030" spans="2:22" s="30" customFormat="1" x14ac:dyDescent="0.3">
      <c r="B1030" s="32"/>
      <c r="C1030" s="33"/>
      <c r="D1030" s="33"/>
      <c r="E1030" s="33"/>
      <c r="F1030" s="33"/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5"/>
      <c r="R1030" s="35"/>
      <c r="S1030" s="35"/>
      <c r="T1030" s="35"/>
      <c r="U1030" s="34"/>
      <c r="V1030" s="34"/>
    </row>
    <row r="1031" spans="2:22" s="30" customFormat="1" x14ac:dyDescent="0.3">
      <c r="B1031" s="32"/>
      <c r="C1031" s="33"/>
      <c r="D1031" s="33"/>
      <c r="E1031" s="33"/>
      <c r="F1031" s="33"/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5"/>
      <c r="R1031" s="35"/>
      <c r="S1031" s="35"/>
      <c r="T1031" s="35"/>
      <c r="U1031" s="34"/>
      <c r="V1031" s="34"/>
    </row>
    <row r="1032" spans="2:22" s="30" customFormat="1" x14ac:dyDescent="0.3">
      <c r="B1032" s="32"/>
      <c r="C1032" s="33"/>
      <c r="D1032" s="33"/>
      <c r="E1032" s="33"/>
      <c r="F1032" s="33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5"/>
      <c r="R1032" s="35"/>
      <c r="S1032" s="35"/>
      <c r="T1032" s="35"/>
      <c r="U1032" s="34"/>
      <c r="V1032" s="34"/>
    </row>
    <row r="1033" spans="2:22" s="30" customFormat="1" x14ac:dyDescent="0.3">
      <c r="B1033" s="32"/>
      <c r="C1033" s="33"/>
      <c r="D1033" s="33"/>
      <c r="E1033" s="33"/>
      <c r="F1033" s="33"/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5"/>
      <c r="R1033" s="35"/>
      <c r="S1033" s="35"/>
      <c r="T1033" s="35"/>
      <c r="U1033" s="34"/>
      <c r="V1033" s="34"/>
    </row>
    <row r="1034" spans="2:22" s="30" customFormat="1" x14ac:dyDescent="0.3">
      <c r="B1034" s="32"/>
      <c r="C1034" s="33"/>
      <c r="D1034" s="33"/>
      <c r="E1034" s="33"/>
      <c r="F1034" s="33"/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5"/>
      <c r="R1034" s="35"/>
      <c r="S1034" s="35"/>
      <c r="T1034" s="35"/>
      <c r="U1034" s="34"/>
      <c r="V1034" s="34"/>
    </row>
    <row r="1035" spans="2:22" s="30" customFormat="1" x14ac:dyDescent="0.3">
      <c r="B1035" s="32"/>
      <c r="C1035" s="33"/>
      <c r="D1035" s="33"/>
      <c r="E1035" s="33"/>
      <c r="F1035" s="33"/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5"/>
      <c r="R1035" s="35"/>
      <c r="S1035" s="35"/>
      <c r="T1035" s="35"/>
      <c r="U1035" s="34"/>
      <c r="V1035" s="34"/>
    </row>
    <row r="1036" spans="2:22" s="30" customFormat="1" x14ac:dyDescent="0.3">
      <c r="B1036" s="32"/>
      <c r="C1036" s="33"/>
      <c r="D1036" s="33"/>
      <c r="E1036" s="33"/>
      <c r="F1036" s="33"/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5"/>
      <c r="R1036" s="35"/>
      <c r="S1036" s="35"/>
      <c r="T1036" s="35"/>
      <c r="U1036" s="34"/>
      <c r="V1036" s="34"/>
    </row>
    <row r="1037" spans="2:22" s="30" customFormat="1" x14ac:dyDescent="0.3">
      <c r="B1037" s="32"/>
      <c r="C1037" s="33"/>
      <c r="D1037" s="33"/>
      <c r="E1037" s="33"/>
      <c r="F1037" s="33"/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5"/>
      <c r="R1037" s="35"/>
      <c r="S1037" s="35"/>
      <c r="T1037" s="35"/>
      <c r="U1037" s="34"/>
      <c r="V1037" s="34"/>
    </row>
    <row r="1038" spans="2:22" s="30" customFormat="1" x14ac:dyDescent="0.3">
      <c r="B1038" s="32"/>
      <c r="C1038" s="33"/>
      <c r="D1038" s="33"/>
      <c r="E1038" s="33"/>
      <c r="F1038" s="33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5"/>
      <c r="R1038" s="35"/>
      <c r="S1038" s="35"/>
      <c r="T1038" s="35"/>
      <c r="U1038" s="34"/>
      <c r="V1038" s="34"/>
    </row>
    <row r="1039" spans="2:22" s="30" customFormat="1" x14ac:dyDescent="0.3">
      <c r="B1039" s="32"/>
      <c r="C1039" s="33"/>
      <c r="D1039" s="33"/>
      <c r="E1039" s="33"/>
      <c r="F1039" s="33"/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5"/>
      <c r="R1039" s="35"/>
      <c r="S1039" s="35"/>
      <c r="T1039" s="35"/>
      <c r="U1039" s="34"/>
      <c r="V1039" s="34"/>
    </row>
    <row r="1040" spans="2:22" s="30" customFormat="1" x14ac:dyDescent="0.3">
      <c r="B1040" s="32"/>
      <c r="C1040" s="33"/>
      <c r="D1040" s="33"/>
      <c r="E1040" s="33"/>
      <c r="F1040" s="33"/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5"/>
      <c r="R1040" s="35"/>
      <c r="S1040" s="35"/>
      <c r="T1040" s="35"/>
      <c r="U1040" s="34"/>
      <c r="V1040" s="34"/>
    </row>
    <row r="1041" spans="2:22" s="30" customFormat="1" x14ac:dyDescent="0.3">
      <c r="B1041" s="32"/>
      <c r="C1041" s="33"/>
      <c r="D1041" s="33"/>
      <c r="E1041" s="33"/>
      <c r="F1041" s="33"/>
      <c r="G1041" s="34"/>
      <c r="H1041" s="34"/>
      <c r="I1041" s="34"/>
      <c r="J1041" s="34"/>
      <c r="K1041" s="34"/>
      <c r="L1041" s="34"/>
      <c r="M1041" s="34"/>
      <c r="N1041" s="34"/>
      <c r="O1041" s="34"/>
      <c r="P1041" s="34"/>
      <c r="Q1041" s="35"/>
      <c r="R1041" s="35"/>
      <c r="S1041" s="35"/>
      <c r="T1041" s="35"/>
      <c r="U1041" s="34"/>
      <c r="V1041" s="34"/>
    </row>
    <row r="1042" spans="2:22" s="30" customFormat="1" x14ac:dyDescent="0.3">
      <c r="B1042" s="32"/>
      <c r="C1042" s="33"/>
      <c r="D1042" s="33"/>
      <c r="E1042" s="33"/>
      <c r="F1042" s="33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5"/>
      <c r="R1042" s="35"/>
      <c r="S1042" s="35"/>
      <c r="T1042" s="35"/>
      <c r="U1042" s="34"/>
      <c r="V1042" s="34"/>
    </row>
    <row r="1043" spans="2:22" s="30" customFormat="1" x14ac:dyDescent="0.3">
      <c r="B1043" s="32"/>
      <c r="C1043" s="33"/>
      <c r="D1043" s="33"/>
      <c r="E1043" s="33"/>
      <c r="F1043" s="33"/>
      <c r="G1043" s="34"/>
      <c r="H1043" s="34"/>
      <c r="I1043" s="34"/>
      <c r="J1043" s="34"/>
      <c r="K1043" s="34"/>
      <c r="L1043" s="34"/>
      <c r="M1043" s="34"/>
      <c r="N1043" s="34"/>
      <c r="O1043" s="34"/>
      <c r="P1043" s="34"/>
      <c r="Q1043" s="35"/>
      <c r="R1043" s="35"/>
      <c r="S1043" s="35"/>
      <c r="T1043" s="35"/>
      <c r="U1043" s="34"/>
      <c r="V1043" s="34"/>
    </row>
    <row r="1044" spans="2:22" s="30" customFormat="1" x14ac:dyDescent="0.3">
      <c r="B1044" s="32"/>
      <c r="C1044" s="33"/>
      <c r="D1044" s="33"/>
      <c r="E1044" s="33"/>
      <c r="F1044" s="33"/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5"/>
      <c r="R1044" s="35"/>
      <c r="S1044" s="35"/>
      <c r="T1044" s="35"/>
      <c r="U1044" s="34"/>
      <c r="V1044" s="34"/>
    </row>
    <row r="1045" spans="2:22" s="30" customFormat="1" x14ac:dyDescent="0.3">
      <c r="B1045" s="32"/>
      <c r="C1045" s="33"/>
      <c r="D1045" s="33"/>
      <c r="E1045" s="33"/>
      <c r="F1045" s="33"/>
      <c r="G1045" s="3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5"/>
      <c r="R1045" s="35"/>
      <c r="S1045" s="35"/>
      <c r="T1045" s="35"/>
      <c r="U1045" s="34"/>
      <c r="V1045" s="34"/>
    </row>
    <row r="1046" spans="2:22" s="30" customFormat="1" x14ac:dyDescent="0.3">
      <c r="B1046" s="32"/>
      <c r="C1046" s="33"/>
      <c r="D1046" s="33"/>
      <c r="E1046" s="33"/>
      <c r="F1046" s="33"/>
      <c r="G1046" s="34"/>
      <c r="H1046" s="34"/>
      <c r="I1046" s="34"/>
      <c r="J1046" s="34"/>
      <c r="K1046" s="34"/>
      <c r="L1046" s="34"/>
      <c r="M1046" s="34"/>
      <c r="N1046" s="34"/>
      <c r="O1046" s="34"/>
      <c r="P1046" s="34"/>
      <c r="Q1046" s="35"/>
      <c r="R1046" s="35"/>
      <c r="S1046" s="35"/>
      <c r="T1046" s="35"/>
      <c r="U1046" s="34"/>
      <c r="V1046" s="34"/>
    </row>
    <row r="1047" spans="2:22" s="30" customFormat="1" x14ac:dyDescent="0.3">
      <c r="B1047" s="32"/>
      <c r="C1047" s="33"/>
      <c r="D1047" s="33"/>
      <c r="E1047" s="33"/>
      <c r="F1047" s="33"/>
      <c r="G1047" s="34"/>
      <c r="H1047" s="34"/>
      <c r="I1047" s="34"/>
      <c r="J1047" s="34"/>
      <c r="K1047" s="34"/>
      <c r="L1047" s="34"/>
      <c r="M1047" s="34"/>
      <c r="N1047" s="34"/>
      <c r="O1047" s="34"/>
      <c r="P1047" s="34"/>
      <c r="Q1047" s="35"/>
      <c r="R1047" s="35"/>
      <c r="S1047" s="35"/>
      <c r="T1047" s="35"/>
      <c r="U1047" s="34"/>
      <c r="V1047" s="34"/>
    </row>
    <row r="1048" spans="2:22" s="30" customFormat="1" x14ac:dyDescent="0.3">
      <c r="B1048" s="32"/>
      <c r="C1048" s="33"/>
      <c r="D1048" s="33"/>
      <c r="E1048" s="33"/>
      <c r="F1048" s="33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5"/>
      <c r="R1048" s="35"/>
      <c r="S1048" s="35"/>
      <c r="T1048" s="35"/>
      <c r="U1048" s="34"/>
      <c r="V1048" s="34"/>
    </row>
    <row r="1049" spans="2:22" s="30" customFormat="1" x14ac:dyDescent="0.3">
      <c r="B1049" s="32"/>
      <c r="C1049" s="33"/>
      <c r="D1049" s="33"/>
      <c r="E1049" s="33"/>
      <c r="F1049" s="33"/>
      <c r="G1049" s="3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5"/>
      <c r="R1049" s="35"/>
      <c r="S1049" s="35"/>
      <c r="T1049" s="35"/>
      <c r="U1049" s="34"/>
      <c r="V1049" s="34"/>
    </row>
    <row r="1050" spans="2:22" s="30" customFormat="1" x14ac:dyDescent="0.3">
      <c r="B1050" s="32"/>
      <c r="C1050" s="33"/>
      <c r="D1050" s="33"/>
      <c r="E1050" s="33"/>
      <c r="F1050" s="33"/>
      <c r="G1050" s="34"/>
      <c r="H1050" s="34"/>
      <c r="I1050" s="34"/>
      <c r="J1050" s="34"/>
      <c r="K1050" s="34"/>
      <c r="L1050" s="34"/>
      <c r="M1050" s="34"/>
      <c r="N1050" s="34"/>
      <c r="O1050" s="34"/>
      <c r="P1050" s="34"/>
      <c r="Q1050" s="35"/>
      <c r="R1050" s="35"/>
      <c r="S1050" s="35"/>
      <c r="T1050" s="35"/>
      <c r="U1050" s="34"/>
      <c r="V1050" s="34"/>
    </row>
    <row r="1051" spans="2:22" s="30" customFormat="1" x14ac:dyDescent="0.3">
      <c r="B1051" s="32"/>
      <c r="C1051" s="33"/>
      <c r="D1051" s="33"/>
      <c r="E1051" s="33"/>
      <c r="F1051" s="33"/>
      <c r="G1051" s="34"/>
      <c r="H1051" s="34"/>
      <c r="I1051" s="34"/>
      <c r="J1051" s="34"/>
      <c r="K1051" s="34"/>
      <c r="L1051" s="34"/>
      <c r="M1051" s="34"/>
      <c r="N1051" s="34"/>
      <c r="O1051" s="34"/>
      <c r="P1051" s="34"/>
      <c r="Q1051" s="35"/>
      <c r="R1051" s="35"/>
      <c r="S1051" s="35"/>
      <c r="T1051" s="35"/>
      <c r="U1051" s="34"/>
      <c r="V1051" s="34"/>
    </row>
    <row r="1052" spans="2:22" s="30" customFormat="1" x14ac:dyDescent="0.3">
      <c r="B1052" s="32"/>
      <c r="C1052" s="33"/>
      <c r="D1052" s="33"/>
      <c r="E1052" s="33"/>
      <c r="F1052" s="33"/>
      <c r="G1052" s="34"/>
      <c r="H1052" s="34"/>
      <c r="I1052" s="34"/>
      <c r="J1052" s="34"/>
      <c r="K1052" s="34"/>
      <c r="L1052" s="34"/>
      <c r="M1052" s="34"/>
      <c r="N1052" s="34"/>
      <c r="O1052" s="34"/>
      <c r="P1052" s="34"/>
      <c r="Q1052" s="35"/>
      <c r="R1052" s="35"/>
      <c r="S1052" s="35"/>
      <c r="T1052" s="35"/>
      <c r="U1052" s="34"/>
      <c r="V1052" s="34"/>
    </row>
    <row r="1053" spans="2:22" s="30" customFormat="1" x14ac:dyDescent="0.3">
      <c r="B1053" s="32"/>
      <c r="C1053" s="33"/>
      <c r="D1053" s="33"/>
      <c r="E1053" s="33"/>
      <c r="F1053" s="33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/>
      <c r="Q1053" s="35"/>
      <c r="R1053" s="35"/>
      <c r="S1053" s="35"/>
      <c r="T1053" s="35"/>
      <c r="U1053" s="34"/>
      <c r="V1053" s="34"/>
    </row>
    <row r="1054" spans="2:22" s="30" customFormat="1" x14ac:dyDescent="0.3">
      <c r="B1054" s="32"/>
      <c r="C1054" s="33"/>
      <c r="D1054" s="33"/>
      <c r="E1054" s="33"/>
      <c r="F1054" s="33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/>
      <c r="Q1054" s="35"/>
      <c r="R1054" s="35"/>
      <c r="S1054" s="35"/>
      <c r="T1054" s="35"/>
      <c r="U1054" s="34"/>
      <c r="V1054" s="34"/>
    </row>
    <row r="1055" spans="2:22" s="30" customFormat="1" x14ac:dyDescent="0.3">
      <c r="B1055" s="32"/>
      <c r="C1055" s="33"/>
      <c r="D1055" s="33"/>
      <c r="E1055" s="33"/>
      <c r="F1055" s="33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/>
      <c r="Q1055" s="35"/>
      <c r="R1055" s="35"/>
      <c r="S1055" s="35"/>
      <c r="T1055" s="35"/>
      <c r="U1055" s="34"/>
      <c r="V1055" s="34"/>
    </row>
    <row r="1056" spans="2:22" s="30" customFormat="1" x14ac:dyDescent="0.3">
      <c r="B1056" s="32"/>
      <c r="C1056" s="33"/>
      <c r="D1056" s="33"/>
      <c r="E1056" s="33"/>
      <c r="F1056" s="33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/>
      <c r="Q1056" s="35"/>
      <c r="R1056" s="35"/>
      <c r="S1056" s="35"/>
      <c r="T1056" s="35"/>
      <c r="U1056" s="34"/>
      <c r="V1056" s="34"/>
    </row>
  </sheetData>
  <autoFilter ref="B7:V10" xr:uid="{00000000-0009-0000-0000-000000000000}"/>
  <mergeCells count="4">
    <mergeCell ref="B3:V3"/>
    <mergeCell ref="C4:V4"/>
    <mergeCell ref="C5:V5"/>
    <mergeCell ref="C6:V6"/>
  </mergeCells>
  <phoneticPr fontId="25" type="noConversion"/>
  <dataValidations count="6">
    <dataValidation type="list" operator="equal" allowBlank="1" showErrorMessage="1" sqref="S8:S43" xr:uid="{4346FDA9-443E-4117-B8E8-FBFBB86817BA}">
      <formula1>"Sim,Não,"</formula1>
      <formula2>0</formula2>
    </dataValidation>
    <dataValidation type="list" allowBlank="1" showInputMessage="1" showErrorMessage="1" sqref="R8:R43" xr:uid="{919960E7-996A-4F38-B1B9-02BF8E46E149}">
      <formula1>"Funcional Positivo,Funcional Negativo,Não Funcional,Integração,Usabilidade"</formula1>
      <formula2>0</formula2>
    </dataValidation>
    <dataValidation type="list" allowBlank="1" showInputMessage="1" showErrorMessage="1" sqref="Q8:Q43" xr:uid="{0639E842-FE27-49E1-AAEA-04D1EC7EDCB1}">
      <formula1>"Muito Simples,Simples,Média,Complexo,Muito Complexo"</formula1>
      <formula2>0</formula2>
    </dataValidation>
    <dataValidation type="list" operator="equal" allowBlank="1" showInputMessage="1" showErrorMessage="1" sqref="Q7" xr:uid="{C6684FFD-0F8E-48AA-A5E8-FE93EC0B3964}">
      <formula1>"Muito Simples,Simples,Média,Complexo,Muito Complexo,"</formula1>
      <formula2>0</formula2>
    </dataValidation>
    <dataValidation type="list" allowBlank="1" showInputMessage="1" showErrorMessage="1" sqref="R44:R1056" xr:uid="{09AC1FD3-1D02-4B26-A993-379DD7D62695}">
      <formula1>$U$6:$U$10</formula1>
      <formula2>0</formula2>
    </dataValidation>
    <dataValidation type="list" allowBlank="1" showInputMessage="1" showErrorMessage="1" sqref="Q44:Q1056" xr:uid="{6F25AB2F-28D6-4FC6-817D-36E4040234BB}">
      <formula1>$T$6:$T$10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56"/>
  <sheetViews>
    <sheetView showGridLines="0" tabSelected="1" zoomScaleNormal="100" workbookViewId="0">
      <selection activeCell="C12" sqref="C12"/>
    </sheetView>
  </sheetViews>
  <sheetFormatPr defaultColWidth="48.109375" defaultRowHeight="14.4" x14ac:dyDescent="0.3"/>
  <cols>
    <col min="1" max="1" width="2.33203125" style="11" customWidth="1"/>
    <col min="2" max="2" width="34.109375" style="12" customWidth="1"/>
    <col min="3" max="3" width="61.109375" style="13" customWidth="1"/>
    <col min="4" max="6" width="6.44140625" style="13" customWidth="1"/>
    <col min="7" max="16" width="7.6640625" style="14" customWidth="1"/>
    <col min="17" max="17" width="11.88671875" style="14" customWidth="1"/>
    <col min="18" max="18" width="17" style="14" customWidth="1"/>
    <col min="19" max="19" width="6.44140625" style="14" customWidth="1"/>
    <col min="20" max="20" width="10.88671875" style="14" customWidth="1"/>
    <col min="21" max="22" width="7.6640625" style="14" customWidth="1"/>
    <col min="23" max="23" width="7.44140625" style="11" customWidth="1"/>
    <col min="24" max="24" width="12" style="11" customWidth="1"/>
    <col min="25" max="25" width="28.88671875" style="11" customWidth="1"/>
    <col min="26" max="1024" width="48" style="11"/>
  </cols>
  <sheetData>
    <row r="1" spans="2:26" x14ac:dyDescent="0.3"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26" x14ac:dyDescent="0.3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26" ht="39.9" hidden="1" customHeight="1" x14ac:dyDescent="0.3">
      <c r="B3" s="10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X3" s="17"/>
    </row>
    <row r="4" spans="2:26" ht="39.9" hidden="1" customHeight="1" x14ac:dyDescent="0.3">
      <c r="B4" s="18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Y4" s="11" t="s">
        <v>2</v>
      </c>
      <c r="Z4" s="11" t="s">
        <v>3</v>
      </c>
    </row>
    <row r="5" spans="2:26" ht="19.649999999999999" customHeight="1" x14ac:dyDescent="0.3">
      <c r="B5" s="18" t="s">
        <v>4</v>
      </c>
      <c r="C5" s="9" t="s">
        <v>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2:26" ht="29.1" customHeight="1" x14ac:dyDescent="0.3">
      <c r="B6" s="19" t="s">
        <v>6</v>
      </c>
      <c r="C6" s="8" t="s">
        <v>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6" ht="134.1" customHeight="1" x14ac:dyDescent="0.4">
      <c r="B7" s="20" t="s">
        <v>8</v>
      </c>
      <c r="C7" s="21" t="s">
        <v>9</v>
      </c>
      <c r="D7" s="22" t="s">
        <v>10</v>
      </c>
      <c r="E7" s="22" t="s">
        <v>11</v>
      </c>
      <c r="F7" s="22" t="s">
        <v>12</v>
      </c>
      <c r="G7" s="22" t="s">
        <v>13</v>
      </c>
      <c r="H7" s="22" t="s">
        <v>14</v>
      </c>
      <c r="I7" s="22" t="s">
        <v>15</v>
      </c>
      <c r="J7" s="22" t="s">
        <v>16</v>
      </c>
      <c r="K7" s="22" t="s">
        <v>17</v>
      </c>
      <c r="L7" s="22" t="s">
        <v>18</v>
      </c>
      <c r="M7" s="22" t="s">
        <v>19</v>
      </c>
      <c r="N7" s="22" t="s">
        <v>20</v>
      </c>
      <c r="O7" s="22" t="s">
        <v>21</v>
      </c>
      <c r="P7" s="22"/>
      <c r="Q7" s="23" t="s">
        <v>22</v>
      </c>
      <c r="R7" s="23" t="s">
        <v>23</v>
      </c>
      <c r="S7" s="23" t="s">
        <v>24</v>
      </c>
      <c r="T7" s="23" t="s">
        <v>25</v>
      </c>
      <c r="U7" s="23" t="s">
        <v>26</v>
      </c>
      <c r="V7" s="23" t="s">
        <v>27</v>
      </c>
    </row>
    <row r="8" spans="2:26" ht="30" customHeight="1" x14ac:dyDescent="0.3">
      <c r="B8" s="24" t="s">
        <v>228</v>
      </c>
      <c r="C8" s="25"/>
      <c r="D8" s="26"/>
      <c r="E8" s="26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 t="s">
        <v>31</v>
      </c>
      <c r="R8" s="28" t="s">
        <v>32</v>
      </c>
      <c r="S8" s="28" t="s">
        <v>33</v>
      </c>
      <c r="T8" s="28" t="s">
        <v>34</v>
      </c>
      <c r="U8" s="28" t="s">
        <v>33</v>
      </c>
      <c r="V8" s="29" t="s">
        <v>33</v>
      </c>
    </row>
    <row r="9" spans="2:26" ht="30" customHeight="1" x14ac:dyDescent="0.3">
      <c r="B9" s="24" t="s">
        <v>229</v>
      </c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 t="s">
        <v>31</v>
      </c>
      <c r="R9" s="28" t="s">
        <v>37</v>
      </c>
      <c r="S9" s="28" t="s">
        <v>38</v>
      </c>
      <c r="T9" s="28" t="s">
        <v>34</v>
      </c>
      <c r="U9" s="28" t="s">
        <v>33</v>
      </c>
      <c r="V9" s="29" t="s">
        <v>38</v>
      </c>
    </row>
    <row r="10" spans="2:26" ht="30" customHeight="1" x14ac:dyDescent="0.3">
      <c r="B10" s="24" t="s">
        <v>230</v>
      </c>
      <c r="C10" s="25"/>
      <c r="D10" s="26"/>
      <c r="E10" s="26"/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 t="s">
        <v>31</v>
      </c>
      <c r="R10" s="28" t="s">
        <v>32</v>
      </c>
      <c r="S10" s="28" t="s">
        <v>33</v>
      </c>
      <c r="T10" s="28" t="s">
        <v>34</v>
      </c>
      <c r="U10" s="28" t="s">
        <v>33</v>
      </c>
      <c r="V10" s="29" t="s">
        <v>33</v>
      </c>
    </row>
    <row r="11" spans="2:26" s="30" customFormat="1" ht="30" customHeight="1" x14ac:dyDescent="0.3">
      <c r="B11" s="24" t="s">
        <v>231</v>
      </c>
      <c r="C11" s="25"/>
      <c r="D11" s="26"/>
      <c r="E11" s="26"/>
      <c r="F11" s="26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 t="s">
        <v>31</v>
      </c>
      <c r="R11" s="28" t="s">
        <v>37</v>
      </c>
      <c r="S11" s="28" t="s">
        <v>33</v>
      </c>
      <c r="T11" s="28" t="s">
        <v>34</v>
      </c>
      <c r="U11" s="28" t="s">
        <v>33</v>
      </c>
      <c r="V11" s="29" t="s">
        <v>38</v>
      </c>
    </row>
    <row r="12" spans="2:26" s="30" customFormat="1" ht="30" customHeight="1" x14ac:dyDescent="0.3">
      <c r="B12" s="24" t="s">
        <v>232</v>
      </c>
      <c r="C12" s="25"/>
      <c r="D12" s="26"/>
      <c r="E12" s="26"/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 t="s">
        <v>31</v>
      </c>
      <c r="R12" s="28" t="s">
        <v>32</v>
      </c>
      <c r="S12" s="28" t="s">
        <v>33</v>
      </c>
      <c r="T12" s="28" t="s">
        <v>34</v>
      </c>
      <c r="U12" s="28" t="s">
        <v>33</v>
      </c>
      <c r="V12" s="29" t="s">
        <v>33</v>
      </c>
    </row>
    <row r="13" spans="2:26" s="30" customFormat="1" ht="30" customHeight="1" x14ac:dyDescent="0.3">
      <c r="B13" s="24" t="s">
        <v>233</v>
      </c>
      <c r="C13" s="25"/>
      <c r="D13" s="26"/>
      <c r="E13" s="26"/>
      <c r="F13" s="26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8"/>
      <c r="S13" s="28"/>
      <c r="T13" s="28"/>
      <c r="U13" s="28"/>
      <c r="V13" s="29"/>
    </row>
    <row r="14" spans="2:26" s="30" customFormat="1" ht="22.35" customHeight="1" x14ac:dyDescent="0.3">
      <c r="B14" s="24" t="s">
        <v>234</v>
      </c>
      <c r="C14" s="25"/>
      <c r="D14" s="26"/>
      <c r="E14" s="26"/>
      <c r="F14" s="26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8"/>
      <c r="S14" s="28"/>
      <c r="T14" s="28"/>
      <c r="U14" s="28"/>
      <c r="V14" s="29"/>
    </row>
    <row r="15" spans="2:26" s="30" customFormat="1" ht="23.1" customHeight="1" x14ac:dyDescent="0.3">
      <c r="B15" s="24" t="s">
        <v>235</v>
      </c>
      <c r="C15" s="25"/>
      <c r="D15" s="26"/>
      <c r="E15" s="26"/>
      <c r="F15" s="26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  <c r="S15" s="28"/>
      <c r="T15" s="28"/>
      <c r="U15" s="28"/>
      <c r="V15" s="29"/>
    </row>
    <row r="16" spans="2:26" s="30" customFormat="1" ht="28.35" customHeight="1" x14ac:dyDescent="0.3">
      <c r="B16" s="24" t="s">
        <v>236</v>
      </c>
      <c r="C16" s="25"/>
      <c r="D16" s="26"/>
      <c r="E16" s="26"/>
      <c r="F16" s="26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8"/>
      <c r="S16" s="28"/>
      <c r="T16" s="28"/>
      <c r="U16" s="28"/>
      <c r="V16" s="29"/>
    </row>
    <row r="17" spans="2:22" s="30" customFormat="1" ht="28.35" customHeight="1" x14ac:dyDescent="0.3">
      <c r="B17" s="24" t="s">
        <v>237</v>
      </c>
      <c r="C17" s="25"/>
      <c r="D17" s="26"/>
      <c r="E17" s="26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8"/>
      <c r="S17" s="28"/>
      <c r="T17" s="28"/>
      <c r="U17" s="28"/>
      <c r="V17" s="29"/>
    </row>
    <row r="18" spans="2:22" s="30" customFormat="1" ht="18.600000000000001" customHeight="1" x14ac:dyDescent="0.3">
      <c r="B18" s="24" t="s">
        <v>238</v>
      </c>
      <c r="C18" s="25"/>
      <c r="D18" s="26"/>
      <c r="E18" s="26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S18" s="28"/>
      <c r="T18" s="28"/>
      <c r="U18" s="28"/>
      <c r="V18" s="29"/>
    </row>
    <row r="19" spans="2:22" s="30" customFormat="1" ht="23.1" customHeight="1" x14ac:dyDescent="0.3">
      <c r="B19" s="24" t="s">
        <v>239</v>
      </c>
      <c r="C19" s="25"/>
      <c r="D19" s="26"/>
      <c r="E19" s="26"/>
      <c r="F19" s="26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8"/>
      <c r="S19" s="28"/>
      <c r="T19" s="28"/>
      <c r="U19" s="28"/>
      <c r="V19" s="29"/>
    </row>
    <row r="20" spans="2:22" s="30" customFormat="1" ht="24.6" customHeight="1" x14ac:dyDescent="0.3">
      <c r="B20" s="24" t="s">
        <v>240</v>
      </c>
      <c r="C20" s="25"/>
      <c r="D20" s="26"/>
      <c r="E20" s="26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8"/>
      <c r="S20" s="28"/>
      <c r="T20" s="28"/>
      <c r="U20" s="28"/>
      <c r="V20" s="29"/>
    </row>
    <row r="21" spans="2:22" s="30" customFormat="1" ht="20.100000000000001" customHeight="1" x14ac:dyDescent="0.3">
      <c r="B21" s="24" t="s">
        <v>241</v>
      </c>
      <c r="C21" s="25"/>
      <c r="D21" s="26"/>
      <c r="E21" s="26"/>
      <c r="F21" s="26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8"/>
      <c r="S21" s="28"/>
      <c r="T21" s="28"/>
      <c r="U21" s="28"/>
      <c r="V21" s="29"/>
    </row>
    <row r="22" spans="2:22" s="30" customFormat="1" ht="19.350000000000001" customHeight="1" x14ac:dyDescent="0.3">
      <c r="B22" s="24" t="s">
        <v>242</v>
      </c>
      <c r="C22" s="25"/>
      <c r="D22" s="26"/>
      <c r="E22" s="26"/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8"/>
      <c r="S22" s="28"/>
      <c r="T22" s="28"/>
      <c r="U22" s="28"/>
      <c r="V22" s="29"/>
    </row>
    <row r="23" spans="2:22" s="30" customFormat="1" x14ac:dyDescent="0.3">
      <c r="B23" s="24" t="s">
        <v>243</v>
      </c>
      <c r="C23" s="25"/>
      <c r="D23" s="26"/>
      <c r="E23" s="26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8"/>
      <c r="S23" s="28"/>
      <c r="T23" s="28"/>
      <c r="U23" s="28"/>
      <c r="V23" s="29"/>
    </row>
    <row r="24" spans="2:22" s="30" customFormat="1" x14ac:dyDescent="0.3">
      <c r="B24" s="24" t="s">
        <v>244</v>
      </c>
      <c r="C24" s="25"/>
      <c r="D24" s="26"/>
      <c r="E24" s="26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8"/>
      <c r="S24" s="28"/>
      <c r="T24" s="28"/>
      <c r="U24" s="28"/>
      <c r="V24" s="29"/>
    </row>
    <row r="25" spans="2:22" s="30" customFormat="1" x14ac:dyDescent="0.3">
      <c r="B25" s="24" t="s">
        <v>245</v>
      </c>
      <c r="C25" s="25"/>
      <c r="D25" s="26"/>
      <c r="E25" s="26"/>
      <c r="F25" s="2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  <c r="S25" s="28"/>
      <c r="T25" s="28"/>
      <c r="U25" s="28"/>
      <c r="V25" s="29"/>
    </row>
    <row r="26" spans="2:22" s="30" customFormat="1" x14ac:dyDescent="0.3">
      <c r="B26" s="24" t="s">
        <v>246</v>
      </c>
      <c r="C26" s="25"/>
      <c r="D26" s="26"/>
      <c r="E26" s="26"/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8"/>
      <c r="S26" s="28"/>
      <c r="T26" s="28"/>
      <c r="U26" s="28"/>
      <c r="V26" s="29"/>
    </row>
    <row r="27" spans="2:22" s="30" customFormat="1" x14ac:dyDescent="0.3">
      <c r="B27" s="24" t="s">
        <v>247</v>
      </c>
      <c r="C27" s="25"/>
      <c r="D27" s="26"/>
      <c r="E27" s="26"/>
      <c r="F27" s="2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  <c r="S27" s="28"/>
      <c r="T27" s="28"/>
      <c r="U27" s="28"/>
      <c r="V27" s="29"/>
    </row>
    <row r="28" spans="2:22" s="30" customFormat="1" x14ac:dyDescent="0.3">
      <c r="B28" s="24" t="s">
        <v>248</v>
      </c>
      <c r="C28" s="25"/>
      <c r="D28" s="26"/>
      <c r="E28" s="26"/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28"/>
      <c r="T28" s="28"/>
      <c r="U28" s="28"/>
      <c r="V28" s="29"/>
    </row>
    <row r="29" spans="2:22" s="30" customFormat="1" x14ac:dyDescent="0.3">
      <c r="B29" s="24" t="s">
        <v>249</v>
      </c>
      <c r="C29" s="25"/>
      <c r="D29" s="26"/>
      <c r="E29" s="26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S29" s="28"/>
      <c r="T29" s="28"/>
      <c r="U29" s="28"/>
      <c r="V29" s="29"/>
    </row>
    <row r="30" spans="2:22" s="30" customFormat="1" x14ac:dyDescent="0.3">
      <c r="B30" s="24" t="s">
        <v>250</v>
      </c>
      <c r="C30" s="25"/>
      <c r="D30" s="26"/>
      <c r="E30" s="26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28"/>
      <c r="T30" s="28"/>
      <c r="U30" s="28"/>
      <c r="V30" s="29"/>
    </row>
    <row r="31" spans="2:22" s="30" customFormat="1" x14ac:dyDescent="0.3">
      <c r="B31" s="24" t="s">
        <v>251</v>
      </c>
      <c r="C31" s="25"/>
      <c r="D31" s="26"/>
      <c r="E31" s="26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  <c r="S31" s="28"/>
      <c r="T31" s="28"/>
      <c r="U31" s="28"/>
      <c r="V31" s="29"/>
    </row>
    <row r="32" spans="2:22" s="30" customFormat="1" x14ac:dyDescent="0.3">
      <c r="B32" s="24" t="s">
        <v>252</v>
      </c>
      <c r="C32" s="25"/>
      <c r="D32" s="26"/>
      <c r="E32" s="26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8"/>
      <c r="S32" s="28"/>
      <c r="T32" s="28"/>
      <c r="U32" s="28"/>
      <c r="V32" s="29"/>
    </row>
    <row r="33" spans="2:22" s="30" customFormat="1" x14ac:dyDescent="0.3">
      <c r="B33" s="24" t="s">
        <v>253</v>
      </c>
      <c r="C33" s="25"/>
      <c r="D33" s="26"/>
      <c r="E33" s="26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8"/>
      <c r="S33" s="28"/>
      <c r="T33" s="28"/>
      <c r="U33" s="28"/>
      <c r="V33" s="29"/>
    </row>
    <row r="34" spans="2:22" s="30" customFormat="1" x14ac:dyDescent="0.3">
      <c r="B34" s="24" t="s">
        <v>254</v>
      </c>
      <c r="C34" s="25"/>
      <c r="D34" s="26"/>
      <c r="E34" s="26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8"/>
      <c r="S34" s="28"/>
      <c r="T34" s="28"/>
      <c r="U34" s="28"/>
      <c r="V34" s="29"/>
    </row>
    <row r="35" spans="2:22" s="30" customFormat="1" x14ac:dyDescent="0.3">
      <c r="B35" s="24" t="s">
        <v>255</v>
      </c>
      <c r="C35" s="25"/>
      <c r="D35" s="26"/>
      <c r="E35" s="26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8"/>
      <c r="S35" s="28"/>
      <c r="T35" s="28"/>
      <c r="U35" s="28"/>
      <c r="V35" s="29"/>
    </row>
    <row r="36" spans="2:22" s="30" customFormat="1" x14ac:dyDescent="0.3">
      <c r="B36" s="24" t="s">
        <v>256</v>
      </c>
      <c r="C36" s="25"/>
      <c r="D36" s="26"/>
      <c r="E36" s="26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  <c r="S36" s="28"/>
      <c r="T36" s="28"/>
      <c r="U36" s="28"/>
      <c r="V36" s="29"/>
    </row>
    <row r="37" spans="2:22" s="30" customFormat="1" x14ac:dyDescent="0.3">
      <c r="B37" s="24" t="s">
        <v>257</v>
      </c>
      <c r="C37" s="25"/>
      <c r="D37" s="26"/>
      <c r="E37" s="26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8"/>
      <c r="S37" s="28"/>
      <c r="T37" s="28"/>
      <c r="U37" s="28"/>
      <c r="V37" s="29"/>
    </row>
    <row r="38" spans="2:22" s="30" customFormat="1" x14ac:dyDescent="0.3">
      <c r="B38" s="24" t="s">
        <v>258</v>
      </c>
      <c r="C38" s="25"/>
      <c r="D38" s="26"/>
      <c r="E38" s="26"/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8"/>
      <c r="S38" s="28"/>
      <c r="T38" s="28"/>
      <c r="U38" s="28"/>
      <c r="V38" s="29"/>
    </row>
    <row r="39" spans="2:22" s="30" customFormat="1" x14ac:dyDescent="0.3">
      <c r="B39" s="24" t="s">
        <v>259</v>
      </c>
      <c r="C39" s="25"/>
      <c r="D39" s="26"/>
      <c r="E39" s="26"/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8"/>
      <c r="S39" s="28"/>
      <c r="T39" s="28"/>
      <c r="U39" s="28"/>
      <c r="V39" s="29"/>
    </row>
    <row r="40" spans="2:22" s="30" customFormat="1" x14ac:dyDescent="0.3">
      <c r="B40" s="24" t="s">
        <v>260</v>
      </c>
      <c r="C40" s="25"/>
      <c r="D40" s="26"/>
      <c r="E40" s="26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8"/>
      <c r="S40" s="28"/>
      <c r="T40" s="28"/>
      <c r="U40" s="28"/>
      <c r="V40" s="29"/>
    </row>
    <row r="41" spans="2:22" s="30" customFormat="1" x14ac:dyDescent="0.3">
      <c r="B41" s="24" t="s">
        <v>261</v>
      </c>
      <c r="C41" s="25"/>
      <c r="D41" s="26"/>
      <c r="E41" s="26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8"/>
      <c r="S41" s="28"/>
      <c r="T41" s="28"/>
      <c r="U41" s="28"/>
      <c r="V41" s="29"/>
    </row>
    <row r="42" spans="2:22" s="30" customFormat="1" x14ac:dyDescent="0.3">
      <c r="B42" s="24" t="s">
        <v>262</v>
      </c>
      <c r="C42" s="25"/>
      <c r="D42" s="26"/>
      <c r="E42" s="26"/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8"/>
      <c r="S42" s="28"/>
      <c r="T42" s="28"/>
      <c r="U42" s="28"/>
      <c r="V42" s="29"/>
    </row>
    <row r="43" spans="2:22" s="30" customFormat="1" x14ac:dyDescent="0.3">
      <c r="B43" s="24" t="s">
        <v>263</v>
      </c>
      <c r="C43" s="25"/>
      <c r="D43" s="26"/>
      <c r="E43" s="26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8"/>
      <c r="S43" s="28"/>
      <c r="T43" s="28"/>
      <c r="U43" s="28"/>
      <c r="V43" s="29"/>
    </row>
    <row r="44" spans="2:22" s="30" customFormat="1" x14ac:dyDescent="0.3">
      <c r="B44" s="24" t="s">
        <v>264</v>
      </c>
      <c r="C44" s="25"/>
      <c r="D44" s="26"/>
      <c r="E44" s="26"/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8"/>
      <c r="S44" s="28"/>
      <c r="T44" s="28"/>
      <c r="U44" s="28"/>
      <c r="V44" s="29"/>
    </row>
    <row r="45" spans="2:22" s="30" customFormat="1" x14ac:dyDescent="0.3">
      <c r="B45" s="24" t="s">
        <v>265</v>
      </c>
      <c r="C45" s="25"/>
      <c r="D45" s="26"/>
      <c r="E45" s="26"/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8"/>
      <c r="S45" s="28"/>
      <c r="T45" s="28"/>
      <c r="U45" s="28"/>
      <c r="V45" s="29"/>
    </row>
    <row r="46" spans="2:22" s="30" customFormat="1" x14ac:dyDescent="0.3">
      <c r="B46" s="24" t="s">
        <v>266</v>
      </c>
      <c r="C46" s="25"/>
      <c r="D46" s="26"/>
      <c r="E46" s="26"/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8"/>
      <c r="S46" s="28"/>
      <c r="T46" s="28"/>
      <c r="U46" s="28"/>
      <c r="V46" s="29"/>
    </row>
    <row r="47" spans="2:22" s="30" customFormat="1" x14ac:dyDescent="0.3">
      <c r="B47" s="24" t="s">
        <v>267</v>
      </c>
      <c r="C47" s="25"/>
      <c r="D47" s="26"/>
      <c r="E47" s="26"/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8"/>
      <c r="S47" s="28"/>
      <c r="T47" s="28"/>
      <c r="U47" s="28"/>
      <c r="V47" s="29"/>
    </row>
    <row r="48" spans="2:22" s="30" customFormat="1" x14ac:dyDescent="0.3">
      <c r="B48" s="24" t="s">
        <v>268</v>
      </c>
      <c r="C48" s="25"/>
      <c r="D48" s="26"/>
      <c r="E48" s="26"/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8"/>
      <c r="S48" s="28"/>
      <c r="T48" s="28"/>
      <c r="U48" s="28"/>
      <c r="V48" s="29"/>
    </row>
    <row r="49" spans="2:22" s="30" customFormat="1" x14ac:dyDescent="0.3">
      <c r="B49" s="24" t="s">
        <v>269</v>
      </c>
      <c r="C49" s="25"/>
      <c r="D49" s="26"/>
      <c r="E49" s="26"/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8"/>
      <c r="S49" s="28"/>
      <c r="T49" s="28"/>
      <c r="U49" s="28"/>
      <c r="V49" s="29"/>
    </row>
    <row r="50" spans="2:22" s="30" customFormat="1" x14ac:dyDescent="0.3">
      <c r="B50" s="24" t="s">
        <v>270</v>
      </c>
      <c r="C50" s="25"/>
      <c r="D50" s="26"/>
      <c r="E50" s="26"/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/>
      <c r="S50" s="28"/>
      <c r="T50" s="28"/>
      <c r="U50" s="28"/>
      <c r="V50" s="29"/>
    </row>
    <row r="51" spans="2:22" s="30" customFormat="1" x14ac:dyDescent="0.3">
      <c r="B51" s="24" t="s">
        <v>271</v>
      </c>
      <c r="C51" s="25"/>
      <c r="D51" s="26"/>
      <c r="E51" s="26"/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8"/>
      <c r="S51" s="28"/>
      <c r="T51" s="28"/>
      <c r="U51" s="28"/>
      <c r="V51" s="29"/>
    </row>
    <row r="52" spans="2:22" s="30" customFormat="1" x14ac:dyDescent="0.3">
      <c r="B52" s="24" t="s">
        <v>272</v>
      </c>
      <c r="C52" s="25"/>
      <c r="D52" s="26"/>
      <c r="E52" s="26"/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/>
      <c r="S52" s="28"/>
      <c r="T52" s="28"/>
      <c r="U52" s="28"/>
      <c r="V52" s="29"/>
    </row>
    <row r="53" spans="2:22" s="30" customFormat="1" x14ac:dyDescent="0.3">
      <c r="B53" s="24" t="s">
        <v>273</v>
      </c>
      <c r="C53" s="25"/>
      <c r="D53" s="26"/>
      <c r="E53" s="26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8"/>
      <c r="S53" s="28"/>
      <c r="T53" s="28"/>
      <c r="U53" s="28"/>
      <c r="V53" s="29"/>
    </row>
    <row r="54" spans="2:22" s="30" customFormat="1" x14ac:dyDescent="0.3">
      <c r="B54" s="24" t="s">
        <v>274</v>
      </c>
      <c r="C54" s="25"/>
      <c r="D54" s="26"/>
      <c r="E54" s="26"/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/>
      <c r="S54" s="28"/>
      <c r="T54" s="28"/>
      <c r="U54" s="28"/>
      <c r="V54" s="29"/>
    </row>
    <row r="55" spans="2:22" s="30" customFormat="1" x14ac:dyDescent="0.3">
      <c r="B55" s="24" t="s">
        <v>275</v>
      </c>
      <c r="C55" s="25"/>
      <c r="D55" s="26"/>
      <c r="E55" s="26"/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8"/>
      <c r="S55" s="28"/>
      <c r="T55" s="28"/>
      <c r="U55" s="28"/>
      <c r="V55" s="29"/>
    </row>
    <row r="56" spans="2:22" s="30" customFormat="1" x14ac:dyDescent="0.3">
      <c r="B56" s="24" t="s">
        <v>276</v>
      </c>
      <c r="C56" s="25"/>
      <c r="D56" s="26"/>
      <c r="E56" s="26"/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8"/>
      <c r="S56" s="28"/>
      <c r="T56" s="28"/>
      <c r="U56" s="28"/>
      <c r="V56" s="29"/>
    </row>
    <row r="57" spans="2:22" s="30" customFormat="1" x14ac:dyDescent="0.3">
      <c r="B57" s="32"/>
      <c r="C57" s="33"/>
      <c r="D57" s="33"/>
      <c r="E57" s="33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4"/>
      <c r="V57" s="36"/>
    </row>
    <row r="58" spans="2:22" s="30" customFormat="1" x14ac:dyDescent="0.3">
      <c r="B58" s="32"/>
      <c r="C58" s="33"/>
      <c r="D58" s="33"/>
      <c r="E58" s="33"/>
      <c r="F58" s="33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4"/>
      <c r="V58" s="36"/>
    </row>
    <row r="59" spans="2:22" s="30" customFormat="1" x14ac:dyDescent="0.3">
      <c r="B59" s="32"/>
      <c r="C59" s="33"/>
      <c r="D59" s="33"/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5"/>
      <c r="R59" s="35"/>
      <c r="S59" s="35"/>
      <c r="T59" s="35"/>
      <c r="U59" s="34"/>
      <c r="V59" s="36"/>
    </row>
    <row r="60" spans="2:22" s="30" customFormat="1" x14ac:dyDescent="0.3">
      <c r="B60" s="32"/>
      <c r="C60" s="33"/>
      <c r="D60" s="33"/>
      <c r="E60" s="33"/>
      <c r="F60" s="33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5"/>
      <c r="R60" s="35"/>
      <c r="S60" s="35"/>
      <c r="T60" s="35"/>
      <c r="U60" s="34"/>
      <c r="V60" s="36"/>
    </row>
    <row r="61" spans="2:22" s="30" customFormat="1" x14ac:dyDescent="0.3">
      <c r="B61" s="32"/>
      <c r="C61" s="33"/>
      <c r="D61" s="33"/>
      <c r="E61" s="33"/>
      <c r="F61" s="33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5"/>
      <c r="R61" s="35"/>
      <c r="S61" s="35"/>
      <c r="T61" s="35"/>
      <c r="U61" s="34"/>
      <c r="V61" s="36"/>
    </row>
    <row r="62" spans="2:22" s="30" customFormat="1" x14ac:dyDescent="0.3">
      <c r="B62" s="32"/>
      <c r="C62" s="33"/>
      <c r="D62" s="33"/>
      <c r="E62" s="33"/>
      <c r="F62" s="33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4"/>
      <c r="V62" s="36"/>
    </row>
    <row r="63" spans="2:22" s="30" customFormat="1" x14ac:dyDescent="0.3">
      <c r="B63" s="32"/>
      <c r="C63" s="33"/>
      <c r="D63" s="33"/>
      <c r="E63" s="33"/>
      <c r="F63" s="3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5"/>
      <c r="R63" s="35"/>
      <c r="S63" s="35"/>
      <c r="T63" s="35"/>
      <c r="U63" s="34"/>
      <c r="V63" s="36"/>
    </row>
    <row r="64" spans="2:22" s="30" customFormat="1" x14ac:dyDescent="0.3">
      <c r="B64" s="32"/>
      <c r="C64" s="33"/>
      <c r="D64" s="33"/>
      <c r="E64" s="33"/>
      <c r="F64" s="33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5"/>
      <c r="R64" s="35"/>
      <c r="S64" s="35"/>
      <c r="T64" s="35"/>
      <c r="U64" s="34"/>
      <c r="V64" s="36"/>
    </row>
    <row r="65" spans="2:22" s="30" customFormat="1" x14ac:dyDescent="0.3">
      <c r="B65" s="32"/>
      <c r="C65" s="33"/>
      <c r="D65" s="33"/>
      <c r="E65" s="33"/>
      <c r="F65" s="33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4"/>
      <c r="V65" s="36"/>
    </row>
    <row r="66" spans="2:22" s="30" customFormat="1" x14ac:dyDescent="0.3">
      <c r="B66" s="32"/>
      <c r="C66" s="33"/>
      <c r="D66" s="33"/>
      <c r="E66" s="33"/>
      <c r="F66" s="33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5"/>
      <c r="R66" s="35"/>
      <c r="S66" s="35"/>
      <c r="T66" s="35"/>
      <c r="U66" s="34"/>
      <c r="V66" s="36"/>
    </row>
    <row r="67" spans="2:22" s="30" customFormat="1" x14ac:dyDescent="0.3">
      <c r="B67" s="32"/>
      <c r="C67" s="33"/>
      <c r="D67" s="33"/>
      <c r="E67" s="33"/>
      <c r="F67" s="33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5"/>
      <c r="R67" s="35"/>
      <c r="S67" s="35"/>
      <c r="T67" s="35"/>
      <c r="U67" s="34"/>
      <c r="V67" s="36"/>
    </row>
    <row r="68" spans="2:22" s="30" customFormat="1" x14ac:dyDescent="0.3">
      <c r="B68" s="32"/>
      <c r="C68" s="33"/>
      <c r="D68" s="33"/>
      <c r="E68" s="33"/>
      <c r="F68" s="33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4"/>
      <c r="V68" s="36"/>
    </row>
    <row r="69" spans="2:22" s="30" customFormat="1" x14ac:dyDescent="0.3">
      <c r="B69" s="32"/>
      <c r="C69" s="33"/>
      <c r="D69" s="33"/>
      <c r="E69" s="33"/>
      <c r="F69" s="33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5"/>
      <c r="R69" s="35"/>
      <c r="S69" s="35"/>
      <c r="T69" s="35"/>
      <c r="U69" s="34"/>
      <c r="V69" s="36"/>
    </row>
    <row r="70" spans="2:22" s="30" customFormat="1" x14ac:dyDescent="0.3">
      <c r="B70" s="32"/>
      <c r="C70" s="33"/>
      <c r="D70" s="33"/>
      <c r="E70" s="33"/>
      <c r="F70" s="33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5"/>
      <c r="R70" s="35"/>
      <c r="S70" s="35"/>
      <c r="T70" s="35"/>
      <c r="U70" s="34"/>
      <c r="V70" s="36"/>
    </row>
    <row r="71" spans="2:22" s="30" customFormat="1" x14ac:dyDescent="0.3">
      <c r="B71" s="32"/>
      <c r="C71" s="33"/>
      <c r="D71" s="33"/>
      <c r="E71" s="33"/>
      <c r="F71" s="33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5"/>
      <c r="R71" s="35"/>
      <c r="S71" s="35"/>
      <c r="T71" s="35"/>
      <c r="U71" s="34"/>
      <c r="V71" s="36"/>
    </row>
    <row r="72" spans="2:22" s="30" customFormat="1" x14ac:dyDescent="0.3">
      <c r="B72" s="32"/>
      <c r="C72" s="33"/>
      <c r="D72" s="33"/>
      <c r="E72" s="33"/>
      <c r="F72" s="33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5"/>
      <c r="R72" s="35"/>
      <c r="S72" s="35"/>
      <c r="T72" s="35"/>
      <c r="U72" s="34"/>
      <c r="V72" s="36"/>
    </row>
    <row r="73" spans="2:22" s="30" customFormat="1" x14ac:dyDescent="0.3">
      <c r="B73" s="32"/>
      <c r="C73" s="33"/>
      <c r="D73" s="33"/>
      <c r="E73" s="33"/>
      <c r="F73" s="33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5"/>
      <c r="R73" s="35"/>
      <c r="S73" s="35"/>
      <c r="T73" s="35"/>
      <c r="U73" s="34"/>
      <c r="V73" s="36"/>
    </row>
    <row r="74" spans="2:22" s="30" customFormat="1" x14ac:dyDescent="0.3">
      <c r="B74" s="32"/>
      <c r="C74" s="33"/>
      <c r="D74" s="33"/>
      <c r="E74" s="33"/>
      <c r="F74" s="33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5"/>
      <c r="R74" s="35"/>
      <c r="S74" s="35"/>
      <c r="T74" s="35"/>
      <c r="U74" s="34"/>
      <c r="V74" s="36"/>
    </row>
    <row r="75" spans="2:22" s="30" customFormat="1" x14ac:dyDescent="0.3">
      <c r="B75" s="32"/>
      <c r="C75" s="33"/>
      <c r="D75" s="33"/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5"/>
      <c r="R75" s="35"/>
      <c r="S75" s="35"/>
      <c r="T75" s="35"/>
      <c r="U75" s="34"/>
      <c r="V75" s="36"/>
    </row>
    <row r="76" spans="2:22" s="30" customFormat="1" x14ac:dyDescent="0.3">
      <c r="B76" s="32"/>
      <c r="C76" s="33"/>
      <c r="D76" s="33"/>
      <c r="E76" s="33"/>
      <c r="F76" s="33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5"/>
      <c r="R76" s="35"/>
      <c r="S76" s="35"/>
      <c r="T76" s="35"/>
      <c r="U76" s="34"/>
      <c r="V76" s="36"/>
    </row>
    <row r="77" spans="2:22" s="30" customFormat="1" x14ac:dyDescent="0.3">
      <c r="B77" s="32"/>
      <c r="C77" s="33"/>
      <c r="D77" s="33"/>
      <c r="E77" s="33"/>
      <c r="F77" s="33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5"/>
      <c r="R77" s="35"/>
      <c r="S77" s="35"/>
      <c r="T77" s="35"/>
      <c r="U77" s="34"/>
      <c r="V77" s="36"/>
    </row>
    <row r="78" spans="2:22" s="30" customFormat="1" x14ac:dyDescent="0.3">
      <c r="B78" s="32"/>
      <c r="C78" s="33"/>
      <c r="D78" s="33"/>
      <c r="E78" s="33"/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5"/>
      <c r="R78" s="35"/>
      <c r="S78" s="35"/>
      <c r="T78" s="35"/>
      <c r="U78" s="34"/>
      <c r="V78" s="36"/>
    </row>
    <row r="79" spans="2:22" s="30" customFormat="1" x14ac:dyDescent="0.3">
      <c r="B79" s="32"/>
      <c r="C79" s="33"/>
      <c r="D79" s="33"/>
      <c r="E79" s="33"/>
      <c r="F79" s="33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5"/>
      <c r="R79" s="35"/>
      <c r="S79" s="35"/>
      <c r="T79" s="35"/>
      <c r="U79" s="34"/>
      <c r="V79" s="36"/>
    </row>
    <row r="80" spans="2:22" s="30" customFormat="1" x14ac:dyDescent="0.3">
      <c r="B80" s="32"/>
      <c r="C80" s="33"/>
      <c r="D80" s="33"/>
      <c r="E80" s="33"/>
      <c r="F80" s="33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5"/>
      <c r="R80" s="35"/>
      <c r="S80" s="35"/>
      <c r="T80" s="35"/>
      <c r="U80" s="34"/>
      <c r="V80" s="36"/>
    </row>
    <row r="81" spans="2:22" s="30" customFormat="1" x14ac:dyDescent="0.3">
      <c r="B81" s="32"/>
      <c r="C81" s="33"/>
      <c r="D81" s="33"/>
      <c r="E81" s="33"/>
      <c r="F81" s="33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5"/>
      <c r="R81" s="35"/>
      <c r="S81" s="35"/>
      <c r="T81" s="35"/>
      <c r="U81" s="34"/>
      <c r="V81" s="36"/>
    </row>
    <row r="82" spans="2:22" s="30" customFormat="1" x14ac:dyDescent="0.3">
      <c r="B82" s="32"/>
      <c r="C82" s="33"/>
      <c r="D82" s="33"/>
      <c r="E82" s="33"/>
      <c r="F82" s="33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5"/>
      <c r="R82" s="35"/>
      <c r="S82" s="35"/>
      <c r="T82" s="35"/>
      <c r="U82" s="34"/>
      <c r="V82" s="36"/>
    </row>
    <row r="83" spans="2:22" s="30" customFormat="1" x14ac:dyDescent="0.3">
      <c r="B83" s="32"/>
      <c r="C83" s="33"/>
      <c r="D83" s="33"/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5"/>
      <c r="R83" s="35"/>
      <c r="S83" s="35"/>
      <c r="T83" s="35"/>
      <c r="U83" s="34"/>
      <c r="V83" s="36"/>
    </row>
    <row r="84" spans="2:22" s="30" customFormat="1" x14ac:dyDescent="0.3">
      <c r="B84" s="32"/>
      <c r="C84" s="33"/>
      <c r="D84" s="33"/>
      <c r="E84" s="33"/>
      <c r="F84" s="33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5"/>
      <c r="R84" s="35"/>
      <c r="S84" s="35"/>
      <c r="T84" s="35"/>
      <c r="U84" s="34"/>
      <c r="V84" s="36"/>
    </row>
    <row r="85" spans="2:22" s="30" customFormat="1" x14ac:dyDescent="0.3">
      <c r="B85" s="32"/>
      <c r="C85" s="33"/>
      <c r="D85" s="33"/>
      <c r="E85" s="33"/>
      <c r="F85" s="33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5"/>
      <c r="R85" s="35"/>
      <c r="S85" s="35"/>
      <c r="T85" s="35"/>
      <c r="U85" s="34"/>
      <c r="V85" s="36"/>
    </row>
    <row r="86" spans="2:22" s="30" customFormat="1" x14ac:dyDescent="0.3">
      <c r="B86" s="32"/>
      <c r="C86" s="33"/>
      <c r="D86" s="33"/>
      <c r="E86" s="33"/>
      <c r="F86" s="33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5"/>
      <c r="R86" s="35"/>
      <c r="S86" s="35"/>
      <c r="T86" s="35"/>
      <c r="U86" s="34"/>
      <c r="V86" s="36"/>
    </row>
    <row r="87" spans="2:22" s="30" customFormat="1" x14ac:dyDescent="0.3">
      <c r="B87" s="32"/>
      <c r="C87" s="33"/>
      <c r="D87" s="33"/>
      <c r="E87" s="33"/>
      <c r="F87" s="33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5"/>
      <c r="R87" s="35"/>
      <c r="S87" s="35"/>
      <c r="T87" s="35"/>
      <c r="U87" s="34"/>
      <c r="V87" s="36"/>
    </row>
    <row r="88" spans="2:22" s="30" customFormat="1" x14ac:dyDescent="0.3">
      <c r="B88" s="32"/>
      <c r="C88" s="33"/>
      <c r="D88" s="33"/>
      <c r="E88" s="33"/>
      <c r="F88" s="33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5"/>
      <c r="R88" s="35"/>
      <c r="S88" s="35"/>
      <c r="T88" s="35"/>
      <c r="U88" s="34"/>
      <c r="V88" s="36"/>
    </row>
    <row r="89" spans="2:22" s="30" customFormat="1" x14ac:dyDescent="0.3">
      <c r="B89" s="32"/>
      <c r="C89" s="33"/>
      <c r="D89" s="33"/>
      <c r="E89" s="33"/>
      <c r="F89" s="33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5"/>
      <c r="R89" s="35"/>
      <c r="S89" s="35"/>
      <c r="T89" s="35"/>
      <c r="U89" s="34"/>
      <c r="V89" s="36"/>
    </row>
    <row r="90" spans="2:22" s="30" customFormat="1" x14ac:dyDescent="0.3">
      <c r="B90" s="32"/>
      <c r="C90" s="33"/>
      <c r="D90" s="33"/>
      <c r="E90" s="33"/>
      <c r="F90" s="33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5"/>
      <c r="R90" s="35"/>
      <c r="S90" s="35"/>
      <c r="T90" s="35"/>
      <c r="U90" s="34"/>
      <c r="V90" s="36"/>
    </row>
    <row r="91" spans="2:22" s="30" customFormat="1" x14ac:dyDescent="0.3">
      <c r="B91" s="32"/>
      <c r="C91" s="33"/>
      <c r="D91" s="33"/>
      <c r="E91" s="33"/>
      <c r="F91" s="3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5"/>
      <c r="R91" s="35"/>
      <c r="S91" s="35"/>
      <c r="T91" s="35"/>
      <c r="U91" s="34"/>
      <c r="V91" s="36"/>
    </row>
    <row r="92" spans="2:22" s="30" customFormat="1" x14ac:dyDescent="0.3">
      <c r="B92" s="32"/>
      <c r="C92" s="33"/>
      <c r="D92" s="33"/>
      <c r="E92" s="33"/>
      <c r="F92" s="33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5"/>
      <c r="R92" s="35"/>
      <c r="S92" s="35"/>
      <c r="T92" s="35"/>
      <c r="U92" s="34"/>
      <c r="V92" s="36"/>
    </row>
    <row r="93" spans="2:22" s="30" customFormat="1" x14ac:dyDescent="0.3">
      <c r="B93" s="32"/>
      <c r="C93" s="33"/>
      <c r="D93" s="33"/>
      <c r="E93" s="33"/>
      <c r="F93" s="33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5"/>
      <c r="R93" s="35"/>
      <c r="S93" s="35"/>
      <c r="T93" s="35"/>
      <c r="U93" s="34"/>
      <c r="V93" s="36"/>
    </row>
    <row r="94" spans="2:22" s="30" customFormat="1" x14ac:dyDescent="0.3">
      <c r="B94" s="32"/>
      <c r="C94" s="33"/>
      <c r="D94" s="33"/>
      <c r="E94" s="33"/>
      <c r="F94" s="33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5"/>
      <c r="R94" s="35"/>
      <c r="S94" s="35"/>
      <c r="T94" s="35"/>
      <c r="U94" s="34"/>
      <c r="V94" s="36"/>
    </row>
    <row r="95" spans="2:22" s="30" customFormat="1" x14ac:dyDescent="0.3">
      <c r="B95" s="32"/>
      <c r="C95" s="33"/>
      <c r="D95" s="33"/>
      <c r="E95" s="33"/>
      <c r="F95" s="33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5"/>
      <c r="R95" s="35"/>
      <c r="S95" s="35"/>
      <c r="T95" s="35"/>
      <c r="U95" s="34"/>
      <c r="V95" s="36"/>
    </row>
    <row r="96" spans="2:22" s="30" customFormat="1" x14ac:dyDescent="0.3">
      <c r="B96" s="32"/>
      <c r="C96" s="33"/>
      <c r="D96" s="33"/>
      <c r="E96" s="33"/>
      <c r="F96" s="33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5"/>
      <c r="R96" s="35"/>
      <c r="S96" s="35"/>
      <c r="T96" s="35"/>
      <c r="U96" s="34"/>
      <c r="V96" s="36"/>
    </row>
    <row r="97" spans="2:22" s="30" customFormat="1" x14ac:dyDescent="0.3">
      <c r="B97" s="32"/>
      <c r="C97" s="33"/>
      <c r="D97" s="33"/>
      <c r="E97" s="33"/>
      <c r="F97" s="3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5"/>
      <c r="R97" s="35"/>
      <c r="S97" s="35"/>
      <c r="T97" s="35"/>
      <c r="U97" s="34"/>
      <c r="V97" s="36"/>
    </row>
    <row r="98" spans="2:22" s="30" customFormat="1" x14ac:dyDescent="0.3">
      <c r="B98" s="32"/>
      <c r="C98" s="33"/>
      <c r="D98" s="33"/>
      <c r="E98" s="33"/>
      <c r="F98" s="33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5"/>
      <c r="R98" s="35"/>
      <c r="S98" s="35"/>
      <c r="T98" s="35"/>
      <c r="U98" s="34"/>
      <c r="V98" s="36"/>
    </row>
    <row r="99" spans="2:22" s="30" customFormat="1" x14ac:dyDescent="0.3">
      <c r="B99" s="32"/>
      <c r="C99" s="33"/>
      <c r="D99" s="33"/>
      <c r="E99" s="33"/>
      <c r="F99" s="33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5"/>
      <c r="R99" s="35"/>
      <c r="S99" s="35"/>
      <c r="T99" s="35"/>
      <c r="U99" s="34"/>
      <c r="V99" s="36"/>
    </row>
    <row r="100" spans="2:22" s="30" customFormat="1" x14ac:dyDescent="0.3">
      <c r="B100" s="32"/>
      <c r="C100" s="33"/>
      <c r="D100" s="33"/>
      <c r="E100" s="33"/>
      <c r="F100" s="33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5"/>
      <c r="R100" s="35"/>
      <c r="S100" s="35"/>
      <c r="T100" s="35"/>
      <c r="U100" s="34"/>
      <c r="V100" s="36"/>
    </row>
    <row r="101" spans="2:22" s="30" customFormat="1" x14ac:dyDescent="0.3">
      <c r="B101" s="32"/>
      <c r="C101" s="33"/>
      <c r="D101" s="33"/>
      <c r="E101" s="33"/>
      <c r="F101" s="3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5"/>
      <c r="R101" s="35"/>
      <c r="S101" s="35"/>
      <c r="T101" s="35"/>
      <c r="U101" s="34"/>
      <c r="V101" s="36"/>
    </row>
    <row r="102" spans="2:22" s="30" customFormat="1" x14ac:dyDescent="0.3">
      <c r="B102" s="32"/>
      <c r="C102" s="33"/>
      <c r="D102" s="33"/>
      <c r="E102" s="3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5"/>
      <c r="R102" s="35"/>
      <c r="S102" s="35"/>
      <c r="T102" s="35"/>
      <c r="U102" s="34"/>
      <c r="V102" s="36"/>
    </row>
    <row r="103" spans="2:22" s="30" customFormat="1" x14ac:dyDescent="0.3">
      <c r="B103" s="32"/>
      <c r="C103" s="33"/>
      <c r="D103" s="33"/>
      <c r="E103" s="33"/>
      <c r="F103" s="3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5"/>
      <c r="R103" s="35"/>
      <c r="S103" s="35"/>
      <c r="T103" s="35"/>
      <c r="U103" s="34"/>
      <c r="V103" s="36"/>
    </row>
    <row r="104" spans="2:22" s="30" customFormat="1" x14ac:dyDescent="0.3">
      <c r="B104" s="32"/>
      <c r="C104" s="33"/>
      <c r="D104" s="33"/>
      <c r="E104" s="3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5"/>
      <c r="R104" s="35"/>
      <c r="S104" s="35"/>
      <c r="T104" s="35"/>
      <c r="U104" s="34"/>
      <c r="V104" s="36"/>
    </row>
    <row r="105" spans="2:22" s="30" customFormat="1" x14ac:dyDescent="0.3">
      <c r="B105" s="32"/>
      <c r="C105" s="33"/>
      <c r="D105" s="33"/>
      <c r="E105" s="33"/>
      <c r="F105" s="3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5"/>
      <c r="R105" s="35"/>
      <c r="S105" s="35"/>
      <c r="T105" s="35"/>
      <c r="U105" s="34"/>
      <c r="V105" s="36"/>
    </row>
    <row r="106" spans="2:22" s="30" customFormat="1" x14ac:dyDescent="0.3">
      <c r="B106" s="32"/>
      <c r="C106" s="33"/>
      <c r="D106" s="33"/>
      <c r="E106" s="33"/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5"/>
      <c r="R106" s="35"/>
      <c r="S106" s="35"/>
      <c r="T106" s="35"/>
      <c r="U106" s="34"/>
      <c r="V106" s="36"/>
    </row>
    <row r="107" spans="2:22" s="30" customFormat="1" x14ac:dyDescent="0.3">
      <c r="B107" s="32"/>
      <c r="C107" s="33"/>
      <c r="D107" s="33"/>
      <c r="E107" s="33"/>
      <c r="F107" s="33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5"/>
      <c r="R107" s="35"/>
      <c r="S107" s="35"/>
      <c r="T107" s="35"/>
      <c r="U107" s="34"/>
      <c r="V107" s="36"/>
    </row>
    <row r="108" spans="2:22" s="30" customFormat="1" x14ac:dyDescent="0.3">
      <c r="B108" s="32"/>
      <c r="C108" s="33"/>
      <c r="D108" s="33"/>
      <c r="E108" s="33"/>
      <c r="F108" s="33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5"/>
      <c r="R108" s="35"/>
      <c r="S108" s="35"/>
      <c r="T108" s="35"/>
      <c r="U108" s="34"/>
      <c r="V108" s="36"/>
    </row>
    <row r="109" spans="2:22" s="30" customFormat="1" x14ac:dyDescent="0.3">
      <c r="B109" s="32"/>
      <c r="C109" s="33"/>
      <c r="D109" s="33"/>
      <c r="E109" s="33"/>
      <c r="F109" s="33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5"/>
      <c r="R109" s="35"/>
      <c r="S109" s="35"/>
      <c r="T109" s="35"/>
      <c r="U109" s="34"/>
      <c r="V109" s="36"/>
    </row>
    <row r="110" spans="2:22" s="30" customFormat="1" x14ac:dyDescent="0.3">
      <c r="B110" s="32"/>
      <c r="C110" s="33"/>
      <c r="D110" s="33"/>
      <c r="E110" s="33"/>
      <c r="F110" s="33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5"/>
      <c r="R110" s="35"/>
      <c r="S110" s="35"/>
      <c r="T110" s="35"/>
      <c r="U110" s="34"/>
      <c r="V110" s="36"/>
    </row>
    <row r="111" spans="2:22" s="30" customFormat="1" x14ac:dyDescent="0.3">
      <c r="B111" s="32"/>
      <c r="C111" s="33"/>
      <c r="D111" s="33"/>
      <c r="E111" s="33"/>
      <c r="F111" s="3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5"/>
      <c r="R111" s="35"/>
      <c r="S111" s="35"/>
      <c r="T111" s="35"/>
      <c r="U111" s="34"/>
      <c r="V111" s="36"/>
    </row>
    <row r="112" spans="2:22" s="30" customFormat="1" x14ac:dyDescent="0.3">
      <c r="B112" s="32"/>
      <c r="C112" s="33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5"/>
      <c r="R112" s="35"/>
      <c r="S112" s="35"/>
      <c r="T112" s="35"/>
      <c r="U112" s="34"/>
      <c r="V112" s="36"/>
    </row>
    <row r="113" spans="2:22" s="30" customFormat="1" x14ac:dyDescent="0.3">
      <c r="B113" s="32"/>
      <c r="C113" s="33"/>
      <c r="D113" s="33"/>
      <c r="E113" s="33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5"/>
      <c r="R113" s="35"/>
      <c r="S113" s="35"/>
      <c r="T113" s="35"/>
      <c r="U113" s="34"/>
      <c r="V113" s="36"/>
    </row>
    <row r="114" spans="2:22" s="30" customFormat="1" x14ac:dyDescent="0.3">
      <c r="B114" s="32"/>
      <c r="C114" s="33"/>
      <c r="D114" s="33"/>
      <c r="E114" s="33"/>
      <c r="F114" s="3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5"/>
      <c r="R114" s="35"/>
      <c r="S114" s="35"/>
      <c r="T114" s="35"/>
      <c r="U114" s="34"/>
      <c r="V114" s="36"/>
    </row>
    <row r="115" spans="2:22" s="30" customFormat="1" x14ac:dyDescent="0.3">
      <c r="B115" s="32"/>
      <c r="C115" s="33"/>
      <c r="D115" s="33"/>
      <c r="E115" s="33"/>
      <c r="F115" s="3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5"/>
      <c r="R115" s="35"/>
      <c r="S115" s="35"/>
      <c r="T115" s="35"/>
      <c r="U115" s="34"/>
      <c r="V115" s="36"/>
    </row>
    <row r="116" spans="2:22" s="30" customFormat="1" x14ac:dyDescent="0.3">
      <c r="B116" s="32"/>
      <c r="C116" s="33"/>
      <c r="D116" s="33"/>
      <c r="E116" s="33"/>
      <c r="F116" s="3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5"/>
      <c r="R116" s="35"/>
      <c r="S116" s="35"/>
      <c r="T116" s="35"/>
      <c r="U116" s="34"/>
      <c r="V116" s="36"/>
    </row>
    <row r="117" spans="2:22" s="30" customFormat="1" x14ac:dyDescent="0.3">
      <c r="B117" s="32"/>
      <c r="C117" s="33"/>
      <c r="D117" s="33"/>
      <c r="E117" s="33"/>
      <c r="F117" s="3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5"/>
      <c r="R117" s="35"/>
      <c r="S117" s="35"/>
      <c r="T117" s="35"/>
      <c r="U117" s="34"/>
      <c r="V117" s="36"/>
    </row>
    <row r="118" spans="2:22" s="30" customFormat="1" x14ac:dyDescent="0.3">
      <c r="B118" s="32"/>
      <c r="C118" s="33"/>
      <c r="D118" s="33"/>
      <c r="E118" s="33"/>
      <c r="F118" s="3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5"/>
      <c r="R118" s="35"/>
      <c r="S118" s="35"/>
      <c r="T118" s="35"/>
      <c r="U118" s="34"/>
      <c r="V118" s="36"/>
    </row>
    <row r="119" spans="2:22" s="30" customFormat="1" x14ac:dyDescent="0.3">
      <c r="B119" s="32"/>
      <c r="C119" s="33"/>
      <c r="D119" s="33"/>
      <c r="E119" s="33"/>
      <c r="F119" s="3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5"/>
      <c r="R119" s="35"/>
      <c r="S119" s="35"/>
      <c r="T119" s="35"/>
      <c r="U119" s="34"/>
      <c r="V119" s="36"/>
    </row>
    <row r="120" spans="2:22" s="30" customFormat="1" x14ac:dyDescent="0.3">
      <c r="B120" s="32"/>
      <c r="C120" s="33"/>
      <c r="D120" s="33"/>
      <c r="E120" s="33"/>
      <c r="F120" s="33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5"/>
      <c r="R120" s="35"/>
      <c r="S120" s="35"/>
      <c r="T120" s="35"/>
      <c r="U120" s="34"/>
      <c r="V120" s="36"/>
    </row>
    <row r="121" spans="2:22" s="30" customFormat="1" x14ac:dyDescent="0.3">
      <c r="B121" s="32"/>
      <c r="C121" s="33"/>
      <c r="D121" s="33"/>
      <c r="E121" s="33"/>
      <c r="F121" s="33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5"/>
      <c r="R121" s="35"/>
      <c r="S121" s="35"/>
      <c r="T121" s="35"/>
      <c r="U121" s="34"/>
      <c r="V121" s="36"/>
    </row>
    <row r="122" spans="2:22" s="30" customFormat="1" x14ac:dyDescent="0.3">
      <c r="B122" s="32"/>
      <c r="C122" s="33"/>
      <c r="D122" s="33"/>
      <c r="E122" s="33"/>
      <c r="F122" s="33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5"/>
      <c r="R122" s="35"/>
      <c r="S122" s="35"/>
      <c r="T122" s="35"/>
      <c r="U122" s="34"/>
      <c r="V122" s="36"/>
    </row>
    <row r="123" spans="2:22" s="30" customFormat="1" x14ac:dyDescent="0.3">
      <c r="B123" s="32"/>
      <c r="C123" s="33"/>
      <c r="D123" s="33"/>
      <c r="E123" s="33"/>
      <c r="F123" s="33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5"/>
      <c r="R123" s="35"/>
      <c r="S123" s="35"/>
      <c r="T123" s="35"/>
      <c r="U123" s="34"/>
      <c r="V123" s="36"/>
    </row>
    <row r="124" spans="2:22" s="30" customFormat="1" x14ac:dyDescent="0.3">
      <c r="B124" s="32"/>
      <c r="C124" s="33"/>
      <c r="D124" s="33"/>
      <c r="E124" s="33"/>
      <c r="F124" s="33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5"/>
      <c r="R124" s="35"/>
      <c r="S124" s="35"/>
      <c r="T124" s="35"/>
      <c r="U124" s="34"/>
      <c r="V124" s="36"/>
    </row>
    <row r="125" spans="2:22" s="30" customFormat="1" x14ac:dyDescent="0.3">
      <c r="B125" s="32"/>
      <c r="C125" s="33"/>
      <c r="D125" s="33"/>
      <c r="E125" s="33"/>
      <c r="F125" s="33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5"/>
      <c r="R125" s="35"/>
      <c r="S125" s="35"/>
      <c r="T125" s="35"/>
      <c r="U125" s="34"/>
      <c r="V125" s="36"/>
    </row>
    <row r="126" spans="2:22" s="30" customFormat="1" x14ac:dyDescent="0.3">
      <c r="B126" s="32"/>
      <c r="C126" s="33"/>
      <c r="D126" s="33"/>
      <c r="E126" s="33"/>
      <c r="F126" s="33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5"/>
      <c r="R126" s="35"/>
      <c r="S126" s="35"/>
      <c r="T126" s="35"/>
      <c r="U126" s="34"/>
      <c r="V126" s="36"/>
    </row>
    <row r="127" spans="2:22" s="30" customFormat="1" x14ac:dyDescent="0.3">
      <c r="B127" s="32"/>
      <c r="C127" s="33"/>
      <c r="D127" s="33"/>
      <c r="E127" s="33"/>
      <c r="F127" s="33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5"/>
      <c r="R127" s="35"/>
      <c r="S127" s="35"/>
      <c r="T127" s="35"/>
      <c r="U127" s="34"/>
      <c r="V127" s="36"/>
    </row>
    <row r="128" spans="2:22" s="30" customFormat="1" x14ac:dyDescent="0.3">
      <c r="B128" s="32"/>
      <c r="C128" s="33"/>
      <c r="D128" s="33"/>
      <c r="E128" s="33"/>
      <c r="F128" s="33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5"/>
      <c r="R128" s="35"/>
      <c r="S128" s="35"/>
      <c r="T128" s="35"/>
      <c r="U128" s="34"/>
      <c r="V128" s="36"/>
    </row>
    <row r="129" spans="2:22" s="30" customFormat="1" x14ac:dyDescent="0.3">
      <c r="B129" s="32"/>
      <c r="C129" s="33"/>
      <c r="D129" s="33"/>
      <c r="E129" s="33"/>
      <c r="F129" s="33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5"/>
      <c r="R129" s="35"/>
      <c r="S129" s="35"/>
      <c r="T129" s="35"/>
      <c r="U129" s="34"/>
      <c r="V129" s="36"/>
    </row>
    <row r="130" spans="2:22" s="30" customFormat="1" x14ac:dyDescent="0.3">
      <c r="B130" s="32"/>
      <c r="C130" s="33"/>
      <c r="D130" s="33"/>
      <c r="E130" s="33"/>
      <c r="F130" s="33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5"/>
      <c r="R130" s="35"/>
      <c r="S130" s="35"/>
      <c r="T130" s="35"/>
      <c r="U130" s="34"/>
      <c r="V130" s="36"/>
    </row>
    <row r="131" spans="2:22" s="30" customFormat="1" x14ac:dyDescent="0.3">
      <c r="B131" s="32"/>
      <c r="C131" s="33"/>
      <c r="D131" s="33"/>
      <c r="E131" s="33"/>
      <c r="F131" s="33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5"/>
      <c r="R131" s="35"/>
      <c r="S131" s="35"/>
      <c r="T131" s="35"/>
      <c r="U131" s="34"/>
      <c r="V131" s="36"/>
    </row>
    <row r="132" spans="2:22" s="30" customFormat="1" x14ac:dyDescent="0.3">
      <c r="B132" s="32"/>
      <c r="C132" s="33"/>
      <c r="D132" s="33"/>
      <c r="E132" s="33"/>
      <c r="F132" s="33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5"/>
      <c r="R132" s="35"/>
      <c r="S132" s="35"/>
      <c r="T132" s="35"/>
      <c r="U132" s="34"/>
      <c r="V132" s="36"/>
    </row>
    <row r="133" spans="2:22" s="30" customFormat="1" x14ac:dyDescent="0.3">
      <c r="B133" s="32"/>
      <c r="C133" s="33"/>
      <c r="D133" s="33"/>
      <c r="E133" s="33"/>
      <c r="F133" s="33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5"/>
      <c r="R133" s="35"/>
      <c r="S133" s="35"/>
      <c r="T133" s="35"/>
      <c r="U133" s="34"/>
      <c r="V133" s="36"/>
    </row>
    <row r="134" spans="2:22" s="30" customFormat="1" x14ac:dyDescent="0.3">
      <c r="B134" s="32"/>
      <c r="C134" s="33"/>
      <c r="D134" s="33"/>
      <c r="E134" s="33"/>
      <c r="F134" s="33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5"/>
      <c r="R134" s="35"/>
      <c r="S134" s="35"/>
      <c r="T134" s="35"/>
      <c r="U134" s="34"/>
      <c r="V134" s="36"/>
    </row>
    <row r="135" spans="2:22" s="30" customFormat="1" x14ac:dyDescent="0.3">
      <c r="B135" s="32"/>
      <c r="C135" s="33"/>
      <c r="D135" s="33"/>
      <c r="E135" s="33"/>
      <c r="F135" s="33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5"/>
      <c r="R135" s="35"/>
      <c r="S135" s="35"/>
      <c r="T135" s="35"/>
      <c r="U135" s="34"/>
      <c r="V135" s="36"/>
    </row>
    <row r="136" spans="2:22" s="30" customFormat="1" x14ac:dyDescent="0.3">
      <c r="B136" s="32"/>
      <c r="C136" s="33"/>
      <c r="D136" s="33"/>
      <c r="E136" s="33"/>
      <c r="F136" s="33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5"/>
      <c r="R136" s="35"/>
      <c r="S136" s="35"/>
      <c r="T136" s="35"/>
      <c r="U136" s="34"/>
      <c r="V136" s="36"/>
    </row>
    <row r="137" spans="2:22" s="30" customFormat="1" x14ac:dyDescent="0.3">
      <c r="B137" s="32"/>
      <c r="C137" s="33"/>
      <c r="D137" s="33"/>
      <c r="E137" s="33"/>
      <c r="F137" s="33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5"/>
      <c r="R137" s="35"/>
      <c r="S137" s="35"/>
      <c r="T137" s="35"/>
      <c r="U137" s="34"/>
      <c r="V137" s="36"/>
    </row>
    <row r="138" spans="2:22" s="30" customFormat="1" x14ac:dyDescent="0.3">
      <c r="B138" s="32"/>
      <c r="C138" s="33"/>
      <c r="D138" s="33"/>
      <c r="E138" s="33"/>
      <c r="F138" s="33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5"/>
      <c r="R138" s="35"/>
      <c r="S138" s="35"/>
      <c r="T138" s="35"/>
      <c r="U138" s="34"/>
      <c r="V138" s="36"/>
    </row>
    <row r="139" spans="2:22" s="30" customFormat="1" x14ac:dyDescent="0.3">
      <c r="B139" s="32"/>
      <c r="C139" s="33"/>
      <c r="D139" s="33"/>
      <c r="E139" s="33"/>
      <c r="F139" s="33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5"/>
      <c r="R139" s="35"/>
      <c r="S139" s="35"/>
      <c r="T139" s="35"/>
      <c r="U139" s="34"/>
      <c r="V139" s="36"/>
    </row>
    <row r="140" spans="2:22" s="30" customFormat="1" x14ac:dyDescent="0.3">
      <c r="B140" s="32"/>
      <c r="C140" s="33"/>
      <c r="D140" s="33"/>
      <c r="E140" s="33"/>
      <c r="F140" s="33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5"/>
      <c r="R140" s="35"/>
      <c r="S140" s="35"/>
      <c r="T140" s="35"/>
      <c r="U140" s="34"/>
      <c r="V140" s="36"/>
    </row>
    <row r="141" spans="2:22" s="30" customFormat="1" x14ac:dyDescent="0.3">
      <c r="B141" s="32"/>
      <c r="C141" s="33"/>
      <c r="D141" s="33"/>
      <c r="E141" s="33"/>
      <c r="F141" s="33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5"/>
      <c r="R141" s="35"/>
      <c r="S141" s="35"/>
      <c r="T141" s="35"/>
      <c r="U141" s="34"/>
      <c r="V141" s="36"/>
    </row>
    <row r="142" spans="2:22" s="30" customFormat="1" x14ac:dyDescent="0.3">
      <c r="B142" s="32"/>
      <c r="C142" s="33"/>
      <c r="D142" s="33"/>
      <c r="E142" s="33"/>
      <c r="F142" s="33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5"/>
      <c r="R142" s="35"/>
      <c r="S142" s="35"/>
      <c r="T142" s="35"/>
      <c r="U142" s="34"/>
      <c r="V142" s="36"/>
    </row>
    <row r="143" spans="2:22" s="30" customFormat="1" x14ac:dyDescent="0.3">
      <c r="B143" s="32"/>
      <c r="C143" s="33"/>
      <c r="D143" s="33"/>
      <c r="E143" s="33"/>
      <c r="F143" s="33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5"/>
      <c r="R143" s="35"/>
      <c r="S143" s="35"/>
      <c r="T143" s="35"/>
      <c r="U143" s="34"/>
      <c r="V143" s="36"/>
    </row>
    <row r="144" spans="2:22" s="30" customFormat="1" x14ac:dyDescent="0.3">
      <c r="B144" s="32"/>
      <c r="C144" s="33"/>
      <c r="D144" s="33"/>
      <c r="E144" s="33"/>
      <c r="F144" s="33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5"/>
      <c r="R144" s="35"/>
      <c r="S144" s="35"/>
      <c r="T144" s="35"/>
      <c r="U144" s="34"/>
      <c r="V144" s="36"/>
    </row>
    <row r="145" spans="2:22" s="30" customFormat="1" x14ac:dyDescent="0.3">
      <c r="B145" s="32"/>
      <c r="C145" s="33"/>
      <c r="D145" s="33"/>
      <c r="E145" s="33"/>
      <c r="F145" s="33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5"/>
      <c r="R145" s="35"/>
      <c r="S145" s="35"/>
      <c r="T145" s="35"/>
      <c r="U145" s="34"/>
      <c r="V145" s="36"/>
    </row>
    <row r="146" spans="2:22" s="30" customFormat="1" x14ac:dyDescent="0.3">
      <c r="B146" s="32"/>
      <c r="C146" s="33"/>
      <c r="D146" s="33"/>
      <c r="E146" s="33"/>
      <c r="F146" s="33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5"/>
      <c r="R146" s="35"/>
      <c r="S146" s="35"/>
      <c r="T146" s="35"/>
      <c r="U146" s="34"/>
      <c r="V146" s="36"/>
    </row>
    <row r="147" spans="2:22" s="30" customFormat="1" x14ac:dyDescent="0.3">
      <c r="B147" s="32"/>
      <c r="C147" s="33"/>
      <c r="D147" s="33"/>
      <c r="E147" s="33"/>
      <c r="F147" s="33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5"/>
      <c r="R147" s="35"/>
      <c r="S147" s="35"/>
      <c r="T147" s="35"/>
      <c r="U147" s="34"/>
      <c r="V147" s="36"/>
    </row>
    <row r="148" spans="2:22" s="30" customFormat="1" x14ac:dyDescent="0.3">
      <c r="B148" s="32"/>
      <c r="C148" s="33"/>
      <c r="D148" s="33"/>
      <c r="E148" s="33"/>
      <c r="F148" s="33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5"/>
      <c r="R148" s="35"/>
      <c r="S148" s="35"/>
      <c r="T148" s="35"/>
      <c r="U148" s="34"/>
      <c r="V148" s="36"/>
    </row>
    <row r="149" spans="2:22" s="30" customFormat="1" x14ac:dyDescent="0.3">
      <c r="B149" s="32"/>
      <c r="C149" s="33"/>
      <c r="D149" s="33"/>
      <c r="E149" s="33"/>
      <c r="F149" s="33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5"/>
      <c r="R149" s="35"/>
      <c r="S149" s="35"/>
      <c r="T149" s="35"/>
      <c r="U149" s="34"/>
      <c r="V149" s="36"/>
    </row>
    <row r="150" spans="2:22" s="30" customFormat="1" x14ac:dyDescent="0.3">
      <c r="B150" s="32"/>
      <c r="C150" s="33"/>
      <c r="D150" s="33"/>
      <c r="E150" s="33"/>
      <c r="F150" s="33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5"/>
      <c r="R150" s="35"/>
      <c r="S150" s="35"/>
      <c r="T150" s="35"/>
      <c r="U150" s="34"/>
      <c r="V150" s="36"/>
    </row>
    <row r="151" spans="2:22" s="30" customFormat="1" x14ac:dyDescent="0.3">
      <c r="B151" s="32"/>
      <c r="C151" s="33"/>
      <c r="D151" s="33"/>
      <c r="E151" s="33"/>
      <c r="F151" s="33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5"/>
      <c r="R151" s="35"/>
      <c r="S151" s="35"/>
      <c r="T151" s="35"/>
      <c r="U151" s="34"/>
      <c r="V151" s="36"/>
    </row>
    <row r="152" spans="2:22" s="30" customFormat="1" x14ac:dyDescent="0.3">
      <c r="B152" s="32"/>
      <c r="C152" s="33"/>
      <c r="D152" s="33"/>
      <c r="E152" s="33"/>
      <c r="F152" s="33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5"/>
      <c r="R152" s="35"/>
      <c r="S152" s="35"/>
      <c r="T152" s="35"/>
      <c r="U152" s="34"/>
      <c r="V152" s="36"/>
    </row>
    <row r="153" spans="2:22" s="30" customFormat="1" x14ac:dyDescent="0.3">
      <c r="B153" s="32"/>
      <c r="C153" s="33"/>
      <c r="D153" s="33"/>
      <c r="E153" s="33"/>
      <c r="F153" s="33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5"/>
      <c r="R153" s="35"/>
      <c r="S153" s="35"/>
      <c r="T153" s="35"/>
      <c r="U153" s="34"/>
      <c r="V153" s="36"/>
    </row>
    <row r="154" spans="2:22" s="30" customFormat="1" x14ac:dyDescent="0.3">
      <c r="B154" s="32"/>
      <c r="C154" s="33"/>
      <c r="D154" s="33"/>
      <c r="E154" s="33"/>
      <c r="F154" s="33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5"/>
      <c r="R154" s="35"/>
      <c r="S154" s="35"/>
      <c r="T154" s="35"/>
      <c r="U154" s="34"/>
      <c r="V154" s="36"/>
    </row>
    <row r="155" spans="2:22" s="30" customFormat="1" x14ac:dyDescent="0.3">
      <c r="B155" s="32"/>
      <c r="C155" s="33"/>
      <c r="D155" s="33"/>
      <c r="E155" s="33"/>
      <c r="F155" s="33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5"/>
      <c r="R155" s="35"/>
      <c r="S155" s="35"/>
      <c r="T155" s="35"/>
      <c r="U155" s="34"/>
      <c r="V155" s="36"/>
    </row>
    <row r="156" spans="2:22" s="30" customFormat="1" x14ac:dyDescent="0.3">
      <c r="B156" s="32"/>
      <c r="C156" s="33"/>
      <c r="D156" s="33"/>
      <c r="E156" s="33"/>
      <c r="F156" s="33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5"/>
      <c r="R156" s="35"/>
      <c r="S156" s="35"/>
      <c r="T156" s="35"/>
      <c r="U156" s="34"/>
      <c r="V156" s="36"/>
    </row>
    <row r="157" spans="2:22" s="30" customFormat="1" x14ac:dyDescent="0.3">
      <c r="B157" s="32"/>
      <c r="C157" s="33"/>
      <c r="D157" s="33"/>
      <c r="E157" s="33"/>
      <c r="F157" s="33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5"/>
      <c r="R157" s="35"/>
      <c r="S157" s="35"/>
      <c r="T157" s="35"/>
      <c r="U157" s="34"/>
      <c r="V157" s="36"/>
    </row>
    <row r="158" spans="2:22" s="30" customFormat="1" x14ac:dyDescent="0.3">
      <c r="B158" s="32"/>
      <c r="C158" s="33"/>
      <c r="D158" s="33"/>
      <c r="E158" s="33"/>
      <c r="F158" s="33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5"/>
      <c r="R158" s="35"/>
      <c r="S158" s="35"/>
      <c r="T158" s="35"/>
      <c r="U158" s="34"/>
      <c r="V158" s="36"/>
    </row>
    <row r="159" spans="2:22" s="30" customFormat="1" x14ac:dyDescent="0.3">
      <c r="B159" s="32"/>
      <c r="C159" s="33"/>
      <c r="D159" s="33"/>
      <c r="E159" s="33"/>
      <c r="F159" s="33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5"/>
      <c r="R159" s="35"/>
      <c r="S159" s="35"/>
      <c r="T159" s="35"/>
      <c r="U159" s="34"/>
      <c r="V159" s="36"/>
    </row>
    <row r="160" spans="2:22" s="30" customFormat="1" x14ac:dyDescent="0.3">
      <c r="B160" s="32"/>
      <c r="C160" s="33"/>
      <c r="D160" s="33"/>
      <c r="E160" s="33"/>
      <c r="F160" s="33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5"/>
      <c r="R160" s="35"/>
      <c r="S160" s="35"/>
      <c r="T160" s="35"/>
      <c r="U160" s="34"/>
      <c r="V160" s="36"/>
    </row>
    <row r="161" spans="2:22" s="30" customFormat="1" x14ac:dyDescent="0.3">
      <c r="B161" s="32"/>
      <c r="C161" s="33"/>
      <c r="D161" s="33"/>
      <c r="E161" s="33"/>
      <c r="F161" s="33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5"/>
      <c r="R161" s="35"/>
      <c r="S161" s="35"/>
      <c r="T161" s="35"/>
      <c r="U161" s="34"/>
      <c r="V161" s="36"/>
    </row>
    <row r="162" spans="2:22" s="30" customFormat="1" x14ac:dyDescent="0.3">
      <c r="B162" s="32"/>
      <c r="C162" s="33"/>
      <c r="D162" s="33"/>
      <c r="E162" s="33"/>
      <c r="F162" s="33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5"/>
      <c r="R162" s="35"/>
      <c r="S162" s="35"/>
      <c r="T162" s="35"/>
      <c r="U162" s="34"/>
      <c r="V162" s="36"/>
    </row>
    <row r="163" spans="2:22" s="30" customFormat="1" x14ac:dyDescent="0.3">
      <c r="B163" s="32"/>
      <c r="C163" s="33"/>
      <c r="D163" s="33"/>
      <c r="E163" s="33"/>
      <c r="F163" s="3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5"/>
      <c r="R163" s="35"/>
      <c r="S163" s="35"/>
      <c r="T163" s="35"/>
      <c r="U163" s="34"/>
      <c r="V163" s="36"/>
    </row>
    <row r="164" spans="2:22" s="30" customFormat="1" x14ac:dyDescent="0.3">
      <c r="B164" s="32"/>
      <c r="C164" s="33"/>
      <c r="D164" s="33"/>
      <c r="E164" s="33"/>
      <c r="F164" s="33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5"/>
      <c r="R164" s="35"/>
      <c r="S164" s="35"/>
      <c r="T164" s="35"/>
      <c r="U164" s="34"/>
      <c r="V164" s="36"/>
    </row>
    <row r="165" spans="2:22" s="30" customFormat="1" x14ac:dyDescent="0.3">
      <c r="B165" s="32"/>
      <c r="C165" s="33"/>
      <c r="D165" s="33"/>
      <c r="E165" s="33"/>
      <c r="F165" s="33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5"/>
      <c r="R165" s="35"/>
      <c r="S165" s="35"/>
      <c r="T165" s="35"/>
      <c r="U165" s="34"/>
      <c r="V165" s="36"/>
    </row>
    <row r="166" spans="2:22" s="30" customFormat="1" x14ac:dyDescent="0.3">
      <c r="B166" s="32"/>
      <c r="C166" s="33"/>
      <c r="D166" s="33"/>
      <c r="E166" s="33"/>
      <c r="F166" s="33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5"/>
      <c r="R166" s="35"/>
      <c r="S166" s="35"/>
      <c r="T166" s="35"/>
      <c r="U166" s="34"/>
      <c r="V166" s="36"/>
    </row>
    <row r="167" spans="2:22" s="30" customFormat="1" x14ac:dyDescent="0.3">
      <c r="B167" s="32"/>
      <c r="C167" s="33"/>
      <c r="D167" s="33"/>
      <c r="E167" s="33"/>
      <c r="F167" s="33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5"/>
      <c r="R167" s="35"/>
      <c r="S167" s="35"/>
      <c r="T167" s="35"/>
      <c r="U167" s="34"/>
      <c r="V167" s="36"/>
    </row>
    <row r="168" spans="2:22" s="30" customFormat="1" x14ac:dyDescent="0.3">
      <c r="B168" s="32"/>
      <c r="C168" s="33"/>
      <c r="D168" s="33"/>
      <c r="E168" s="33"/>
      <c r="F168" s="33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5"/>
      <c r="R168" s="35"/>
      <c r="S168" s="35"/>
      <c r="T168" s="35"/>
      <c r="U168" s="34"/>
      <c r="V168" s="36"/>
    </row>
    <row r="169" spans="2:22" s="30" customFormat="1" x14ac:dyDescent="0.3">
      <c r="B169" s="32"/>
      <c r="C169" s="33"/>
      <c r="D169" s="33"/>
      <c r="E169" s="33"/>
      <c r="F169" s="33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5"/>
      <c r="R169" s="35"/>
      <c r="S169" s="35"/>
      <c r="T169" s="35"/>
      <c r="U169" s="34"/>
      <c r="V169" s="36"/>
    </row>
    <row r="170" spans="2:22" s="30" customFormat="1" x14ac:dyDescent="0.3">
      <c r="B170" s="32"/>
      <c r="C170" s="33"/>
      <c r="D170" s="33"/>
      <c r="E170" s="33"/>
      <c r="F170" s="33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5"/>
      <c r="R170" s="35"/>
      <c r="S170" s="35"/>
      <c r="T170" s="35"/>
      <c r="U170" s="34"/>
      <c r="V170" s="36"/>
    </row>
    <row r="171" spans="2:22" s="30" customFormat="1" x14ac:dyDescent="0.3">
      <c r="B171" s="32"/>
      <c r="C171" s="33"/>
      <c r="D171" s="33"/>
      <c r="E171" s="33"/>
      <c r="F171" s="33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5"/>
      <c r="R171" s="35"/>
      <c r="S171" s="35"/>
      <c r="T171" s="35"/>
      <c r="U171" s="34"/>
      <c r="V171" s="36"/>
    </row>
    <row r="172" spans="2:22" s="30" customFormat="1" x14ac:dyDescent="0.3">
      <c r="B172" s="32"/>
      <c r="C172" s="33"/>
      <c r="D172" s="33"/>
      <c r="E172" s="33"/>
      <c r="F172" s="33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5"/>
      <c r="R172" s="35"/>
      <c r="S172" s="35"/>
      <c r="T172" s="35"/>
      <c r="U172" s="34"/>
      <c r="V172" s="36"/>
    </row>
    <row r="173" spans="2:22" s="30" customFormat="1" x14ac:dyDescent="0.3">
      <c r="B173" s="32"/>
      <c r="C173" s="33"/>
      <c r="D173" s="33"/>
      <c r="E173" s="33"/>
      <c r="F173" s="33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5"/>
      <c r="R173" s="35"/>
      <c r="S173" s="35"/>
      <c r="T173" s="35"/>
      <c r="U173" s="34"/>
      <c r="V173" s="36"/>
    </row>
    <row r="174" spans="2:22" s="30" customFormat="1" x14ac:dyDescent="0.3">
      <c r="B174" s="32"/>
      <c r="C174" s="33"/>
      <c r="D174" s="33"/>
      <c r="E174" s="33"/>
      <c r="F174" s="33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5"/>
      <c r="R174" s="35"/>
      <c r="S174" s="35"/>
      <c r="T174" s="35"/>
      <c r="U174" s="34"/>
      <c r="V174" s="36"/>
    </row>
    <row r="175" spans="2:22" s="30" customFormat="1" x14ac:dyDescent="0.3">
      <c r="B175" s="32"/>
      <c r="C175" s="33"/>
      <c r="D175" s="33"/>
      <c r="E175" s="33"/>
      <c r="F175" s="33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5"/>
      <c r="R175" s="35"/>
      <c r="S175" s="35"/>
      <c r="T175" s="35"/>
      <c r="U175" s="34"/>
      <c r="V175" s="36"/>
    </row>
    <row r="176" spans="2:22" s="30" customFormat="1" x14ac:dyDescent="0.3">
      <c r="B176" s="32"/>
      <c r="C176" s="33"/>
      <c r="D176" s="33"/>
      <c r="E176" s="33"/>
      <c r="F176" s="33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5"/>
      <c r="R176" s="35"/>
      <c r="S176" s="35"/>
      <c r="T176" s="35"/>
      <c r="U176" s="34"/>
      <c r="V176" s="36"/>
    </row>
    <row r="177" spans="2:22" s="30" customFormat="1" x14ac:dyDescent="0.3">
      <c r="B177" s="32"/>
      <c r="C177" s="33"/>
      <c r="D177" s="33"/>
      <c r="E177" s="33"/>
      <c r="F177" s="33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5"/>
      <c r="R177" s="35"/>
      <c r="S177" s="35"/>
      <c r="T177" s="35"/>
      <c r="U177" s="34"/>
      <c r="V177" s="36"/>
    </row>
    <row r="178" spans="2:22" s="30" customFormat="1" x14ac:dyDescent="0.3">
      <c r="B178" s="32"/>
      <c r="C178" s="33"/>
      <c r="D178" s="33"/>
      <c r="E178" s="33"/>
      <c r="F178" s="33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5"/>
      <c r="R178" s="35"/>
      <c r="S178" s="35"/>
      <c r="T178" s="35"/>
      <c r="U178" s="34"/>
      <c r="V178" s="36"/>
    </row>
    <row r="179" spans="2:22" s="30" customFormat="1" x14ac:dyDescent="0.3">
      <c r="B179" s="32"/>
      <c r="C179" s="33"/>
      <c r="D179" s="33"/>
      <c r="E179" s="33"/>
      <c r="F179" s="33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5"/>
      <c r="R179" s="35"/>
      <c r="S179" s="35"/>
      <c r="T179" s="35"/>
      <c r="U179" s="34"/>
      <c r="V179" s="36"/>
    </row>
    <row r="180" spans="2:22" s="30" customFormat="1" x14ac:dyDescent="0.3">
      <c r="B180" s="32"/>
      <c r="C180" s="33"/>
      <c r="D180" s="33"/>
      <c r="E180" s="33"/>
      <c r="F180" s="33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5"/>
      <c r="R180" s="35"/>
      <c r="S180" s="35"/>
      <c r="T180" s="35"/>
      <c r="U180" s="34"/>
      <c r="V180" s="36"/>
    </row>
    <row r="181" spans="2:22" s="30" customFormat="1" x14ac:dyDescent="0.3">
      <c r="B181" s="32"/>
      <c r="C181" s="33"/>
      <c r="D181" s="33"/>
      <c r="E181" s="33"/>
      <c r="F181" s="33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5"/>
      <c r="R181" s="35"/>
      <c r="S181" s="35"/>
      <c r="T181" s="35"/>
      <c r="U181" s="34"/>
      <c r="V181" s="36"/>
    </row>
    <row r="182" spans="2:22" s="30" customFormat="1" x14ac:dyDescent="0.3">
      <c r="B182" s="32"/>
      <c r="C182" s="33"/>
      <c r="D182" s="33"/>
      <c r="E182" s="33"/>
      <c r="F182" s="33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5"/>
      <c r="R182" s="35"/>
      <c r="S182" s="35"/>
      <c r="T182" s="35"/>
      <c r="U182" s="34"/>
      <c r="V182" s="36"/>
    </row>
    <row r="183" spans="2:22" s="30" customFormat="1" x14ac:dyDescent="0.3">
      <c r="B183" s="32"/>
      <c r="C183" s="33"/>
      <c r="D183" s="33"/>
      <c r="E183" s="33"/>
      <c r="F183" s="33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5"/>
      <c r="R183" s="35"/>
      <c r="S183" s="35"/>
      <c r="T183" s="35"/>
      <c r="U183" s="34"/>
      <c r="V183" s="36"/>
    </row>
    <row r="184" spans="2:22" s="30" customFormat="1" x14ac:dyDescent="0.3">
      <c r="B184" s="32"/>
      <c r="C184" s="33"/>
      <c r="D184" s="33"/>
      <c r="E184" s="33"/>
      <c r="F184" s="33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5"/>
      <c r="R184" s="35"/>
      <c r="S184" s="35"/>
      <c r="T184" s="35"/>
      <c r="U184" s="34"/>
      <c r="V184" s="36"/>
    </row>
    <row r="185" spans="2:22" s="30" customFormat="1" x14ac:dyDescent="0.3">
      <c r="B185" s="32"/>
      <c r="C185" s="33"/>
      <c r="D185" s="33"/>
      <c r="E185" s="33"/>
      <c r="F185" s="33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5"/>
      <c r="R185" s="35"/>
      <c r="S185" s="35"/>
      <c r="T185" s="35"/>
      <c r="U185" s="34"/>
      <c r="V185" s="36"/>
    </row>
    <row r="186" spans="2:22" s="30" customFormat="1" x14ac:dyDescent="0.3">
      <c r="B186" s="32"/>
      <c r="C186" s="33"/>
      <c r="D186" s="33"/>
      <c r="E186" s="33"/>
      <c r="F186" s="33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5"/>
      <c r="R186" s="35"/>
      <c r="S186" s="35"/>
      <c r="T186" s="35"/>
      <c r="U186" s="34"/>
      <c r="V186" s="36"/>
    </row>
    <row r="187" spans="2:22" s="30" customFormat="1" x14ac:dyDescent="0.3">
      <c r="B187" s="32"/>
      <c r="C187" s="33"/>
      <c r="D187" s="33"/>
      <c r="E187" s="33"/>
      <c r="F187" s="33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5"/>
      <c r="R187" s="35"/>
      <c r="S187" s="35"/>
      <c r="T187" s="35"/>
      <c r="U187" s="34"/>
      <c r="V187" s="36"/>
    </row>
    <row r="188" spans="2:22" s="30" customFormat="1" x14ac:dyDescent="0.3">
      <c r="B188" s="32"/>
      <c r="C188" s="33"/>
      <c r="D188" s="33"/>
      <c r="E188" s="33"/>
      <c r="F188" s="33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5"/>
      <c r="R188" s="35"/>
      <c r="S188" s="35"/>
      <c r="T188" s="35"/>
      <c r="U188" s="34"/>
      <c r="V188" s="36"/>
    </row>
    <row r="189" spans="2:22" s="30" customFormat="1" x14ac:dyDescent="0.3">
      <c r="B189" s="32"/>
      <c r="C189" s="33"/>
      <c r="D189" s="33"/>
      <c r="E189" s="33"/>
      <c r="F189" s="33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5"/>
      <c r="R189" s="35"/>
      <c r="S189" s="35"/>
      <c r="T189" s="35"/>
      <c r="U189" s="34"/>
      <c r="V189" s="36"/>
    </row>
    <row r="190" spans="2:22" s="30" customFormat="1" x14ac:dyDescent="0.3">
      <c r="B190" s="32"/>
      <c r="C190" s="33"/>
      <c r="D190" s="33"/>
      <c r="E190" s="33"/>
      <c r="F190" s="33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5"/>
      <c r="R190" s="35"/>
      <c r="S190" s="35"/>
      <c r="T190" s="35"/>
      <c r="U190" s="34"/>
      <c r="V190" s="36"/>
    </row>
    <row r="191" spans="2:22" s="30" customFormat="1" x14ac:dyDescent="0.3">
      <c r="B191" s="32"/>
      <c r="C191" s="33"/>
      <c r="D191" s="33"/>
      <c r="E191" s="33"/>
      <c r="F191" s="33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5"/>
      <c r="R191" s="35"/>
      <c r="S191" s="35"/>
      <c r="T191" s="35"/>
      <c r="U191" s="34"/>
      <c r="V191" s="36"/>
    </row>
    <row r="192" spans="2:22" s="30" customFormat="1" x14ac:dyDescent="0.3">
      <c r="B192" s="32"/>
      <c r="C192" s="33"/>
      <c r="D192" s="33"/>
      <c r="E192" s="33"/>
      <c r="F192" s="33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5"/>
      <c r="R192" s="35"/>
      <c r="S192" s="35"/>
      <c r="T192" s="35"/>
      <c r="U192" s="34"/>
      <c r="V192" s="36"/>
    </row>
    <row r="193" spans="2:22" s="30" customFormat="1" x14ac:dyDescent="0.3">
      <c r="B193" s="32"/>
      <c r="C193" s="33"/>
      <c r="D193" s="33"/>
      <c r="E193" s="33"/>
      <c r="F193" s="33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5"/>
      <c r="R193" s="35"/>
      <c r="S193" s="35"/>
      <c r="T193" s="35"/>
      <c r="U193" s="34"/>
      <c r="V193" s="36"/>
    </row>
    <row r="194" spans="2:22" s="30" customFormat="1" x14ac:dyDescent="0.3">
      <c r="B194" s="32"/>
      <c r="C194" s="33"/>
      <c r="D194" s="33"/>
      <c r="E194" s="33"/>
      <c r="F194" s="33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5"/>
      <c r="R194" s="35"/>
      <c r="S194" s="35"/>
      <c r="T194" s="35"/>
      <c r="U194" s="34"/>
      <c r="V194" s="36"/>
    </row>
    <row r="195" spans="2:22" s="30" customFormat="1" x14ac:dyDescent="0.3">
      <c r="B195" s="32"/>
      <c r="C195" s="33"/>
      <c r="D195" s="33"/>
      <c r="E195" s="33"/>
      <c r="F195" s="33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5"/>
      <c r="R195" s="35"/>
      <c r="S195" s="35"/>
      <c r="T195" s="35"/>
      <c r="U195" s="34"/>
      <c r="V195" s="36"/>
    </row>
    <row r="196" spans="2:22" s="30" customFormat="1" x14ac:dyDescent="0.3">
      <c r="B196" s="32"/>
      <c r="C196" s="33"/>
      <c r="D196" s="33"/>
      <c r="E196" s="33"/>
      <c r="F196" s="33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5"/>
      <c r="R196" s="35"/>
      <c r="S196" s="35"/>
      <c r="T196" s="35"/>
      <c r="U196" s="34"/>
      <c r="V196" s="36"/>
    </row>
    <row r="197" spans="2:22" s="30" customFormat="1" x14ac:dyDescent="0.3">
      <c r="B197" s="32"/>
      <c r="C197" s="33"/>
      <c r="D197" s="33"/>
      <c r="E197" s="33"/>
      <c r="F197" s="33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5"/>
      <c r="R197" s="35"/>
      <c r="S197" s="35"/>
      <c r="T197" s="35"/>
      <c r="U197" s="34"/>
      <c r="V197" s="36"/>
    </row>
    <row r="198" spans="2:22" s="30" customFormat="1" x14ac:dyDescent="0.3">
      <c r="B198" s="32"/>
      <c r="C198" s="33"/>
      <c r="D198" s="33"/>
      <c r="E198" s="33"/>
      <c r="F198" s="33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5"/>
      <c r="R198" s="35"/>
      <c r="S198" s="35"/>
      <c r="T198" s="35"/>
      <c r="U198" s="34"/>
      <c r="V198" s="36"/>
    </row>
    <row r="199" spans="2:22" s="30" customFormat="1" x14ac:dyDescent="0.3">
      <c r="B199" s="32"/>
      <c r="C199" s="33"/>
      <c r="D199" s="33"/>
      <c r="E199" s="33"/>
      <c r="F199" s="33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5"/>
      <c r="R199" s="35"/>
      <c r="S199" s="35"/>
      <c r="T199" s="35"/>
      <c r="U199" s="34"/>
      <c r="V199" s="36"/>
    </row>
    <row r="200" spans="2:22" s="30" customFormat="1" x14ac:dyDescent="0.3">
      <c r="B200" s="32"/>
      <c r="C200" s="33"/>
      <c r="D200" s="33"/>
      <c r="E200" s="33"/>
      <c r="F200" s="33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5"/>
      <c r="R200" s="35"/>
      <c r="S200" s="35"/>
      <c r="T200" s="35"/>
      <c r="U200" s="34"/>
      <c r="V200" s="36"/>
    </row>
    <row r="201" spans="2:22" s="30" customFormat="1" x14ac:dyDescent="0.3">
      <c r="B201" s="32"/>
      <c r="C201" s="33"/>
      <c r="D201" s="33"/>
      <c r="E201" s="33"/>
      <c r="F201" s="33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5"/>
      <c r="R201" s="35"/>
      <c r="S201" s="35"/>
      <c r="T201" s="35"/>
      <c r="U201" s="34"/>
      <c r="V201" s="36"/>
    </row>
    <row r="202" spans="2:22" s="30" customFormat="1" x14ac:dyDescent="0.3">
      <c r="B202" s="32"/>
      <c r="C202" s="33"/>
      <c r="D202" s="33"/>
      <c r="E202" s="33"/>
      <c r="F202" s="33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5"/>
      <c r="R202" s="35"/>
      <c r="S202" s="35"/>
      <c r="T202" s="35"/>
      <c r="U202" s="34"/>
      <c r="V202" s="36"/>
    </row>
    <row r="203" spans="2:22" s="30" customFormat="1" x14ac:dyDescent="0.3">
      <c r="B203" s="32"/>
      <c r="C203" s="33"/>
      <c r="D203" s="33"/>
      <c r="E203" s="33"/>
      <c r="F203" s="33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5"/>
      <c r="R203" s="35"/>
      <c r="S203" s="35"/>
      <c r="T203" s="35"/>
      <c r="U203" s="34"/>
      <c r="V203" s="36"/>
    </row>
    <row r="204" spans="2:22" s="30" customFormat="1" x14ac:dyDescent="0.3">
      <c r="B204" s="32"/>
      <c r="C204" s="33"/>
      <c r="D204" s="33"/>
      <c r="E204" s="33"/>
      <c r="F204" s="33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5"/>
      <c r="R204" s="35"/>
      <c r="S204" s="35"/>
      <c r="T204" s="35"/>
      <c r="U204" s="34"/>
      <c r="V204" s="36"/>
    </row>
    <row r="205" spans="2:22" s="30" customFormat="1" x14ac:dyDescent="0.3">
      <c r="B205" s="32"/>
      <c r="C205" s="33"/>
      <c r="D205" s="33"/>
      <c r="E205" s="33"/>
      <c r="F205" s="33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5"/>
      <c r="R205" s="35"/>
      <c r="S205" s="35"/>
      <c r="T205" s="35"/>
      <c r="U205" s="34"/>
      <c r="V205" s="36"/>
    </row>
    <row r="206" spans="2:22" s="30" customFormat="1" x14ac:dyDescent="0.3">
      <c r="B206" s="32"/>
      <c r="C206" s="33"/>
      <c r="D206" s="33"/>
      <c r="E206" s="33"/>
      <c r="F206" s="33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5"/>
      <c r="R206" s="35"/>
      <c r="S206" s="35"/>
      <c r="T206" s="35"/>
      <c r="U206" s="34"/>
      <c r="V206" s="36"/>
    </row>
    <row r="207" spans="2:22" s="30" customFormat="1" x14ac:dyDescent="0.3">
      <c r="B207" s="32"/>
      <c r="C207" s="33"/>
      <c r="D207" s="33"/>
      <c r="E207" s="33"/>
      <c r="F207" s="33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5"/>
      <c r="R207" s="35"/>
      <c r="S207" s="35"/>
      <c r="T207" s="35"/>
      <c r="U207" s="34"/>
      <c r="V207" s="36"/>
    </row>
    <row r="208" spans="2:22" s="30" customFormat="1" x14ac:dyDescent="0.3">
      <c r="B208" s="32"/>
      <c r="C208" s="33"/>
      <c r="D208" s="33"/>
      <c r="E208" s="33"/>
      <c r="F208" s="33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5"/>
      <c r="R208" s="35"/>
      <c r="S208" s="35"/>
      <c r="T208" s="35"/>
      <c r="U208" s="34"/>
      <c r="V208" s="36"/>
    </row>
    <row r="209" spans="2:22" s="30" customFormat="1" x14ac:dyDescent="0.3">
      <c r="B209" s="32"/>
      <c r="C209" s="33"/>
      <c r="D209" s="33"/>
      <c r="E209" s="33"/>
      <c r="F209" s="33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5"/>
      <c r="R209" s="35"/>
      <c r="S209" s="35"/>
      <c r="T209" s="35"/>
      <c r="U209" s="34"/>
      <c r="V209" s="36"/>
    </row>
    <row r="210" spans="2:22" s="30" customFormat="1" x14ac:dyDescent="0.3">
      <c r="B210" s="32"/>
      <c r="C210" s="33"/>
      <c r="D210" s="33"/>
      <c r="E210" s="33"/>
      <c r="F210" s="33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5"/>
      <c r="R210" s="35"/>
      <c r="S210" s="35"/>
      <c r="T210" s="35"/>
      <c r="U210" s="34"/>
      <c r="V210" s="36"/>
    </row>
    <row r="211" spans="2:22" s="30" customFormat="1" x14ac:dyDescent="0.3">
      <c r="B211" s="32"/>
      <c r="C211" s="33"/>
      <c r="D211" s="33"/>
      <c r="E211" s="33"/>
      <c r="F211" s="3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5"/>
      <c r="R211" s="35"/>
      <c r="S211" s="35"/>
      <c r="T211" s="35"/>
      <c r="U211" s="34"/>
      <c r="V211" s="36"/>
    </row>
    <row r="212" spans="2:22" s="30" customFormat="1" x14ac:dyDescent="0.3">
      <c r="B212" s="32"/>
      <c r="C212" s="33"/>
      <c r="D212" s="33"/>
      <c r="E212" s="33"/>
      <c r="F212" s="33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5"/>
      <c r="R212" s="35"/>
      <c r="S212" s="35"/>
      <c r="T212" s="35"/>
      <c r="U212" s="34"/>
      <c r="V212" s="36"/>
    </row>
    <row r="213" spans="2:22" s="30" customFormat="1" x14ac:dyDescent="0.3">
      <c r="B213" s="32"/>
      <c r="C213" s="33"/>
      <c r="D213" s="33"/>
      <c r="E213" s="33"/>
      <c r="F213" s="33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5"/>
      <c r="R213" s="35"/>
      <c r="S213" s="35"/>
      <c r="T213" s="35"/>
      <c r="U213" s="34"/>
      <c r="V213" s="36"/>
    </row>
    <row r="214" spans="2:22" s="30" customFormat="1" x14ac:dyDescent="0.3">
      <c r="B214" s="32"/>
      <c r="C214" s="33"/>
      <c r="D214" s="33"/>
      <c r="E214" s="33"/>
      <c r="F214" s="3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5"/>
      <c r="R214" s="35"/>
      <c r="S214" s="35"/>
      <c r="T214" s="35"/>
      <c r="U214" s="34"/>
      <c r="V214" s="36"/>
    </row>
    <row r="215" spans="2:22" s="30" customFormat="1" x14ac:dyDescent="0.3">
      <c r="B215" s="32"/>
      <c r="C215" s="33"/>
      <c r="D215" s="33"/>
      <c r="E215" s="33"/>
      <c r="F215" s="33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5"/>
      <c r="R215" s="35"/>
      <c r="S215" s="35"/>
      <c r="T215" s="35"/>
      <c r="U215" s="34"/>
      <c r="V215" s="36"/>
    </row>
    <row r="216" spans="2:22" s="30" customFormat="1" x14ac:dyDescent="0.3">
      <c r="B216" s="32"/>
      <c r="C216" s="33"/>
      <c r="D216" s="33"/>
      <c r="E216" s="33"/>
      <c r="F216" s="33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5"/>
      <c r="R216" s="35"/>
      <c r="S216" s="35"/>
      <c r="T216" s="35"/>
      <c r="U216" s="34"/>
      <c r="V216" s="36"/>
    </row>
    <row r="217" spans="2:22" s="30" customFormat="1" x14ac:dyDescent="0.3">
      <c r="B217" s="32"/>
      <c r="C217" s="33"/>
      <c r="D217" s="33"/>
      <c r="E217" s="33"/>
      <c r="F217" s="33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5"/>
      <c r="R217" s="35"/>
      <c r="S217" s="35"/>
      <c r="T217" s="35"/>
      <c r="U217" s="34"/>
      <c r="V217" s="36"/>
    </row>
    <row r="218" spans="2:22" s="30" customFormat="1" x14ac:dyDescent="0.3">
      <c r="B218" s="32"/>
      <c r="C218" s="33"/>
      <c r="D218" s="33"/>
      <c r="E218" s="33"/>
      <c r="F218" s="33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5"/>
      <c r="R218" s="35"/>
      <c r="S218" s="35"/>
      <c r="T218" s="35"/>
      <c r="U218" s="34"/>
      <c r="V218" s="36"/>
    </row>
    <row r="219" spans="2:22" s="30" customFormat="1" x14ac:dyDescent="0.3">
      <c r="B219" s="32"/>
      <c r="C219" s="33"/>
      <c r="D219" s="33"/>
      <c r="E219" s="33"/>
      <c r="F219" s="33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5"/>
      <c r="R219" s="35"/>
      <c r="S219" s="35"/>
      <c r="T219" s="35"/>
      <c r="U219" s="34"/>
      <c r="V219" s="36"/>
    </row>
    <row r="220" spans="2:22" s="30" customFormat="1" x14ac:dyDescent="0.3">
      <c r="B220" s="32"/>
      <c r="C220" s="33"/>
      <c r="D220" s="33"/>
      <c r="E220" s="33"/>
      <c r="F220" s="33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5"/>
      <c r="R220" s="35"/>
      <c r="S220" s="35"/>
      <c r="T220" s="35"/>
      <c r="U220" s="34"/>
      <c r="V220" s="36"/>
    </row>
    <row r="221" spans="2:22" s="30" customFormat="1" x14ac:dyDescent="0.3">
      <c r="B221" s="32"/>
      <c r="C221" s="33"/>
      <c r="D221" s="33"/>
      <c r="E221" s="33"/>
      <c r="F221" s="33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5"/>
      <c r="R221" s="35"/>
      <c r="S221" s="35"/>
      <c r="T221" s="35"/>
      <c r="U221" s="34"/>
      <c r="V221" s="36"/>
    </row>
    <row r="222" spans="2:22" s="30" customFormat="1" x14ac:dyDescent="0.3">
      <c r="B222" s="32"/>
      <c r="C222" s="33"/>
      <c r="D222" s="33"/>
      <c r="E222" s="33"/>
      <c r="F222" s="33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5"/>
      <c r="R222" s="35"/>
      <c r="S222" s="35"/>
      <c r="T222" s="35"/>
      <c r="U222" s="34"/>
      <c r="V222" s="36"/>
    </row>
    <row r="223" spans="2:22" s="30" customFormat="1" x14ac:dyDescent="0.3">
      <c r="B223" s="32"/>
      <c r="C223" s="33"/>
      <c r="D223" s="33"/>
      <c r="E223" s="33"/>
      <c r="F223" s="3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5"/>
      <c r="R223" s="35"/>
      <c r="S223" s="35"/>
      <c r="T223" s="35"/>
      <c r="U223" s="34"/>
      <c r="V223" s="36"/>
    </row>
    <row r="224" spans="2:22" s="30" customFormat="1" x14ac:dyDescent="0.3">
      <c r="B224" s="32"/>
      <c r="C224" s="33"/>
      <c r="D224" s="33"/>
      <c r="E224" s="33"/>
      <c r="F224" s="33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5"/>
      <c r="R224" s="35"/>
      <c r="S224" s="35"/>
      <c r="T224" s="35"/>
      <c r="U224" s="34"/>
      <c r="V224" s="36"/>
    </row>
    <row r="225" spans="2:22" s="30" customFormat="1" x14ac:dyDescent="0.3">
      <c r="B225" s="32"/>
      <c r="C225" s="33"/>
      <c r="D225" s="33"/>
      <c r="E225" s="33"/>
      <c r="F225" s="33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5"/>
      <c r="R225" s="35"/>
      <c r="S225" s="35"/>
      <c r="T225" s="35"/>
      <c r="U225" s="34"/>
      <c r="V225" s="36"/>
    </row>
    <row r="226" spans="2:22" s="30" customFormat="1" x14ac:dyDescent="0.3">
      <c r="B226" s="32"/>
      <c r="C226" s="33"/>
      <c r="D226" s="33"/>
      <c r="E226" s="33"/>
      <c r="F226" s="33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5"/>
      <c r="R226" s="35"/>
      <c r="S226" s="35"/>
      <c r="T226" s="35"/>
      <c r="U226" s="34"/>
      <c r="V226" s="36"/>
    </row>
    <row r="227" spans="2:22" s="30" customFormat="1" x14ac:dyDescent="0.3">
      <c r="B227" s="32"/>
      <c r="C227" s="33"/>
      <c r="D227" s="33"/>
      <c r="E227" s="33"/>
      <c r="F227" s="33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5"/>
      <c r="R227" s="35"/>
      <c r="S227" s="35"/>
      <c r="T227" s="35"/>
      <c r="U227" s="34"/>
      <c r="V227" s="36"/>
    </row>
    <row r="228" spans="2:22" s="30" customFormat="1" x14ac:dyDescent="0.3">
      <c r="B228" s="32"/>
      <c r="C228" s="33"/>
      <c r="D228" s="33"/>
      <c r="E228" s="33"/>
      <c r="F228" s="33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5"/>
      <c r="R228" s="35"/>
      <c r="S228" s="35"/>
      <c r="T228" s="35"/>
      <c r="U228" s="34"/>
      <c r="V228" s="36"/>
    </row>
    <row r="229" spans="2:22" s="30" customFormat="1" x14ac:dyDescent="0.3">
      <c r="B229" s="32"/>
      <c r="C229" s="33"/>
      <c r="D229" s="33"/>
      <c r="E229" s="33"/>
      <c r="F229" s="33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5"/>
      <c r="R229" s="35"/>
      <c r="S229" s="35"/>
      <c r="T229" s="35"/>
      <c r="U229" s="34"/>
      <c r="V229" s="36"/>
    </row>
    <row r="230" spans="2:22" s="30" customFormat="1" x14ac:dyDescent="0.3">
      <c r="B230" s="32"/>
      <c r="C230" s="33"/>
      <c r="D230" s="33"/>
      <c r="E230" s="33"/>
      <c r="F230" s="33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5"/>
      <c r="R230" s="35"/>
      <c r="S230" s="35"/>
      <c r="T230" s="35"/>
      <c r="U230" s="34"/>
      <c r="V230" s="36"/>
    </row>
    <row r="231" spans="2:22" s="30" customFormat="1" x14ac:dyDescent="0.3">
      <c r="B231" s="32"/>
      <c r="C231" s="33"/>
      <c r="D231" s="33"/>
      <c r="E231" s="33"/>
      <c r="F231" s="33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5"/>
      <c r="R231" s="35"/>
      <c r="S231" s="35"/>
      <c r="T231" s="35"/>
      <c r="U231" s="34"/>
      <c r="V231" s="36"/>
    </row>
    <row r="232" spans="2:22" s="30" customFormat="1" x14ac:dyDescent="0.3">
      <c r="B232" s="32"/>
      <c r="C232" s="33"/>
      <c r="D232" s="33"/>
      <c r="E232" s="33"/>
      <c r="F232" s="3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5"/>
      <c r="R232" s="35"/>
      <c r="S232" s="35"/>
      <c r="T232" s="35"/>
      <c r="U232" s="34"/>
      <c r="V232" s="36"/>
    </row>
    <row r="233" spans="2:22" s="30" customFormat="1" x14ac:dyDescent="0.3">
      <c r="B233" s="32"/>
      <c r="C233" s="33"/>
      <c r="D233" s="33"/>
      <c r="E233" s="33"/>
      <c r="F233" s="3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5"/>
      <c r="R233" s="35"/>
      <c r="S233" s="35"/>
      <c r="T233" s="35"/>
      <c r="U233" s="34"/>
      <c r="V233" s="36"/>
    </row>
    <row r="234" spans="2:22" s="30" customFormat="1" x14ac:dyDescent="0.3">
      <c r="B234" s="32"/>
      <c r="C234" s="33"/>
      <c r="D234" s="33"/>
      <c r="E234" s="33"/>
      <c r="F234" s="33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5"/>
      <c r="R234" s="35"/>
      <c r="S234" s="35"/>
      <c r="T234" s="35"/>
      <c r="U234" s="34"/>
      <c r="V234" s="36"/>
    </row>
    <row r="235" spans="2:22" s="30" customFormat="1" x14ac:dyDescent="0.3">
      <c r="B235" s="32"/>
      <c r="C235" s="33"/>
      <c r="D235" s="33"/>
      <c r="E235" s="33"/>
      <c r="F235" s="33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5"/>
      <c r="R235" s="35"/>
      <c r="S235" s="35"/>
      <c r="T235" s="35"/>
      <c r="U235" s="34"/>
      <c r="V235" s="36"/>
    </row>
    <row r="236" spans="2:22" s="30" customFormat="1" x14ac:dyDescent="0.3">
      <c r="B236" s="32"/>
      <c r="C236" s="33"/>
      <c r="D236" s="33"/>
      <c r="E236" s="33"/>
      <c r="F236" s="33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5"/>
      <c r="R236" s="35"/>
      <c r="S236" s="35"/>
      <c r="T236" s="35"/>
      <c r="U236" s="34"/>
      <c r="V236" s="36"/>
    </row>
    <row r="237" spans="2:22" s="30" customFormat="1" x14ac:dyDescent="0.3">
      <c r="B237" s="32"/>
      <c r="C237" s="33"/>
      <c r="D237" s="33"/>
      <c r="E237" s="33"/>
      <c r="F237" s="33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5"/>
      <c r="R237" s="35"/>
      <c r="S237" s="35"/>
      <c r="T237" s="35"/>
      <c r="U237" s="34"/>
      <c r="V237" s="36"/>
    </row>
    <row r="238" spans="2:22" s="30" customFormat="1" x14ac:dyDescent="0.3">
      <c r="B238" s="32"/>
      <c r="C238" s="33"/>
      <c r="D238" s="33"/>
      <c r="E238" s="33"/>
      <c r="F238" s="33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5"/>
      <c r="R238" s="35"/>
      <c r="S238" s="35"/>
      <c r="T238" s="35"/>
      <c r="U238" s="34"/>
      <c r="V238" s="36"/>
    </row>
    <row r="239" spans="2:22" s="30" customFormat="1" x14ac:dyDescent="0.3">
      <c r="B239" s="32"/>
      <c r="C239" s="33"/>
      <c r="D239" s="33"/>
      <c r="E239" s="33"/>
      <c r="F239" s="33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5"/>
      <c r="R239" s="35"/>
      <c r="S239" s="35"/>
      <c r="T239" s="35"/>
      <c r="U239" s="34"/>
      <c r="V239" s="36"/>
    </row>
    <row r="240" spans="2:22" s="30" customFormat="1" x14ac:dyDescent="0.3">
      <c r="B240" s="32"/>
      <c r="C240" s="33"/>
      <c r="D240" s="33"/>
      <c r="E240" s="33"/>
      <c r="F240" s="33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5"/>
      <c r="R240" s="35"/>
      <c r="S240" s="35"/>
      <c r="T240" s="35"/>
      <c r="U240" s="34"/>
      <c r="V240" s="36"/>
    </row>
    <row r="241" spans="2:22" s="30" customFormat="1" x14ac:dyDescent="0.3">
      <c r="B241" s="32"/>
      <c r="C241" s="33"/>
      <c r="D241" s="33"/>
      <c r="E241" s="33"/>
      <c r="F241" s="33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5"/>
      <c r="R241" s="35"/>
      <c r="S241" s="35"/>
      <c r="T241" s="35"/>
      <c r="U241" s="34"/>
      <c r="V241" s="36"/>
    </row>
    <row r="242" spans="2:22" s="30" customFormat="1" x14ac:dyDescent="0.3">
      <c r="B242" s="32"/>
      <c r="C242" s="33"/>
      <c r="D242" s="33"/>
      <c r="E242" s="33"/>
      <c r="F242" s="33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5"/>
      <c r="R242" s="35"/>
      <c r="S242" s="35"/>
      <c r="T242" s="35"/>
      <c r="U242" s="34"/>
      <c r="V242" s="36"/>
    </row>
    <row r="243" spans="2:22" s="30" customFormat="1" x14ac:dyDescent="0.3">
      <c r="B243" s="32"/>
      <c r="C243" s="33"/>
      <c r="D243" s="33"/>
      <c r="E243" s="33"/>
      <c r="F243" s="33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5"/>
      <c r="R243" s="35"/>
      <c r="S243" s="35"/>
      <c r="T243" s="35"/>
      <c r="U243" s="34"/>
      <c r="V243" s="36"/>
    </row>
    <row r="244" spans="2:22" s="30" customFormat="1" x14ac:dyDescent="0.3">
      <c r="B244" s="32"/>
      <c r="C244" s="33"/>
      <c r="D244" s="33"/>
      <c r="E244" s="33"/>
      <c r="F244" s="33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5"/>
      <c r="R244" s="35"/>
      <c r="S244" s="35"/>
      <c r="T244" s="35"/>
      <c r="U244" s="34"/>
      <c r="V244" s="36"/>
    </row>
    <row r="245" spans="2:22" s="30" customFormat="1" x14ac:dyDescent="0.3">
      <c r="B245" s="32"/>
      <c r="C245" s="33"/>
      <c r="D245" s="33"/>
      <c r="E245" s="33"/>
      <c r="F245" s="33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5"/>
      <c r="R245" s="35"/>
      <c r="S245" s="35"/>
      <c r="T245" s="35"/>
      <c r="U245" s="34"/>
      <c r="V245" s="36"/>
    </row>
    <row r="246" spans="2:22" s="30" customFormat="1" x14ac:dyDescent="0.3">
      <c r="B246" s="32"/>
      <c r="C246" s="33"/>
      <c r="D246" s="33"/>
      <c r="E246" s="33"/>
      <c r="F246" s="33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5"/>
      <c r="R246" s="35"/>
      <c r="S246" s="35"/>
      <c r="T246" s="35"/>
      <c r="U246" s="34"/>
      <c r="V246" s="36"/>
    </row>
    <row r="247" spans="2:22" s="30" customFormat="1" x14ac:dyDescent="0.3">
      <c r="B247" s="32"/>
      <c r="C247" s="33"/>
      <c r="D247" s="33"/>
      <c r="E247" s="33"/>
      <c r="F247" s="33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5"/>
      <c r="R247" s="35"/>
      <c r="S247" s="35"/>
      <c r="T247" s="35"/>
      <c r="U247" s="34"/>
      <c r="V247" s="36"/>
    </row>
    <row r="248" spans="2:22" s="30" customFormat="1" x14ac:dyDescent="0.3">
      <c r="B248" s="32"/>
      <c r="C248" s="33"/>
      <c r="D248" s="33"/>
      <c r="E248" s="33"/>
      <c r="F248" s="33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5"/>
      <c r="R248" s="35"/>
      <c r="S248" s="35"/>
      <c r="T248" s="35"/>
      <c r="U248" s="34"/>
      <c r="V248" s="36"/>
    </row>
    <row r="249" spans="2:22" s="30" customFormat="1" x14ac:dyDescent="0.3">
      <c r="B249" s="32"/>
      <c r="C249" s="33"/>
      <c r="D249" s="33"/>
      <c r="E249" s="33"/>
      <c r="F249" s="3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5"/>
      <c r="R249" s="35"/>
      <c r="S249" s="35"/>
      <c r="T249" s="35"/>
      <c r="U249" s="34"/>
      <c r="V249" s="36"/>
    </row>
    <row r="250" spans="2:22" s="30" customFormat="1" x14ac:dyDescent="0.3">
      <c r="B250" s="32"/>
      <c r="C250" s="33"/>
      <c r="D250" s="33"/>
      <c r="E250" s="33"/>
      <c r="F250" s="33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5"/>
      <c r="R250" s="35"/>
      <c r="S250" s="35"/>
      <c r="T250" s="35"/>
      <c r="U250" s="34"/>
      <c r="V250" s="36"/>
    </row>
    <row r="251" spans="2:22" s="30" customFormat="1" x14ac:dyDescent="0.3">
      <c r="B251" s="32"/>
      <c r="C251" s="33"/>
      <c r="D251" s="33"/>
      <c r="E251" s="33"/>
      <c r="F251" s="3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5"/>
      <c r="R251" s="35"/>
      <c r="S251" s="35"/>
      <c r="T251" s="35"/>
      <c r="U251" s="34"/>
      <c r="V251" s="36"/>
    </row>
    <row r="252" spans="2:22" s="30" customFormat="1" x14ac:dyDescent="0.3">
      <c r="B252" s="32"/>
      <c r="C252" s="33"/>
      <c r="D252" s="33"/>
      <c r="E252" s="33"/>
      <c r="F252" s="3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5"/>
      <c r="R252" s="35"/>
      <c r="S252" s="35"/>
      <c r="T252" s="35"/>
      <c r="U252" s="34"/>
      <c r="V252" s="36"/>
    </row>
    <row r="253" spans="2:22" s="30" customFormat="1" x14ac:dyDescent="0.3">
      <c r="B253" s="32"/>
      <c r="C253" s="33"/>
      <c r="D253" s="33"/>
      <c r="E253" s="33"/>
      <c r="F253" s="33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5"/>
      <c r="R253" s="35"/>
      <c r="S253" s="35"/>
      <c r="T253" s="35"/>
      <c r="U253" s="34"/>
      <c r="V253" s="36"/>
    </row>
    <row r="254" spans="2:22" s="30" customFormat="1" x14ac:dyDescent="0.3">
      <c r="B254" s="32"/>
      <c r="C254" s="33"/>
      <c r="D254" s="33"/>
      <c r="E254" s="33"/>
      <c r="F254" s="33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5"/>
      <c r="R254" s="35"/>
      <c r="S254" s="35"/>
      <c r="T254" s="35"/>
      <c r="U254" s="34"/>
      <c r="V254" s="36"/>
    </row>
    <row r="255" spans="2:22" s="30" customFormat="1" x14ac:dyDescent="0.3">
      <c r="B255" s="32"/>
      <c r="C255" s="33"/>
      <c r="D255" s="33"/>
      <c r="E255" s="33"/>
      <c r="F255" s="33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5"/>
      <c r="R255" s="35"/>
      <c r="S255" s="35"/>
      <c r="T255" s="35"/>
      <c r="U255" s="34"/>
      <c r="V255" s="36"/>
    </row>
    <row r="256" spans="2:22" s="30" customFormat="1" x14ac:dyDescent="0.3">
      <c r="B256" s="32"/>
      <c r="C256" s="33"/>
      <c r="D256" s="33"/>
      <c r="E256" s="33"/>
      <c r="F256" s="33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5"/>
      <c r="R256" s="35"/>
      <c r="S256" s="35"/>
      <c r="T256" s="35"/>
      <c r="U256" s="34"/>
      <c r="V256" s="36"/>
    </row>
    <row r="257" spans="2:22" s="30" customFormat="1" x14ac:dyDescent="0.3">
      <c r="B257" s="32"/>
      <c r="C257" s="33"/>
      <c r="D257" s="33"/>
      <c r="E257" s="33"/>
      <c r="F257" s="33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5"/>
      <c r="R257" s="35"/>
      <c r="S257" s="35"/>
      <c r="T257" s="35"/>
      <c r="U257" s="34"/>
      <c r="V257" s="36"/>
    </row>
    <row r="258" spans="2:22" s="30" customFormat="1" x14ac:dyDescent="0.3">
      <c r="B258" s="32"/>
      <c r="C258" s="33"/>
      <c r="D258" s="33"/>
      <c r="E258" s="33"/>
      <c r="F258" s="33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5"/>
      <c r="R258" s="35"/>
      <c r="S258" s="35"/>
      <c r="T258" s="35"/>
      <c r="U258" s="34"/>
      <c r="V258" s="36"/>
    </row>
    <row r="259" spans="2:22" s="30" customFormat="1" x14ac:dyDescent="0.3">
      <c r="B259" s="32"/>
      <c r="C259" s="33"/>
      <c r="D259" s="33"/>
      <c r="E259" s="33"/>
      <c r="F259" s="33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5"/>
      <c r="R259" s="35"/>
      <c r="S259" s="35"/>
      <c r="T259" s="35"/>
      <c r="U259" s="34"/>
      <c r="V259" s="36"/>
    </row>
    <row r="260" spans="2:22" s="30" customFormat="1" x14ac:dyDescent="0.3">
      <c r="B260" s="32"/>
      <c r="C260" s="33"/>
      <c r="D260" s="33"/>
      <c r="E260" s="33"/>
      <c r="F260" s="33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5"/>
      <c r="R260" s="35"/>
      <c r="S260" s="35"/>
      <c r="T260" s="35"/>
      <c r="U260" s="34"/>
      <c r="V260" s="36"/>
    </row>
    <row r="261" spans="2:22" s="30" customFormat="1" x14ac:dyDescent="0.3">
      <c r="B261" s="32"/>
      <c r="C261" s="33"/>
      <c r="D261" s="33"/>
      <c r="E261" s="33"/>
      <c r="F261" s="33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5"/>
      <c r="R261" s="35"/>
      <c r="S261" s="35"/>
      <c r="T261" s="35"/>
      <c r="U261" s="34"/>
      <c r="V261" s="36"/>
    </row>
    <row r="262" spans="2:22" s="30" customFormat="1" x14ac:dyDescent="0.3">
      <c r="B262" s="32"/>
      <c r="C262" s="33"/>
      <c r="D262" s="33"/>
      <c r="E262" s="33"/>
      <c r="F262" s="33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5"/>
      <c r="R262" s="35"/>
      <c r="S262" s="35"/>
      <c r="T262" s="35"/>
      <c r="U262" s="34"/>
      <c r="V262" s="36"/>
    </row>
    <row r="263" spans="2:22" s="30" customFormat="1" x14ac:dyDescent="0.3">
      <c r="B263" s="32"/>
      <c r="C263" s="33"/>
      <c r="D263" s="33"/>
      <c r="E263" s="33"/>
      <c r="F263" s="33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5"/>
      <c r="R263" s="35"/>
      <c r="S263" s="35"/>
      <c r="T263" s="35"/>
      <c r="U263" s="34"/>
      <c r="V263" s="36"/>
    </row>
    <row r="264" spans="2:22" s="30" customFormat="1" x14ac:dyDescent="0.3">
      <c r="B264" s="32"/>
      <c r="C264" s="33"/>
      <c r="D264" s="33"/>
      <c r="E264" s="33"/>
      <c r="F264" s="33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5"/>
      <c r="R264" s="35"/>
      <c r="S264" s="35"/>
      <c r="T264" s="35"/>
      <c r="U264" s="34"/>
      <c r="V264" s="36"/>
    </row>
    <row r="265" spans="2:22" s="30" customFormat="1" x14ac:dyDescent="0.3">
      <c r="B265" s="32"/>
      <c r="C265" s="33"/>
      <c r="D265" s="33"/>
      <c r="E265" s="33"/>
      <c r="F265" s="33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5"/>
      <c r="R265" s="35"/>
      <c r="S265" s="35"/>
      <c r="T265" s="35"/>
      <c r="U265" s="34"/>
      <c r="V265" s="36"/>
    </row>
    <row r="266" spans="2:22" s="30" customFormat="1" x14ac:dyDescent="0.3">
      <c r="B266" s="32"/>
      <c r="C266" s="33"/>
      <c r="D266" s="33"/>
      <c r="E266" s="33"/>
      <c r="F266" s="33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5"/>
      <c r="R266" s="35"/>
      <c r="S266" s="35"/>
      <c r="T266" s="35"/>
      <c r="U266" s="34"/>
      <c r="V266" s="36"/>
    </row>
    <row r="267" spans="2:22" s="30" customFormat="1" x14ac:dyDescent="0.3">
      <c r="B267" s="32"/>
      <c r="C267" s="33"/>
      <c r="D267" s="33"/>
      <c r="E267" s="33"/>
      <c r="F267" s="33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5"/>
      <c r="R267" s="35"/>
      <c r="S267" s="35"/>
      <c r="T267" s="35"/>
      <c r="U267" s="34"/>
      <c r="V267" s="36"/>
    </row>
    <row r="268" spans="2:22" s="30" customFormat="1" x14ac:dyDescent="0.3">
      <c r="B268" s="32"/>
      <c r="C268" s="33"/>
      <c r="D268" s="33"/>
      <c r="E268" s="33"/>
      <c r="F268" s="33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5"/>
      <c r="R268" s="35"/>
      <c r="S268" s="35"/>
      <c r="T268" s="35"/>
      <c r="U268" s="34"/>
      <c r="V268" s="36"/>
    </row>
    <row r="269" spans="2:22" s="30" customFormat="1" x14ac:dyDescent="0.3">
      <c r="B269" s="32"/>
      <c r="C269" s="33"/>
      <c r="D269" s="33"/>
      <c r="E269" s="33"/>
      <c r="F269" s="33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5"/>
      <c r="R269" s="35"/>
      <c r="S269" s="35"/>
      <c r="T269" s="35"/>
      <c r="U269" s="34"/>
      <c r="V269" s="36"/>
    </row>
    <row r="270" spans="2:22" s="30" customFormat="1" x14ac:dyDescent="0.3">
      <c r="B270" s="32"/>
      <c r="C270" s="33"/>
      <c r="D270" s="33"/>
      <c r="E270" s="33"/>
      <c r="F270" s="33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5"/>
      <c r="R270" s="35"/>
      <c r="S270" s="35"/>
      <c r="T270" s="35"/>
      <c r="U270" s="34"/>
      <c r="V270" s="36"/>
    </row>
    <row r="271" spans="2:22" s="30" customFormat="1" x14ac:dyDescent="0.3">
      <c r="B271" s="32"/>
      <c r="C271" s="33"/>
      <c r="D271" s="33"/>
      <c r="E271" s="33"/>
      <c r="F271" s="33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5"/>
      <c r="R271" s="35"/>
      <c r="S271" s="35"/>
      <c r="T271" s="35"/>
      <c r="U271" s="34"/>
      <c r="V271" s="36"/>
    </row>
    <row r="272" spans="2:22" s="30" customFormat="1" x14ac:dyDescent="0.3">
      <c r="B272" s="32"/>
      <c r="C272" s="33"/>
      <c r="D272" s="33"/>
      <c r="E272" s="33"/>
      <c r="F272" s="33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5"/>
      <c r="R272" s="35"/>
      <c r="S272" s="35"/>
      <c r="T272" s="35"/>
      <c r="U272" s="34"/>
      <c r="V272" s="36"/>
    </row>
    <row r="273" spans="2:22" s="30" customFormat="1" x14ac:dyDescent="0.3">
      <c r="B273" s="32"/>
      <c r="C273" s="33"/>
      <c r="D273" s="33"/>
      <c r="E273" s="33"/>
      <c r="F273" s="33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5"/>
      <c r="R273" s="35"/>
      <c r="S273" s="35"/>
      <c r="T273" s="35"/>
      <c r="U273" s="34"/>
      <c r="V273" s="36"/>
    </row>
    <row r="274" spans="2:22" s="30" customFormat="1" x14ac:dyDescent="0.3">
      <c r="B274" s="32"/>
      <c r="C274" s="33"/>
      <c r="D274" s="33"/>
      <c r="E274" s="33"/>
      <c r="F274" s="33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5"/>
      <c r="R274" s="35"/>
      <c r="S274" s="35"/>
      <c r="T274" s="35"/>
      <c r="U274" s="34"/>
      <c r="V274" s="36"/>
    </row>
    <row r="275" spans="2:22" s="30" customFormat="1" x14ac:dyDescent="0.3">
      <c r="B275" s="32"/>
      <c r="C275" s="33"/>
      <c r="D275" s="33"/>
      <c r="E275" s="33"/>
      <c r="F275" s="33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5"/>
      <c r="R275" s="35"/>
      <c r="S275" s="35"/>
      <c r="T275" s="35"/>
      <c r="U275" s="34"/>
      <c r="V275" s="36"/>
    </row>
    <row r="276" spans="2:22" s="30" customFormat="1" x14ac:dyDescent="0.3">
      <c r="B276" s="32"/>
      <c r="C276" s="33"/>
      <c r="D276" s="33"/>
      <c r="E276" s="33"/>
      <c r="F276" s="33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5"/>
      <c r="R276" s="35"/>
      <c r="S276" s="35"/>
      <c r="T276" s="35"/>
      <c r="U276" s="34"/>
      <c r="V276" s="36"/>
    </row>
    <row r="277" spans="2:22" s="30" customFormat="1" x14ac:dyDescent="0.3">
      <c r="B277" s="32"/>
      <c r="C277" s="33"/>
      <c r="D277" s="33"/>
      <c r="E277" s="33"/>
      <c r="F277" s="33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5"/>
      <c r="R277" s="35"/>
      <c r="S277" s="35"/>
      <c r="T277" s="35"/>
      <c r="U277" s="34"/>
      <c r="V277" s="36"/>
    </row>
    <row r="278" spans="2:22" s="30" customFormat="1" x14ac:dyDescent="0.3">
      <c r="B278" s="32"/>
      <c r="C278" s="33"/>
      <c r="D278" s="33"/>
      <c r="E278" s="33"/>
      <c r="F278" s="33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5"/>
      <c r="R278" s="35"/>
      <c r="S278" s="35"/>
      <c r="T278" s="35"/>
      <c r="U278" s="34"/>
      <c r="V278" s="34"/>
    </row>
    <row r="279" spans="2:22" s="30" customFormat="1" x14ac:dyDescent="0.3">
      <c r="B279" s="32"/>
      <c r="C279" s="33"/>
      <c r="D279" s="33"/>
      <c r="E279" s="33"/>
      <c r="F279" s="33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5"/>
      <c r="R279" s="35"/>
      <c r="S279" s="35"/>
      <c r="T279" s="35"/>
      <c r="U279" s="34"/>
      <c r="V279" s="34"/>
    </row>
    <row r="280" spans="2:22" s="30" customFormat="1" x14ac:dyDescent="0.3">
      <c r="B280" s="32"/>
      <c r="C280" s="33"/>
      <c r="D280" s="33"/>
      <c r="E280" s="33"/>
      <c r="F280" s="33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5"/>
      <c r="R280" s="35"/>
      <c r="S280" s="35"/>
      <c r="T280" s="35"/>
      <c r="U280" s="34"/>
      <c r="V280" s="34"/>
    </row>
    <row r="281" spans="2:22" s="30" customFormat="1" x14ac:dyDescent="0.3">
      <c r="B281" s="32"/>
      <c r="C281" s="33"/>
      <c r="D281" s="33"/>
      <c r="E281" s="33"/>
      <c r="F281" s="33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5"/>
      <c r="R281" s="35"/>
      <c r="S281" s="35"/>
      <c r="T281" s="35"/>
      <c r="U281" s="34"/>
      <c r="V281" s="34"/>
    </row>
    <row r="282" spans="2:22" s="30" customFormat="1" x14ac:dyDescent="0.3">
      <c r="B282" s="32"/>
      <c r="C282" s="33"/>
      <c r="D282" s="33"/>
      <c r="E282" s="33"/>
      <c r="F282" s="33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5"/>
      <c r="R282" s="35"/>
      <c r="S282" s="35"/>
      <c r="T282" s="35"/>
      <c r="U282" s="34"/>
      <c r="V282" s="34"/>
    </row>
    <row r="283" spans="2:22" s="30" customFormat="1" x14ac:dyDescent="0.3">
      <c r="B283" s="32"/>
      <c r="C283" s="33"/>
      <c r="D283" s="33"/>
      <c r="E283" s="33"/>
      <c r="F283" s="33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5"/>
      <c r="R283" s="35"/>
      <c r="S283" s="35"/>
      <c r="T283" s="35"/>
      <c r="U283" s="34"/>
      <c r="V283" s="34"/>
    </row>
    <row r="284" spans="2:22" s="30" customFormat="1" x14ac:dyDescent="0.3">
      <c r="B284" s="32"/>
      <c r="C284" s="33"/>
      <c r="D284" s="33"/>
      <c r="E284" s="33"/>
      <c r="F284" s="33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5"/>
      <c r="R284" s="35"/>
      <c r="S284" s="35"/>
      <c r="T284" s="35"/>
      <c r="U284" s="34"/>
      <c r="V284" s="34"/>
    </row>
    <row r="285" spans="2:22" s="30" customFormat="1" x14ac:dyDescent="0.3">
      <c r="B285" s="32"/>
      <c r="C285" s="33"/>
      <c r="D285" s="33"/>
      <c r="E285" s="33"/>
      <c r="F285" s="33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5"/>
      <c r="R285" s="35"/>
      <c r="S285" s="35"/>
      <c r="T285" s="35"/>
      <c r="U285" s="34"/>
      <c r="V285" s="34"/>
    </row>
    <row r="286" spans="2:22" s="30" customFormat="1" x14ac:dyDescent="0.3">
      <c r="B286" s="32"/>
      <c r="C286" s="33"/>
      <c r="D286" s="33"/>
      <c r="E286" s="33"/>
      <c r="F286" s="33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5"/>
      <c r="R286" s="35"/>
      <c r="S286" s="35"/>
      <c r="T286" s="35"/>
      <c r="U286" s="34"/>
      <c r="V286" s="34"/>
    </row>
    <row r="287" spans="2:22" s="30" customFormat="1" x14ac:dyDescent="0.3">
      <c r="B287" s="32"/>
      <c r="C287" s="33"/>
      <c r="D287" s="33"/>
      <c r="E287" s="33"/>
      <c r="F287" s="3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5"/>
      <c r="R287" s="35"/>
      <c r="S287" s="35"/>
      <c r="T287" s="35"/>
      <c r="U287" s="34"/>
      <c r="V287" s="34"/>
    </row>
    <row r="288" spans="2:22" s="30" customFormat="1" x14ac:dyDescent="0.3">
      <c r="B288" s="32"/>
      <c r="C288" s="33"/>
      <c r="D288" s="33"/>
      <c r="E288" s="33"/>
      <c r="F288" s="33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5"/>
      <c r="R288" s="35"/>
      <c r="S288" s="35"/>
      <c r="T288" s="35"/>
      <c r="U288" s="34"/>
      <c r="V288" s="34"/>
    </row>
    <row r="289" spans="2:22" s="30" customFormat="1" x14ac:dyDescent="0.3">
      <c r="B289" s="32"/>
      <c r="C289" s="33"/>
      <c r="D289" s="33"/>
      <c r="E289" s="33"/>
      <c r="F289" s="33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5"/>
      <c r="R289" s="35"/>
      <c r="S289" s="35"/>
      <c r="T289" s="35"/>
      <c r="U289" s="34"/>
      <c r="V289" s="34"/>
    </row>
    <row r="290" spans="2:22" s="30" customFormat="1" x14ac:dyDescent="0.3">
      <c r="B290" s="32"/>
      <c r="C290" s="33"/>
      <c r="D290" s="33"/>
      <c r="E290" s="33"/>
      <c r="F290" s="33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5"/>
      <c r="R290" s="35"/>
      <c r="S290" s="35"/>
      <c r="T290" s="35"/>
      <c r="U290" s="34"/>
      <c r="V290" s="34"/>
    </row>
    <row r="291" spans="2:22" s="30" customFormat="1" x14ac:dyDescent="0.3">
      <c r="B291" s="32"/>
      <c r="C291" s="33"/>
      <c r="D291" s="33"/>
      <c r="E291" s="33"/>
      <c r="F291" s="33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5"/>
      <c r="R291" s="35"/>
      <c r="S291" s="35"/>
      <c r="T291" s="35"/>
      <c r="U291" s="34"/>
      <c r="V291" s="34"/>
    </row>
    <row r="292" spans="2:22" s="30" customFormat="1" x14ac:dyDescent="0.3">
      <c r="B292" s="32"/>
      <c r="C292" s="33"/>
      <c r="D292" s="33"/>
      <c r="E292" s="33"/>
      <c r="F292" s="33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5"/>
      <c r="R292" s="35"/>
      <c r="S292" s="35"/>
      <c r="T292" s="35"/>
      <c r="U292" s="34"/>
      <c r="V292" s="34"/>
    </row>
    <row r="293" spans="2:22" s="30" customFormat="1" x14ac:dyDescent="0.3">
      <c r="B293" s="32"/>
      <c r="C293" s="33"/>
      <c r="D293" s="33"/>
      <c r="E293" s="33"/>
      <c r="F293" s="33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5"/>
      <c r="R293" s="35"/>
      <c r="S293" s="35"/>
      <c r="T293" s="35"/>
      <c r="U293" s="34"/>
      <c r="V293" s="34"/>
    </row>
    <row r="294" spans="2:22" s="30" customFormat="1" x14ac:dyDescent="0.3">
      <c r="B294" s="32"/>
      <c r="C294" s="33"/>
      <c r="D294" s="33"/>
      <c r="E294" s="33"/>
      <c r="F294" s="33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5"/>
      <c r="R294" s="35"/>
      <c r="S294" s="35"/>
      <c r="T294" s="35"/>
      <c r="U294" s="34"/>
      <c r="V294" s="34"/>
    </row>
    <row r="295" spans="2:22" s="30" customFormat="1" x14ac:dyDescent="0.3">
      <c r="B295" s="32"/>
      <c r="C295" s="33"/>
      <c r="D295" s="33"/>
      <c r="E295" s="33"/>
      <c r="F295" s="33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5"/>
      <c r="R295" s="35"/>
      <c r="S295" s="35"/>
      <c r="T295" s="35"/>
      <c r="U295" s="34"/>
      <c r="V295" s="34"/>
    </row>
    <row r="296" spans="2:22" s="30" customFormat="1" x14ac:dyDescent="0.3">
      <c r="B296" s="32"/>
      <c r="C296" s="33"/>
      <c r="D296" s="33"/>
      <c r="E296" s="33"/>
      <c r="F296" s="33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5"/>
      <c r="R296" s="35"/>
      <c r="S296" s="35"/>
      <c r="T296" s="35"/>
      <c r="U296" s="34"/>
      <c r="V296" s="34"/>
    </row>
    <row r="297" spans="2:22" s="30" customFormat="1" x14ac:dyDescent="0.3">
      <c r="B297" s="32"/>
      <c r="C297" s="33"/>
      <c r="D297" s="33"/>
      <c r="E297" s="33"/>
      <c r="F297" s="33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5"/>
      <c r="R297" s="35"/>
      <c r="S297" s="35"/>
      <c r="T297" s="35"/>
      <c r="U297" s="34"/>
      <c r="V297" s="34"/>
    </row>
    <row r="298" spans="2:22" s="30" customFormat="1" x14ac:dyDescent="0.3">
      <c r="B298" s="32"/>
      <c r="C298" s="33"/>
      <c r="D298" s="33"/>
      <c r="E298" s="33"/>
      <c r="F298" s="33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5"/>
      <c r="R298" s="35"/>
      <c r="S298" s="35"/>
      <c r="T298" s="35"/>
      <c r="U298" s="34"/>
      <c r="V298" s="34"/>
    </row>
    <row r="299" spans="2:22" s="30" customFormat="1" x14ac:dyDescent="0.3">
      <c r="B299" s="32"/>
      <c r="C299" s="33"/>
      <c r="D299" s="33"/>
      <c r="E299" s="33"/>
      <c r="F299" s="33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5"/>
      <c r="R299" s="35"/>
      <c r="S299" s="35"/>
      <c r="T299" s="35"/>
      <c r="U299" s="34"/>
      <c r="V299" s="34"/>
    </row>
    <row r="300" spans="2:22" s="30" customFormat="1" x14ac:dyDescent="0.3">
      <c r="B300" s="32"/>
      <c r="C300" s="33"/>
      <c r="D300" s="33"/>
      <c r="E300" s="33"/>
      <c r="F300" s="33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5"/>
      <c r="R300" s="35"/>
      <c r="S300" s="35"/>
      <c r="T300" s="35"/>
      <c r="U300" s="34"/>
      <c r="V300" s="34"/>
    </row>
    <row r="301" spans="2:22" s="30" customFormat="1" x14ac:dyDescent="0.3">
      <c r="B301" s="32"/>
      <c r="C301" s="33"/>
      <c r="D301" s="33"/>
      <c r="E301" s="33"/>
      <c r="F301" s="33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5"/>
      <c r="R301" s="35"/>
      <c r="S301" s="35"/>
      <c r="T301" s="35"/>
      <c r="U301" s="34"/>
      <c r="V301" s="34"/>
    </row>
    <row r="302" spans="2:22" s="30" customFormat="1" x14ac:dyDescent="0.3">
      <c r="B302" s="32"/>
      <c r="C302" s="33"/>
      <c r="D302" s="33"/>
      <c r="E302" s="33"/>
      <c r="F302" s="33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5"/>
      <c r="R302" s="35"/>
      <c r="S302" s="35"/>
      <c r="T302" s="35"/>
      <c r="U302" s="34"/>
      <c r="V302" s="34"/>
    </row>
    <row r="303" spans="2:22" s="30" customFormat="1" x14ac:dyDescent="0.3">
      <c r="B303" s="32"/>
      <c r="C303" s="33"/>
      <c r="D303" s="33"/>
      <c r="E303" s="33"/>
      <c r="F303" s="33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5"/>
      <c r="R303" s="35"/>
      <c r="S303" s="35"/>
      <c r="T303" s="35"/>
      <c r="U303" s="34"/>
      <c r="V303" s="34"/>
    </row>
    <row r="304" spans="2:22" s="30" customFormat="1" x14ac:dyDescent="0.3">
      <c r="B304" s="32"/>
      <c r="C304" s="33"/>
      <c r="D304" s="33"/>
      <c r="E304" s="33"/>
      <c r="F304" s="33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5"/>
      <c r="R304" s="35"/>
      <c r="S304" s="35"/>
      <c r="T304" s="35"/>
      <c r="U304" s="34"/>
      <c r="V304" s="34"/>
    </row>
    <row r="305" spans="2:22" s="30" customFormat="1" x14ac:dyDescent="0.3">
      <c r="B305" s="32"/>
      <c r="C305" s="33"/>
      <c r="D305" s="33"/>
      <c r="E305" s="33"/>
      <c r="F305" s="33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5"/>
      <c r="R305" s="35"/>
      <c r="S305" s="35"/>
      <c r="T305" s="35"/>
      <c r="U305" s="34"/>
      <c r="V305" s="34"/>
    </row>
    <row r="306" spans="2:22" s="30" customFormat="1" x14ac:dyDescent="0.3">
      <c r="B306" s="32"/>
      <c r="C306" s="33"/>
      <c r="D306" s="33"/>
      <c r="E306" s="33"/>
      <c r="F306" s="33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5"/>
      <c r="R306" s="35"/>
      <c r="S306" s="35"/>
      <c r="T306" s="35"/>
      <c r="U306" s="34"/>
      <c r="V306" s="34"/>
    </row>
    <row r="307" spans="2:22" s="30" customFormat="1" x14ac:dyDescent="0.3">
      <c r="B307" s="32"/>
      <c r="C307" s="33"/>
      <c r="D307" s="33"/>
      <c r="E307" s="33"/>
      <c r="F307" s="33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5"/>
      <c r="R307" s="35"/>
      <c r="S307" s="35"/>
      <c r="T307" s="35"/>
      <c r="U307" s="34"/>
      <c r="V307" s="34"/>
    </row>
    <row r="308" spans="2:22" s="30" customFormat="1" x14ac:dyDescent="0.3">
      <c r="B308" s="32"/>
      <c r="C308" s="33"/>
      <c r="D308" s="33"/>
      <c r="E308" s="33"/>
      <c r="F308" s="33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5"/>
      <c r="R308" s="35"/>
      <c r="S308" s="35"/>
      <c r="T308" s="35"/>
      <c r="U308" s="34"/>
      <c r="V308" s="34"/>
    </row>
    <row r="309" spans="2:22" s="30" customFormat="1" x14ac:dyDescent="0.3">
      <c r="B309" s="32"/>
      <c r="C309" s="33"/>
      <c r="D309" s="33"/>
      <c r="E309" s="33"/>
      <c r="F309" s="33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5"/>
      <c r="R309" s="35"/>
      <c r="S309" s="35"/>
      <c r="T309" s="35"/>
      <c r="U309" s="34"/>
      <c r="V309" s="34"/>
    </row>
    <row r="310" spans="2:22" s="30" customFormat="1" x14ac:dyDescent="0.3">
      <c r="B310" s="32"/>
      <c r="C310" s="33"/>
      <c r="D310" s="33"/>
      <c r="E310" s="33"/>
      <c r="F310" s="33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5"/>
      <c r="R310" s="35"/>
      <c r="S310" s="35"/>
      <c r="T310" s="35"/>
      <c r="U310" s="34"/>
      <c r="V310" s="34"/>
    </row>
    <row r="311" spans="2:22" s="30" customFormat="1" x14ac:dyDescent="0.3">
      <c r="B311" s="32"/>
      <c r="C311" s="33"/>
      <c r="D311" s="33"/>
      <c r="E311" s="33"/>
      <c r="F311" s="33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5"/>
      <c r="R311" s="35"/>
      <c r="S311" s="35"/>
      <c r="T311" s="35"/>
      <c r="U311" s="34"/>
      <c r="V311" s="34"/>
    </row>
    <row r="312" spans="2:22" s="30" customFormat="1" x14ac:dyDescent="0.3">
      <c r="B312" s="32"/>
      <c r="C312" s="33"/>
      <c r="D312" s="33"/>
      <c r="E312" s="33"/>
      <c r="F312" s="33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5"/>
      <c r="R312" s="35"/>
      <c r="S312" s="35"/>
      <c r="T312" s="35"/>
      <c r="U312" s="34"/>
      <c r="V312" s="34"/>
    </row>
    <row r="313" spans="2:22" s="30" customFormat="1" x14ac:dyDescent="0.3">
      <c r="B313" s="32"/>
      <c r="C313" s="33"/>
      <c r="D313" s="33"/>
      <c r="E313" s="33"/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5"/>
      <c r="R313" s="35"/>
      <c r="S313" s="35"/>
      <c r="T313" s="35"/>
      <c r="U313" s="34"/>
      <c r="V313" s="34"/>
    </row>
    <row r="314" spans="2:22" s="30" customFormat="1" x14ac:dyDescent="0.3">
      <c r="B314" s="32"/>
      <c r="C314" s="33"/>
      <c r="D314" s="33"/>
      <c r="E314" s="33"/>
      <c r="F314" s="33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5"/>
      <c r="R314" s="35"/>
      <c r="S314" s="35"/>
      <c r="T314" s="35"/>
      <c r="U314" s="34"/>
      <c r="V314" s="34"/>
    </row>
    <row r="315" spans="2:22" s="30" customFormat="1" x14ac:dyDescent="0.3">
      <c r="B315" s="32"/>
      <c r="C315" s="33"/>
      <c r="D315" s="33"/>
      <c r="E315" s="33"/>
      <c r="F315" s="33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5"/>
      <c r="R315" s="35"/>
      <c r="S315" s="35"/>
      <c r="T315" s="35"/>
      <c r="U315" s="34"/>
      <c r="V315" s="34"/>
    </row>
    <row r="316" spans="2:22" s="30" customFormat="1" x14ac:dyDescent="0.3">
      <c r="B316" s="32"/>
      <c r="C316" s="33"/>
      <c r="D316" s="33"/>
      <c r="E316" s="33"/>
      <c r="F316" s="3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5"/>
      <c r="R316" s="35"/>
      <c r="S316" s="35"/>
      <c r="T316" s="35"/>
      <c r="U316" s="34"/>
      <c r="V316" s="34"/>
    </row>
    <row r="317" spans="2:22" s="30" customFormat="1" x14ac:dyDescent="0.3">
      <c r="B317" s="32"/>
      <c r="C317" s="33"/>
      <c r="D317" s="33"/>
      <c r="E317" s="33"/>
      <c r="F317" s="33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5"/>
      <c r="R317" s="35"/>
      <c r="S317" s="35"/>
      <c r="T317" s="35"/>
      <c r="U317" s="34"/>
      <c r="V317" s="34"/>
    </row>
    <row r="318" spans="2:22" s="30" customFormat="1" x14ac:dyDescent="0.3">
      <c r="B318" s="32"/>
      <c r="C318" s="33"/>
      <c r="D318" s="33"/>
      <c r="E318" s="33"/>
      <c r="F318" s="33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5"/>
      <c r="R318" s="35"/>
      <c r="S318" s="35"/>
      <c r="T318" s="35"/>
      <c r="U318" s="34"/>
      <c r="V318" s="34"/>
    </row>
    <row r="319" spans="2:22" s="30" customFormat="1" x14ac:dyDescent="0.3">
      <c r="B319" s="32"/>
      <c r="C319" s="33"/>
      <c r="D319" s="33"/>
      <c r="E319" s="33"/>
      <c r="F319" s="33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5"/>
      <c r="R319" s="35"/>
      <c r="S319" s="35"/>
      <c r="T319" s="35"/>
      <c r="U319" s="34"/>
      <c r="V319" s="34"/>
    </row>
    <row r="320" spans="2:22" s="30" customFormat="1" x14ac:dyDescent="0.3">
      <c r="B320" s="32"/>
      <c r="C320" s="33"/>
      <c r="D320" s="33"/>
      <c r="E320" s="33"/>
      <c r="F320" s="33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5"/>
      <c r="R320" s="35"/>
      <c r="S320" s="35"/>
      <c r="T320" s="35"/>
      <c r="U320" s="34"/>
      <c r="V320" s="34"/>
    </row>
    <row r="321" spans="2:22" s="30" customFormat="1" x14ac:dyDescent="0.3">
      <c r="B321" s="32"/>
      <c r="C321" s="33"/>
      <c r="D321" s="33"/>
      <c r="E321" s="33"/>
      <c r="F321" s="33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5"/>
      <c r="R321" s="35"/>
      <c r="S321" s="35"/>
      <c r="T321" s="35"/>
      <c r="U321" s="34"/>
      <c r="V321" s="34"/>
    </row>
    <row r="322" spans="2:22" s="30" customFormat="1" x14ac:dyDescent="0.3">
      <c r="B322" s="32"/>
      <c r="C322" s="33"/>
      <c r="D322" s="33"/>
      <c r="E322" s="33"/>
      <c r="F322" s="33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5"/>
      <c r="R322" s="35"/>
      <c r="S322" s="35"/>
      <c r="T322" s="35"/>
      <c r="U322" s="34"/>
      <c r="V322" s="34"/>
    </row>
    <row r="323" spans="2:22" s="30" customFormat="1" x14ac:dyDescent="0.3">
      <c r="B323" s="32"/>
      <c r="C323" s="33"/>
      <c r="D323" s="33"/>
      <c r="E323" s="33"/>
      <c r="F323" s="33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5"/>
      <c r="R323" s="35"/>
      <c r="S323" s="35"/>
      <c r="T323" s="35"/>
      <c r="U323" s="34"/>
      <c r="V323" s="34"/>
    </row>
    <row r="324" spans="2:22" s="30" customFormat="1" x14ac:dyDescent="0.3">
      <c r="B324" s="32"/>
      <c r="C324" s="33"/>
      <c r="D324" s="33"/>
      <c r="E324" s="33"/>
      <c r="F324" s="33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5"/>
      <c r="R324" s="35"/>
      <c r="S324" s="35"/>
      <c r="T324" s="35"/>
      <c r="U324" s="34"/>
      <c r="V324" s="34"/>
    </row>
    <row r="325" spans="2:22" s="30" customFormat="1" x14ac:dyDescent="0.3">
      <c r="B325" s="32"/>
      <c r="C325" s="33"/>
      <c r="D325" s="33"/>
      <c r="E325" s="33"/>
      <c r="F325" s="33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5"/>
      <c r="R325" s="35"/>
      <c r="S325" s="35"/>
      <c r="T325" s="35"/>
      <c r="U325" s="34"/>
      <c r="V325" s="34"/>
    </row>
    <row r="326" spans="2:22" s="30" customFormat="1" x14ac:dyDescent="0.3">
      <c r="B326" s="32"/>
      <c r="C326" s="33"/>
      <c r="D326" s="33"/>
      <c r="E326" s="33"/>
      <c r="F326" s="33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5"/>
      <c r="R326" s="35"/>
      <c r="S326" s="35"/>
      <c r="T326" s="35"/>
      <c r="U326" s="34"/>
      <c r="V326" s="34"/>
    </row>
    <row r="327" spans="2:22" s="30" customFormat="1" x14ac:dyDescent="0.3">
      <c r="B327" s="32"/>
      <c r="C327" s="33"/>
      <c r="D327" s="33"/>
      <c r="E327" s="33"/>
      <c r="F327" s="33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5"/>
      <c r="R327" s="35"/>
      <c r="S327" s="35"/>
      <c r="T327" s="35"/>
      <c r="U327" s="34"/>
      <c r="V327" s="34"/>
    </row>
    <row r="328" spans="2:22" s="30" customFormat="1" x14ac:dyDescent="0.3">
      <c r="B328" s="32"/>
      <c r="C328" s="33"/>
      <c r="D328" s="33"/>
      <c r="E328" s="33"/>
      <c r="F328" s="33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5"/>
      <c r="R328" s="35"/>
      <c r="S328" s="35"/>
      <c r="T328" s="35"/>
      <c r="U328" s="34"/>
      <c r="V328" s="34"/>
    </row>
    <row r="329" spans="2:22" s="30" customFormat="1" x14ac:dyDescent="0.3">
      <c r="B329" s="32"/>
      <c r="C329" s="33"/>
      <c r="D329" s="33"/>
      <c r="E329" s="33"/>
      <c r="F329" s="33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5"/>
      <c r="R329" s="35"/>
      <c r="S329" s="35"/>
      <c r="T329" s="35"/>
      <c r="U329" s="34"/>
      <c r="V329" s="34"/>
    </row>
    <row r="330" spans="2:22" s="30" customFormat="1" x14ac:dyDescent="0.3">
      <c r="B330" s="32"/>
      <c r="C330" s="33"/>
      <c r="D330" s="33"/>
      <c r="E330" s="33"/>
      <c r="F330" s="33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5"/>
      <c r="R330" s="35"/>
      <c r="S330" s="35"/>
      <c r="T330" s="35"/>
      <c r="U330" s="34"/>
      <c r="V330" s="34"/>
    </row>
    <row r="331" spans="2:22" s="30" customFormat="1" x14ac:dyDescent="0.3">
      <c r="B331" s="32"/>
      <c r="C331" s="33"/>
      <c r="D331" s="33"/>
      <c r="E331" s="33"/>
      <c r="F331" s="33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5"/>
      <c r="R331" s="35"/>
      <c r="S331" s="35"/>
      <c r="T331" s="35"/>
      <c r="U331" s="34"/>
      <c r="V331" s="34"/>
    </row>
    <row r="332" spans="2:22" s="30" customFormat="1" x14ac:dyDescent="0.3">
      <c r="B332" s="32"/>
      <c r="C332" s="33"/>
      <c r="D332" s="33"/>
      <c r="E332" s="33"/>
      <c r="F332" s="33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5"/>
      <c r="R332" s="35"/>
      <c r="S332" s="35"/>
      <c r="T332" s="35"/>
      <c r="U332" s="34"/>
      <c r="V332" s="34"/>
    </row>
    <row r="333" spans="2:22" s="30" customFormat="1" x14ac:dyDescent="0.3">
      <c r="B333" s="32"/>
      <c r="C333" s="33"/>
      <c r="D333" s="33"/>
      <c r="E333" s="33"/>
      <c r="F333" s="33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5"/>
      <c r="R333" s="35"/>
      <c r="S333" s="35"/>
      <c r="T333" s="35"/>
      <c r="U333" s="34"/>
      <c r="V333" s="34"/>
    </row>
    <row r="334" spans="2:22" s="30" customFormat="1" x14ac:dyDescent="0.3">
      <c r="B334" s="32"/>
      <c r="C334" s="33"/>
      <c r="D334" s="33"/>
      <c r="E334" s="33"/>
      <c r="F334" s="33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5"/>
      <c r="R334" s="35"/>
      <c r="S334" s="35"/>
      <c r="T334" s="35"/>
      <c r="U334" s="34"/>
      <c r="V334" s="34"/>
    </row>
    <row r="335" spans="2:22" s="30" customFormat="1" x14ac:dyDescent="0.3">
      <c r="B335" s="32"/>
      <c r="C335" s="33"/>
      <c r="D335" s="33"/>
      <c r="E335" s="33"/>
      <c r="F335" s="33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5"/>
      <c r="R335" s="35"/>
      <c r="S335" s="35"/>
      <c r="T335" s="35"/>
      <c r="U335" s="34"/>
      <c r="V335" s="34"/>
    </row>
    <row r="336" spans="2:22" s="30" customFormat="1" x14ac:dyDescent="0.3">
      <c r="B336" s="32"/>
      <c r="C336" s="33"/>
      <c r="D336" s="33"/>
      <c r="E336" s="33"/>
      <c r="F336" s="33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5"/>
      <c r="R336" s="35"/>
      <c r="S336" s="35"/>
      <c r="T336" s="35"/>
      <c r="U336" s="34"/>
      <c r="V336" s="34"/>
    </row>
    <row r="337" spans="2:22" s="30" customFormat="1" x14ac:dyDescent="0.3">
      <c r="B337" s="32"/>
      <c r="C337" s="33"/>
      <c r="D337" s="33"/>
      <c r="E337" s="33"/>
      <c r="F337" s="33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5"/>
      <c r="R337" s="35"/>
      <c r="S337" s="35"/>
      <c r="T337" s="35"/>
      <c r="U337" s="34"/>
      <c r="V337" s="34"/>
    </row>
    <row r="338" spans="2:22" s="30" customFormat="1" x14ac:dyDescent="0.3">
      <c r="B338" s="32"/>
      <c r="C338" s="33"/>
      <c r="D338" s="33"/>
      <c r="E338" s="33"/>
      <c r="F338" s="33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5"/>
      <c r="R338" s="35"/>
      <c r="S338" s="35"/>
      <c r="T338" s="35"/>
      <c r="U338" s="34"/>
      <c r="V338" s="34"/>
    </row>
    <row r="339" spans="2:22" s="30" customFormat="1" x14ac:dyDescent="0.3">
      <c r="B339" s="32"/>
      <c r="C339" s="33"/>
      <c r="D339" s="33"/>
      <c r="E339" s="33"/>
      <c r="F339" s="33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5"/>
      <c r="R339" s="35"/>
      <c r="S339" s="35"/>
      <c r="T339" s="35"/>
      <c r="U339" s="34"/>
      <c r="V339" s="34"/>
    </row>
    <row r="340" spans="2:22" s="30" customFormat="1" x14ac:dyDescent="0.3">
      <c r="B340" s="32"/>
      <c r="C340" s="33"/>
      <c r="D340" s="33"/>
      <c r="E340" s="33"/>
      <c r="F340" s="33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5"/>
      <c r="R340" s="35"/>
      <c r="S340" s="35"/>
      <c r="T340" s="35"/>
      <c r="U340" s="34"/>
      <c r="V340" s="34"/>
    </row>
    <row r="341" spans="2:22" s="30" customFormat="1" x14ac:dyDescent="0.3">
      <c r="B341" s="32"/>
      <c r="C341" s="33"/>
      <c r="D341" s="33"/>
      <c r="E341" s="33"/>
      <c r="F341" s="33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5"/>
      <c r="R341" s="35"/>
      <c r="S341" s="35"/>
      <c r="T341" s="35"/>
      <c r="U341" s="34"/>
      <c r="V341" s="34"/>
    </row>
    <row r="342" spans="2:22" s="30" customFormat="1" x14ac:dyDescent="0.3">
      <c r="B342" s="32"/>
      <c r="C342" s="33"/>
      <c r="D342" s="33"/>
      <c r="E342" s="33"/>
      <c r="F342" s="33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5"/>
      <c r="R342" s="35"/>
      <c r="S342" s="35"/>
      <c r="T342" s="35"/>
      <c r="U342" s="34"/>
      <c r="V342" s="34"/>
    </row>
    <row r="343" spans="2:22" s="30" customFormat="1" x14ac:dyDescent="0.3">
      <c r="B343" s="32"/>
      <c r="C343" s="33"/>
      <c r="D343" s="33"/>
      <c r="E343" s="33"/>
      <c r="F343" s="33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5"/>
      <c r="R343" s="35"/>
      <c r="S343" s="35"/>
      <c r="T343" s="35"/>
      <c r="U343" s="34"/>
      <c r="V343" s="34"/>
    </row>
    <row r="344" spans="2:22" s="30" customFormat="1" x14ac:dyDescent="0.3">
      <c r="B344" s="32"/>
      <c r="C344" s="33"/>
      <c r="D344" s="33"/>
      <c r="E344" s="33"/>
      <c r="F344" s="33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5"/>
      <c r="R344" s="35"/>
      <c r="S344" s="35"/>
      <c r="T344" s="35"/>
      <c r="U344" s="34"/>
      <c r="V344" s="34"/>
    </row>
    <row r="345" spans="2:22" s="30" customFormat="1" x14ac:dyDescent="0.3">
      <c r="B345" s="32"/>
      <c r="C345" s="33"/>
      <c r="D345" s="33"/>
      <c r="E345" s="33"/>
      <c r="F345" s="33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5"/>
      <c r="R345" s="35"/>
      <c r="S345" s="35"/>
      <c r="T345" s="35"/>
      <c r="U345" s="34"/>
      <c r="V345" s="34"/>
    </row>
    <row r="346" spans="2:22" s="30" customFormat="1" x14ac:dyDescent="0.3">
      <c r="B346" s="32"/>
      <c r="C346" s="33"/>
      <c r="D346" s="33"/>
      <c r="E346" s="33"/>
      <c r="F346" s="33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5"/>
      <c r="R346" s="35"/>
      <c r="S346" s="35"/>
      <c r="T346" s="35"/>
      <c r="U346" s="34"/>
      <c r="V346" s="34"/>
    </row>
    <row r="347" spans="2:22" s="30" customFormat="1" x14ac:dyDescent="0.3">
      <c r="B347" s="32"/>
      <c r="C347" s="33"/>
      <c r="D347" s="33"/>
      <c r="E347" s="33"/>
      <c r="F347" s="33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5"/>
      <c r="R347" s="35"/>
      <c r="S347" s="35"/>
      <c r="T347" s="35"/>
      <c r="U347" s="34"/>
      <c r="V347" s="34"/>
    </row>
    <row r="348" spans="2:22" s="30" customFormat="1" x14ac:dyDescent="0.3">
      <c r="B348" s="32"/>
      <c r="C348" s="33"/>
      <c r="D348" s="33"/>
      <c r="E348" s="33"/>
      <c r="F348" s="33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5"/>
      <c r="R348" s="35"/>
      <c r="S348" s="35"/>
      <c r="T348" s="35"/>
      <c r="U348" s="34"/>
      <c r="V348" s="34"/>
    </row>
    <row r="349" spans="2:22" s="30" customFormat="1" x14ac:dyDescent="0.3">
      <c r="B349" s="32"/>
      <c r="C349" s="33"/>
      <c r="D349" s="33"/>
      <c r="E349" s="33"/>
      <c r="F349" s="33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5"/>
      <c r="R349" s="35"/>
      <c r="S349" s="35"/>
      <c r="T349" s="35"/>
      <c r="U349" s="34"/>
      <c r="V349" s="34"/>
    </row>
    <row r="350" spans="2:22" s="30" customFormat="1" x14ac:dyDescent="0.3">
      <c r="B350" s="32"/>
      <c r="C350" s="33"/>
      <c r="D350" s="33"/>
      <c r="E350" s="33"/>
      <c r="F350" s="33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5"/>
      <c r="R350" s="35"/>
      <c r="S350" s="35"/>
      <c r="T350" s="35"/>
      <c r="U350" s="34"/>
      <c r="V350" s="34"/>
    </row>
    <row r="351" spans="2:22" s="30" customFormat="1" x14ac:dyDescent="0.3">
      <c r="B351" s="32"/>
      <c r="C351" s="33"/>
      <c r="D351" s="33"/>
      <c r="E351" s="33"/>
      <c r="F351" s="33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5"/>
      <c r="R351" s="35"/>
      <c r="S351" s="35"/>
      <c r="T351" s="35"/>
      <c r="U351" s="34"/>
      <c r="V351" s="34"/>
    </row>
    <row r="352" spans="2:22" s="30" customFormat="1" x14ac:dyDescent="0.3">
      <c r="B352" s="32"/>
      <c r="C352" s="33"/>
      <c r="D352" s="33"/>
      <c r="E352" s="33"/>
      <c r="F352" s="33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5"/>
      <c r="R352" s="35"/>
      <c r="S352" s="35"/>
      <c r="T352" s="35"/>
      <c r="U352" s="34"/>
      <c r="V352" s="34"/>
    </row>
    <row r="353" spans="2:22" s="30" customFormat="1" x14ac:dyDescent="0.3">
      <c r="B353" s="32"/>
      <c r="C353" s="33"/>
      <c r="D353" s="33"/>
      <c r="E353" s="33"/>
      <c r="F353" s="33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5"/>
      <c r="R353" s="35"/>
      <c r="S353" s="35"/>
      <c r="T353" s="35"/>
      <c r="U353" s="34"/>
      <c r="V353" s="34"/>
    </row>
    <row r="354" spans="2:22" s="30" customFormat="1" x14ac:dyDescent="0.3">
      <c r="B354" s="32"/>
      <c r="C354" s="33"/>
      <c r="D354" s="33"/>
      <c r="E354" s="33"/>
      <c r="F354" s="33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5"/>
      <c r="R354" s="35"/>
      <c r="S354" s="35"/>
      <c r="T354" s="35"/>
      <c r="U354" s="34"/>
      <c r="V354" s="34"/>
    </row>
    <row r="355" spans="2:22" s="30" customFormat="1" x14ac:dyDescent="0.3">
      <c r="B355" s="32"/>
      <c r="C355" s="33"/>
      <c r="D355" s="33"/>
      <c r="E355" s="33"/>
      <c r="F355" s="33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5"/>
      <c r="R355" s="35"/>
      <c r="S355" s="35"/>
      <c r="T355" s="35"/>
      <c r="U355" s="34"/>
      <c r="V355" s="34"/>
    </row>
    <row r="356" spans="2:22" s="30" customFormat="1" x14ac:dyDescent="0.3">
      <c r="B356" s="32"/>
      <c r="C356" s="33"/>
      <c r="D356" s="33"/>
      <c r="E356" s="33"/>
      <c r="F356" s="33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5"/>
      <c r="R356" s="35"/>
      <c r="S356" s="35"/>
      <c r="T356" s="35"/>
      <c r="U356" s="34"/>
      <c r="V356" s="34"/>
    </row>
    <row r="357" spans="2:22" s="30" customFormat="1" x14ac:dyDescent="0.3">
      <c r="B357" s="32"/>
      <c r="C357" s="33"/>
      <c r="D357" s="33"/>
      <c r="E357" s="33"/>
      <c r="F357" s="33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5"/>
      <c r="R357" s="35"/>
      <c r="S357" s="35"/>
      <c r="T357" s="35"/>
      <c r="U357" s="34"/>
      <c r="V357" s="34"/>
    </row>
    <row r="358" spans="2:22" s="30" customFormat="1" x14ac:dyDescent="0.3">
      <c r="B358" s="32"/>
      <c r="C358" s="33"/>
      <c r="D358" s="33"/>
      <c r="E358" s="33"/>
      <c r="F358" s="33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5"/>
      <c r="R358" s="35"/>
      <c r="S358" s="35"/>
      <c r="T358" s="35"/>
      <c r="U358" s="34"/>
      <c r="V358" s="34"/>
    </row>
    <row r="359" spans="2:22" s="30" customFormat="1" x14ac:dyDescent="0.3">
      <c r="B359" s="32"/>
      <c r="C359" s="33"/>
      <c r="D359" s="33"/>
      <c r="E359" s="33"/>
      <c r="F359" s="33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5"/>
      <c r="R359" s="35"/>
      <c r="S359" s="35"/>
      <c r="T359" s="35"/>
      <c r="U359" s="34"/>
      <c r="V359" s="34"/>
    </row>
    <row r="360" spans="2:22" s="30" customFormat="1" x14ac:dyDescent="0.3">
      <c r="B360" s="32"/>
      <c r="C360" s="33"/>
      <c r="D360" s="33"/>
      <c r="E360" s="33"/>
      <c r="F360" s="33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5"/>
      <c r="R360" s="35"/>
      <c r="S360" s="35"/>
      <c r="T360" s="35"/>
      <c r="U360" s="34"/>
      <c r="V360" s="34"/>
    </row>
    <row r="361" spans="2:22" s="30" customFormat="1" x14ac:dyDescent="0.3">
      <c r="B361" s="32"/>
      <c r="C361" s="33"/>
      <c r="D361" s="33"/>
      <c r="E361" s="33"/>
      <c r="F361" s="33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5"/>
      <c r="R361" s="35"/>
      <c r="S361" s="35"/>
      <c r="T361" s="35"/>
      <c r="U361" s="34"/>
      <c r="V361" s="34"/>
    </row>
    <row r="362" spans="2:22" s="30" customFormat="1" x14ac:dyDescent="0.3">
      <c r="B362" s="32"/>
      <c r="C362" s="33"/>
      <c r="D362" s="33"/>
      <c r="E362" s="33"/>
      <c r="F362" s="33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5"/>
      <c r="R362" s="35"/>
      <c r="S362" s="35"/>
      <c r="T362" s="35"/>
      <c r="U362" s="34"/>
      <c r="V362" s="34"/>
    </row>
    <row r="363" spans="2:22" s="30" customFormat="1" x14ac:dyDescent="0.3">
      <c r="B363" s="32"/>
      <c r="C363" s="33"/>
      <c r="D363" s="33"/>
      <c r="E363" s="33"/>
      <c r="F363" s="33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5"/>
      <c r="R363" s="35"/>
      <c r="S363" s="35"/>
      <c r="T363" s="35"/>
      <c r="U363" s="34"/>
      <c r="V363" s="34"/>
    </row>
    <row r="364" spans="2:22" s="30" customFormat="1" x14ac:dyDescent="0.3">
      <c r="B364" s="32"/>
      <c r="C364" s="33"/>
      <c r="D364" s="33"/>
      <c r="E364" s="33"/>
      <c r="F364" s="33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5"/>
      <c r="R364" s="35"/>
      <c r="S364" s="35"/>
      <c r="T364" s="35"/>
      <c r="U364" s="34"/>
      <c r="V364" s="34"/>
    </row>
    <row r="365" spans="2:22" s="30" customFormat="1" x14ac:dyDescent="0.3">
      <c r="B365" s="32"/>
      <c r="C365" s="33"/>
      <c r="D365" s="33"/>
      <c r="E365" s="33"/>
      <c r="F365" s="3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5"/>
      <c r="R365" s="35"/>
      <c r="S365" s="35"/>
      <c r="T365" s="35"/>
      <c r="U365" s="34"/>
      <c r="V365" s="34"/>
    </row>
    <row r="366" spans="2:22" s="30" customFormat="1" x14ac:dyDescent="0.3">
      <c r="B366" s="32"/>
      <c r="C366" s="33"/>
      <c r="D366" s="33"/>
      <c r="E366" s="33"/>
      <c r="F366" s="33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5"/>
      <c r="R366" s="35"/>
      <c r="S366" s="35"/>
      <c r="T366" s="35"/>
      <c r="U366" s="34"/>
      <c r="V366" s="34"/>
    </row>
    <row r="367" spans="2:22" s="30" customFormat="1" x14ac:dyDescent="0.3">
      <c r="B367" s="32"/>
      <c r="C367" s="33"/>
      <c r="D367" s="33"/>
      <c r="E367" s="33"/>
      <c r="F367" s="33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5"/>
      <c r="R367" s="35"/>
      <c r="S367" s="35"/>
      <c r="T367" s="35"/>
      <c r="U367" s="34"/>
      <c r="V367" s="34"/>
    </row>
    <row r="368" spans="2:22" s="30" customFormat="1" x14ac:dyDescent="0.3">
      <c r="B368" s="32"/>
      <c r="C368" s="33"/>
      <c r="D368" s="33"/>
      <c r="E368" s="33"/>
      <c r="F368" s="33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5"/>
      <c r="R368" s="35"/>
      <c r="S368" s="35"/>
      <c r="T368" s="35"/>
      <c r="U368" s="34"/>
      <c r="V368" s="34"/>
    </row>
    <row r="369" spans="2:22" s="30" customFormat="1" x14ac:dyDescent="0.3">
      <c r="B369" s="32"/>
      <c r="C369" s="33"/>
      <c r="D369" s="33"/>
      <c r="E369" s="33"/>
      <c r="F369" s="33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5"/>
      <c r="R369" s="35"/>
      <c r="S369" s="35"/>
      <c r="T369" s="35"/>
      <c r="U369" s="34"/>
      <c r="V369" s="34"/>
    </row>
    <row r="370" spans="2:22" s="30" customFormat="1" x14ac:dyDescent="0.3">
      <c r="B370" s="32"/>
      <c r="C370" s="33"/>
      <c r="D370" s="33"/>
      <c r="E370" s="33"/>
      <c r="F370" s="33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5"/>
      <c r="R370" s="35"/>
      <c r="S370" s="35"/>
      <c r="T370" s="35"/>
      <c r="U370" s="34"/>
      <c r="V370" s="34"/>
    </row>
    <row r="371" spans="2:22" s="30" customFormat="1" x14ac:dyDescent="0.3">
      <c r="B371" s="32"/>
      <c r="C371" s="33"/>
      <c r="D371" s="33"/>
      <c r="E371" s="33"/>
      <c r="F371" s="33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5"/>
      <c r="R371" s="35"/>
      <c r="S371" s="35"/>
      <c r="T371" s="35"/>
      <c r="U371" s="34"/>
      <c r="V371" s="34"/>
    </row>
    <row r="372" spans="2:22" s="30" customFormat="1" x14ac:dyDescent="0.3">
      <c r="B372" s="32"/>
      <c r="C372" s="33"/>
      <c r="D372" s="33"/>
      <c r="E372" s="33"/>
      <c r="F372" s="33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5"/>
      <c r="R372" s="35"/>
      <c r="S372" s="35"/>
      <c r="T372" s="35"/>
      <c r="U372" s="34"/>
      <c r="V372" s="34"/>
    </row>
    <row r="373" spans="2:22" s="30" customFormat="1" x14ac:dyDescent="0.3">
      <c r="B373" s="32"/>
      <c r="C373" s="33"/>
      <c r="D373" s="33"/>
      <c r="E373" s="33"/>
      <c r="F373" s="33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5"/>
      <c r="R373" s="35"/>
      <c r="S373" s="35"/>
      <c r="T373" s="35"/>
      <c r="U373" s="34"/>
      <c r="V373" s="34"/>
    </row>
    <row r="374" spans="2:22" s="30" customFormat="1" x14ac:dyDescent="0.3">
      <c r="B374" s="32"/>
      <c r="C374" s="33"/>
      <c r="D374" s="33"/>
      <c r="E374" s="33"/>
      <c r="F374" s="33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5"/>
      <c r="R374" s="35"/>
      <c r="S374" s="35"/>
      <c r="T374" s="35"/>
      <c r="U374" s="34"/>
      <c r="V374" s="34"/>
    </row>
    <row r="375" spans="2:22" s="30" customFormat="1" x14ac:dyDescent="0.3">
      <c r="B375" s="32"/>
      <c r="C375" s="33"/>
      <c r="D375" s="33"/>
      <c r="E375" s="33"/>
      <c r="F375" s="33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5"/>
      <c r="R375" s="35"/>
      <c r="S375" s="35"/>
      <c r="T375" s="35"/>
      <c r="U375" s="34"/>
      <c r="V375" s="34"/>
    </row>
    <row r="376" spans="2:22" s="30" customFormat="1" x14ac:dyDescent="0.3">
      <c r="B376" s="32"/>
      <c r="C376" s="33"/>
      <c r="D376" s="33"/>
      <c r="E376" s="33"/>
      <c r="F376" s="33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5"/>
      <c r="R376" s="35"/>
      <c r="S376" s="35"/>
      <c r="T376" s="35"/>
      <c r="U376" s="34"/>
      <c r="V376" s="34"/>
    </row>
    <row r="377" spans="2:22" s="30" customFormat="1" x14ac:dyDescent="0.3">
      <c r="B377" s="32"/>
      <c r="C377" s="33"/>
      <c r="D377" s="33"/>
      <c r="E377" s="33"/>
      <c r="F377" s="33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5"/>
      <c r="R377" s="35"/>
      <c r="S377" s="35"/>
      <c r="T377" s="35"/>
      <c r="U377" s="34"/>
      <c r="V377" s="34"/>
    </row>
    <row r="378" spans="2:22" s="30" customFormat="1" x14ac:dyDescent="0.3">
      <c r="B378" s="32"/>
      <c r="C378" s="33"/>
      <c r="D378" s="33"/>
      <c r="E378" s="33"/>
      <c r="F378" s="33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5"/>
      <c r="R378" s="35"/>
      <c r="S378" s="35"/>
      <c r="T378" s="35"/>
      <c r="U378" s="34"/>
      <c r="V378" s="34"/>
    </row>
    <row r="379" spans="2:22" s="30" customFormat="1" x14ac:dyDescent="0.3">
      <c r="B379" s="32"/>
      <c r="C379" s="33"/>
      <c r="D379" s="33"/>
      <c r="E379" s="33"/>
      <c r="F379" s="33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5"/>
      <c r="R379" s="35"/>
      <c r="S379" s="35"/>
      <c r="T379" s="35"/>
      <c r="U379" s="34"/>
      <c r="V379" s="34"/>
    </row>
    <row r="380" spans="2:22" s="30" customFormat="1" x14ac:dyDescent="0.3">
      <c r="B380" s="32"/>
      <c r="C380" s="33"/>
      <c r="D380" s="33"/>
      <c r="E380" s="33"/>
      <c r="F380" s="33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5"/>
      <c r="R380" s="35"/>
      <c r="S380" s="35"/>
      <c r="T380" s="35"/>
      <c r="U380" s="34"/>
      <c r="V380" s="34"/>
    </row>
    <row r="381" spans="2:22" s="30" customFormat="1" x14ac:dyDescent="0.3">
      <c r="B381" s="32"/>
      <c r="C381" s="33"/>
      <c r="D381" s="33"/>
      <c r="E381" s="33"/>
      <c r="F381" s="33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5"/>
      <c r="R381" s="35"/>
      <c r="S381" s="35"/>
      <c r="T381" s="35"/>
      <c r="U381" s="34"/>
      <c r="V381" s="34"/>
    </row>
    <row r="382" spans="2:22" s="30" customFormat="1" x14ac:dyDescent="0.3">
      <c r="B382" s="32"/>
      <c r="C382" s="33"/>
      <c r="D382" s="33"/>
      <c r="E382" s="33"/>
      <c r="F382" s="33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5"/>
      <c r="R382" s="35"/>
      <c r="S382" s="35"/>
      <c r="T382" s="35"/>
      <c r="U382" s="34"/>
      <c r="V382" s="34"/>
    </row>
    <row r="383" spans="2:22" s="30" customFormat="1" x14ac:dyDescent="0.3">
      <c r="B383" s="32"/>
      <c r="C383" s="33"/>
      <c r="D383" s="33"/>
      <c r="E383" s="33"/>
      <c r="F383" s="33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5"/>
      <c r="R383" s="35"/>
      <c r="S383" s="35"/>
      <c r="T383" s="35"/>
      <c r="U383" s="34"/>
      <c r="V383" s="34"/>
    </row>
    <row r="384" spans="2:22" s="30" customFormat="1" x14ac:dyDescent="0.3">
      <c r="B384" s="32"/>
      <c r="C384" s="33"/>
      <c r="D384" s="33"/>
      <c r="E384" s="33"/>
      <c r="F384" s="33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5"/>
      <c r="R384" s="35"/>
      <c r="S384" s="35"/>
      <c r="T384" s="35"/>
      <c r="U384" s="34"/>
      <c r="V384" s="34"/>
    </row>
    <row r="385" spans="2:22" s="30" customFormat="1" x14ac:dyDescent="0.3">
      <c r="B385" s="32"/>
      <c r="C385" s="33"/>
      <c r="D385" s="33"/>
      <c r="E385" s="33"/>
      <c r="F385" s="33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5"/>
      <c r="R385" s="35"/>
      <c r="S385" s="35"/>
      <c r="T385" s="35"/>
      <c r="U385" s="34"/>
      <c r="V385" s="34"/>
    </row>
    <row r="386" spans="2:22" s="30" customFormat="1" x14ac:dyDescent="0.3">
      <c r="B386" s="32"/>
      <c r="C386" s="33"/>
      <c r="D386" s="33"/>
      <c r="E386" s="33"/>
      <c r="F386" s="33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5"/>
      <c r="R386" s="35"/>
      <c r="S386" s="35"/>
      <c r="T386" s="35"/>
      <c r="U386" s="34"/>
      <c r="V386" s="34"/>
    </row>
    <row r="387" spans="2:22" s="30" customFormat="1" x14ac:dyDescent="0.3">
      <c r="B387" s="32"/>
      <c r="C387" s="33"/>
      <c r="D387" s="33"/>
      <c r="E387" s="33"/>
      <c r="F387" s="33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5"/>
      <c r="R387" s="35"/>
      <c r="S387" s="35"/>
      <c r="T387" s="35"/>
      <c r="U387" s="34"/>
      <c r="V387" s="34"/>
    </row>
    <row r="388" spans="2:22" s="30" customFormat="1" x14ac:dyDescent="0.3">
      <c r="B388" s="32"/>
      <c r="C388" s="33"/>
      <c r="D388" s="33"/>
      <c r="E388" s="33"/>
      <c r="F388" s="33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5"/>
      <c r="R388" s="35"/>
      <c r="S388" s="35"/>
      <c r="T388" s="35"/>
      <c r="U388" s="34"/>
      <c r="V388" s="34"/>
    </row>
    <row r="389" spans="2:22" s="30" customFormat="1" x14ac:dyDescent="0.3">
      <c r="B389" s="32"/>
      <c r="C389" s="33"/>
      <c r="D389" s="33"/>
      <c r="E389" s="33"/>
      <c r="F389" s="33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5"/>
      <c r="R389" s="35"/>
      <c r="S389" s="35"/>
      <c r="T389" s="35"/>
      <c r="U389" s="34"/>
      <c r="V389" s="34"/>
    </row>
    <row r="390" spans="2:22" s="30" customFormat="1" x14ac:dyDescent="0.3">
      <c r="B390" s="32"/>
      <c r="C390" s="33"/>
      <c r="D390" s="33"/>
      <c r="E390" s="33"/>
      <c r="F390" s="33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5"/>
      <c r="R390" s="35"/>
      <c r="S390" s="35"/>
      <c r="T390" s="35"/>
      <c r="U390" s="34"/>
      <c r="V390" s="34"/>
    </row>
    <row r="391" spans="2:22" s="30" customFormat="1" x14ac:dyDescent="0.3">
      <c r="B391" s="32"/>
      <c r="C391" s="33"/>
      <c r="D391" s="33"/>
      <c r="E391" s="33"/>
      <c r="F391" s="33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5"/>
      <c r="R391" s="35"/>
      <c r="S391" s="35"/>
      <c r="T391" s="35"/>
      <c r="U391" s="34"/>
      <c r="V391" s="34"/>
    </row>
    <row r="392" spans="2:22" s="30" customFormat="1" x14ac:dyDescent="0.3">
      <c r="B392" s="32"/>
      <c r="C392" s="33"/>
      <c r="D392" s="33"/>
      <c r="E392" s="33"/>
      <c r="F392" s="33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5"/>
      <c r="R392" s="35"/>
      <c r="S392" s="35"/>
      <c r="T392" s="35"/>
      <c r="U392" s="34"/>
      <c r="V392" s="34"/>
    </row>
    <row r="393" spans="2:22" s="30" customFormat="1" x14ac:dyDescent="0.3">
      <c r="B393" s="32"/>
      <c r="C393" s="33"/>
      <c r="D393" s="33"/>
      <c r="E393" s="33"/>
      <c r="F393" s="33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5"/>
      <c r="R393" s="35"/>
      <c r="S393" s="35"/>
      <c r="T393" s="35"/>
      <c r="U393" s="34"/>
      <c r="V393" s="34"/>
    </row>
    <row r="394" spans="2:22" s="30" customFormat="1" x14ac:dyDescent="0.3">
      <c r="B394" s="32"/>
      <c r="C394" s="33"/>
      <c r="D394" s="33"/>
      <c r="E394" s="33"/>
      <c r="F394" s="33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5"/>
      <c r="R394" s="35"/>
      <c r="S394" s="35"/>
      <c r="T394" s="35"/>
      <c r="U394" s="34"/>
      <c r="V394" s="34"/>
    </row>
    <row r="395" spans="2:22" s="30" customFormat="1" x14ac:dyDescent="0.3">
      <c r="B395" s="32"/>
      <c r="C395" s="33"/>
      <c r="D395" s="33"/>
      <c r="E395" s="33"/>
      <c r="F395" s="33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5"/>
      <c r="R395" s="35"/>
      <c r="S395" s="35"/>
      <c r="T395" s="35"/>
      <c r="U395" s="34"/>
      <c r="V395" s="34"/>
    </row>
    <row r="396" spans="2:22" s="30" customFormat="1" x14ac:dyDescent="0.3">
      <c r="B396" s="32"/>
      <c r="C396" s="33"/>
      <c r="D396" s="33"/>
      <c r="E396" s="33"/>
      <c r="F396" s="33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5"/>
      <c r="R396" s="35"/>
      <c r="S396" s="35"/>
      <c r="T396" s="35"/>
      <c r="U396" s="34"/>
      <c r="V396" s="34"/>
    </row>
    <row r="397" spans="2:22" s="30" customFormat="1" x14ac:dyDescent="0.3">
      <c r="B397" s="32"/>
      <c r="C397" s="33"/>
      <c r="D397" s="33"/>
      <c r="E397" s="33"/>
      <c r="F397" s="33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5"/>
      <c r="R397" s="35"/>
      <c r="S397" s="35"/>
      <c r="T397" s="35"/>
      <c r="U397" s="34"/>
      <c r="V397" s="34"/>
    </row>
    <row r="398" spans="2:22" s="30" customFormat="1" x14ac:dyDescent="0.3">
      <c r="B398" s="32"/>
      <c r="C398" s="33"/>
      <c r="D398" s="33"/>
      <c r="E398" s="33"/>
      <c r="F398" s="33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5"/>
      <c r="R398" s="35"/>
      <c r="S398" s="35"/>
      <c r="T398" s="35"/>
      <c r="U398" s="34"/>
      <c r="V398" s="34"/>
    </row>
    <row r="399" spans="2:22" s="30" customFormat="1" x14ac:dyDescent="0.3">
      <c r="B399" s="32"/>
      <c r="C399" s="33"/>
      <c r="D399" s="33"/>
      <c r="E399" s="33"/>
      <c r="F399" s="33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5"/>
      <c r="R399" s="35"/>
      <c r="S399" s="35"/>
      <c r="T399" s="35"/>
      <c r="U399" s="34"/>
      <c r="V399" s="34"/>
    </row>
    <row r="400" spans="2:22" s="30" customFormat="1" x14ac:dyDescent="0.3">
      <c r="B400" s="32"/>
      <c r="C400" s="33"/>
      <c r="D400" s="33"/>
      <c r="E400" s="33"/>
      <c r="F400" s="33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5"/>
      <c r="R400" s="35"/>
      <c r="S400" s="35"/>
      <c r="T400" s="35"/>
      <c r="U400" s="34"/>
      <c r="V400" s="34"/>
    </row>
    <row r="401" spans="2:22" s="30" customFormat="1" x14ac:dyDescent="0.3">
      <c r="B401" s="32"/>
      <c r="C401" s="33"/>
      <c r="D401" s="33"/>
      <c r="E401" s="33"/>
      <c r="F401" s="33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5"/>
      <c r="R401" s="35"/>
      <c r="S401" s="35"/>
      <c r="T401" s="35"/>
      <c r="U401" s="34"/>
      <c r="V401" s="34"/>
    </row>
    <row r="402" spans="2:22" s="30" customFormat="1" x14ac:dyDescent="0.3">
      <c r="B402" s="32"/>
      <c r="C402" s="33"/>
      <c r="D402" s="33"/>
      <c r="E402" s="33"/>
      <c r="F402" s="33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5"/>
      <c r="R402" s="35"/>
      <c r="S402" s="35"/>
      <c r="T402" s="35"/>
      <c r="U402" s="34"/>
      <c r="V402" s="34"/>
    </row>
    <row r="403" spans="2:22" s="30" customFormat="1" x14ac:dyDescent="0.3">
      <c r="B403" s="32"/>
      <c r="C403" s="33"/>
      <c r="D403" s="33"/>
      <c r="E403" s="33"/>
      <c r="F403" s="33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5"/>
      <c r="R403" s="35"/>
      <c r="S403" s="35"/>
      <c r="T403" s="35"/>
      <c r="U403" s="34"/>
      <c r="V403" s="34"/>
    </row>
    <row r="404" spans="2:22" s="30" customFormat="1" x14ac:dyDescent="0.3">
      <c r="B404" s="32"/>
      <c r="C404" s="33"/>
      <c r="D404" s="33"/>
      <c r="E404" s="33"/>
      <c r="F404" s="33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5"/>
      <c r="R404" s="35"/>
      <c r="S404" s="35"/>
      <c r="T404" s="35"/>
      <c r="U404" s="34"/>
      <c r="V404" s="34"/>
    </row>
    <row r="405" spans="2:22" s="30" customFormat="1" x14ac:dyDescent="0.3">
      <c r="B405" s="32"/>
      <c r="C405" s="33"/>
      <c r="D405" s="33"/>
      <c r="E405" s="33"/>
      <c r="F405" s="33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5"/>
      <c r="R405" s="35"/>
      <c r="S405" s="35"/>
      <c r="T405" s="35"/>
      <c r="U405" s="34"/>
      <c r="V405" s="34"/>
    </row>
    <row r="406" spans="2:22" s="30" customFormat="1" x14ac:dyDescent="0.3">
      <c r="B406" s="32"/>
      <c r="C406" s="33"/>
      <c r="D406" s="33"/>
      <c r="E406" s="33"/>
      <c r="F406" s="33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5"/>
      <c r="R406" s="35"/>
      <c r="S406" s="35"/>
      <c r="T406" s="35"/>
      <c r="U406" s="34"/>
      <c r="V406" s="34"/>
    </row>
    <row r="407" spans="2:22" s="30" customFormat="1" x14ac:dyDescent="0.3">
      <c r="B407" s="32"/>
      <c r="C407" s="33"/>
      <c r="D407" s="33"/>
      <c r="E407" s="33"/>
      <c r="F407" s="33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5"/>
      <c r="R407" s="35"/>
      <c r="S407" s="35"/>
      <c r="T407" s="35"/>
      <c r="U407" s="34"/>
      <c r="V407" s="34"/>
    </row>
    <row r="408" spans="2:22" s="30" customFormat="1" x14ac:dyDescent="0.3">
      <c r="B408" s="32"/>
      <c r="C408" s="33"/>
      <c r="D408" s="33"/>
      <c r="E408" s="33"/>
      <c r="F408" s="33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5"/>
      <c r="R408" s="35"/>
      <c r="S408" s="35"/>
      <c r="T408" s="35"/>
      <c r="U408" s="34"/>
      <c r="V408" s="34"/>
    </row>
    <row r="409" spans="2:22" s="30" customFormat="1" x14ac:dyDescent="0.3">
      <c r="B409" s="32"/>
      <c r="C409" s="33"/>
      <c r="D409" s="33"/>
      <c r="E409" s="33"/>
      <c r="F409" s="33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5"/>
      <c r="R409" s="35"/>
      <c r="S409" s="35"/>
      <c r="T409" s="35"/>
      <c r="U409" s="34"/>
      <c r="V409" s="34"/>
    </row>
    <row r="410" spans="2:22" s="30" customFormat="1" x14ac:dyDescent="0.3">
      <c r="B410" s="32"/>
      <c r="C410" s="33"/>
      <c r="D410" s="33"/>
      <c r="E410" s="33"/>
      <c r="F410" s="33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5"/>
      <c r="R410" s="35"/>
      <c r="S410" s="35"/>
      <c r="T410" s="35"/>
      <c r="U410" s="34"/>
      <c r="V410" s="34"/>
    </row>
    <row r="411" spans="2:22" s="30" customFormat="1" x14ac:dyDescent="0.3">
      <c r="B411" s="32"/>
      <c r="C411" s="33"/>
      <c r="D411" s="33"/>
      <c r="E411" s="33"/>
      <c r="F411" s="33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5"/>
      <c r="R411" s="35"/>
      <c r="S411" s="35"/>
      <c r="T411" s="35"/>
      <c r="U411" s="34"/>
      <c r="V411" s="34"/>
    </row>
    <row r="412" spans="2:22" s="30" customFormat="1" x14ac:dyDescent="0.3">
      <c r="B412" s="32"/>
      <c r="C412" s="33"/>
      <c r="D412" s="33"/>
      <c r="E412" s="33"/>
      <c r="F412" s="33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5"/>
      <c r="R412" s="35"/>
      <c r="S412" s="35"/>
      <c r="T412" s="35"/>
      <c r="U412" s="34"/>
      <c r="V412" s="34"/>
    </row>
    <row r="413" spans="2:22" s="30" customFormat="1" x14ac:dyDescent="0.3">
      <c r="B413" s="32"/>
      <c r="C413" s="33"/>
      <c r="D413" s="33"/>
      <c r="E413" s="33"/>
      <c r="F413" s="33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5"/>
      <c r="R413" s="35"/>
      <c r="S413" s="35"/>
      <c r="T413" s="35"/>
      <c r="U413" s="34"/>
      <c r="V413" s="34"/>
    </row>
    <row r="414" spans="2:22" s="30" customFormat="1" x14ac:dyDescent="0.3">
      <c r="B414" s="32"/>
      <c r="C414" s="33"/>
      <c r="D414" s="33"/>
      <c r="E414" s="33"/>
      <c r="F414" s="33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5"/>
      <c r="R414" s="35"/>
      <c r="S414" s="35"/>
      <c r="T414" s="35"/>
      <c r="U414" s="34"/>
      <c r="V414" s="34"/>
    </row>
    <row r="415" spans="2:22" s="30" customFormat="1" x14ac:dyDescent="0.3">
      <c r="B415" s="32"/>
      <c r="C415" s="33"/>
      <c r="D415" s="33"/>
      <c r="E415" s="33"/>
      <c r="F415" s="33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5"/>
      <c r="R415" s="35"/>
      <c r="S415" s="35"/>
      <c r="T415" s="35"/>
      <c r="U415" s="34"/>
      <c r="V415" s="34"/>
    </row>
    <row r="416" spans="2:22" s="30" customFormat="1" x14ac:dyDescent="0.3">
      <c r="B416" s="32"/>
      <c r="C416" s="33"/>
      <c r="D416" s="33"/>
      <c r="E416" s="33"/>
      <c r="F416" s="33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5"/>
      <c r="R416" s="35"/>
      <c r="S416" s="35"/>
      <c r="T416" s="35"/>
      <c r="U416" s="34"/>
      <c r="V416" s="34"/>
    </row>
    <row r="417" spans="2:22" s="30" customFormat="1" x14ac:dyDescent="0.3">
      <c r="B417" s="32"/>
      <c r="C417" s="33"/>
      <c r="D417" s="33"/>
      <c r="E417" s="33"/>
      <c r="F417" s="33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5"/>
      <c r="R417" s="35"/>
      <c r="S417" s="35"/>
      <c r="T417" s="35"/>
      <c r="U417" s="34"/>
      <c r="V417" s="34"/>
    </row>
    <row r="418" spans="2:22" s="30" customFormat="1" x14ac:dyDescent="0.3">
      <c r="B418" s="32"/>
      <c r="C418" s="33"/>
      <c r="D418" s="33"/>
      <c r="E418" s="33"/>
      <c r="F418" s="33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5"/>
      <c r="R418" s="35"/>
      <c r="S418" s="35"/>
      <c r="T418" s="35"/>
      <c r="U418" s="34"/>
      <c r="V418" s="34"/>
    </row>
    <row r="419" spans="2:22" s="30" customFormat="1" x14ac:dyDescent="0.3">
      <c r="B419" s="32"/>
      <c r="C419" s="33"/>
      <c r="D419" s="33"/>
      <c r="E419" s="33"/>
      <c r="F419" s="33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5"/>
      <c r="R419" s="35"/>
      <c r="S419" s="35"/>
      <c r="T419" s="35"/>
      <c r="U419" s="34"/>
      <c r="V419" s="34"/>
    </row>
    <row r="420" spans="2:22" s="30" customFormat="1" x14ac:dyDescent="0.3">
      <c r="B420" s="32"/>
      <c r="C420" s="33"/>
      <c r="D420" s="33"/>
      <c r="E420" s="33"/>
      <c r="F420" s="33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5"/>
      <c r="R420" s="35"/>
      <c r="S420" s="35"/>
      <c r="T420" s="35"/>
      <c r="U420" s="34"/>
      <c r="V420" s="34"/>
    </row>
    <row r="421" spans="2:22" s="30" customFormat="1" x14ac:dyDescent="0.3">
      <c r="B421" s="32"/>
      <c r="C421" s="33"/>
      <c r="D421" s="33"/>
      <c r="E421" s="33"/>
      <c r="F421" s="33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5"/>
      <c r="R421" s="35"/>
      <c r="S421" s="35"/>
      <c r="T421" s="35"/>
      <c r="U421" s="34"/>
      <c r="V421" s="34"/>
    </row>
    <row r="422" spans="2:22" s="30" customFormat="1" x14ac:dyDescent="0.3">
      <c r="B422" s="32"/>
      <c r="C422" s="33"/>
      <c r="D422" s="33"/>
      <c r="E422" s="33"/>
      <c r="F422" s="33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5"/>
      <c r="R422" s="35"/>
      <c r="S422" s="35"/>
      <c r="T422" s="35"/>
      <c r="U422" s="34"/>
      <c r="V422" s="34"/>
    </row>
    <row r="423" spans="2:22" s="30" customFormat="1" x14ac:dyDescent="0.3">
      <c r="B423" s="32"/>
      <c r="C423" s="33"/>
      <c r="D423" s="33"/>
      <c r="E423" s="33"/>
      <c r="F423" s="33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5"/>
      <c r="R423" s="35"/>
      <c r="S423" s="35"/>
      <c r="T423" s="35"/>
      <c r="U423" s="34"/>
      <c r="V423" s="34"/>
    </row>
    <row r="424" spans="2:22" s="30" customFormat="1" x14ac:dyDescent="0.3">
      <c r="B424" s="32"/>
      <c r="C424" s="33"/>
      <c r="D424" s="33"/>
      <c r="E424" s="33"/>
      <c r="F424" s="33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5"/>
      <c r="R424" s="35"/>
      <c r="S424" s="35"/>
      <c r="T424" s="35"/>
      <c r="U424" s="34"/>
      <c r="V424" s="34"/>
    </row>
    <row r="425" spans="2:22" s="30" customFormat="1" x14ac:dyDescent="0.3">
      <c r="B425" s="32"/>
      <c r="C425" s="33"/>
      <c r="D425" s="33"/>
      <c r="E425" s="33"/>
      <c r="F425" s="33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5"/>
      <c r="R425" s="35"/>
      <c r="S425" s="35"/>
      <c r="T425" s="35"/>
      <c r="U425" s="34"/>
      <c r="V425" s="34"/>
    </row>
    <row r="426" spans="2:22" s="30" customFormat="1" x14ac:dyDescent="0.3">
      <c r="B426" s="32"/>
      <c r="C426" s="33"/>
      <c r="D426" s="33"/>
      <c r="E426" s="33"/>
      <c r="F426" s="33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5"/>
      <c r="R426" s="35"/>
      <c r="S426" s="35"/>
      <c r="T426" s="35"/>
      <c r="U426" s="34"/>
      <c r="V426" s="34"/>
    </row>
    <row r="427" spans="2:22" s="30" customFormat="1" x14ac:dyDescent="0.3">
      <c r="B427" s="32"/>
      <c r="C427" s="33"/>
      <c r="D427" s="33"/>
      <c r="E427" s="33"/>
      <c r="F427" s="33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5"/>
      <c r="R427" s="35"/>
      <c r="S427" s="35"/>
      <c r="T427" s="35"/>
      <c r="U427" s="34"/>
      <c r="V427" s="34"/>
    </row>
    <row r="428" spans="2:22" s="30" customFormat="1" x14ac:dyDescent="0.3">
      <c r="B428" s="32"/>
      <c r="C428" s="33"/>
      <c r="D428" s="33"/>
      <c r="E428" s="33"/>
      <c r="F428" s="33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5"/>
      <c r="R428" s="35"/>
      <c r="S428" s="35"/>
      <c r="T428" s="35"/>
      <c r="U428" s="34"/>
      <c r="V428" s="34"/>
    </row>
    <row r="429" spans="2:22" s="30" customFormat="1" x14ac:dyDescent="0.3">
      <c r="B429" s="32"/>
      <c r="C429" s="33"/>
      <c r="D429" s="33"/>
      <c r="E429" s="33"/>
      <c r="F429" s="33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5"/>
      <c r="R429" s="35"/>
      <c r="S429" s="35"/>
      <c r="T429" s="35"/>
      <c r="U429" s="34"/>
      <c r="V429" s="34"/>
    </row>
    <row r="430" spans="2:22" s="30" customFormat="1" x14ac:dyDescent="0.3">
      <c r="B430" s="32"/>
      <c r="C430" s="33"/>
      <c r="D430" s="33"/>
      <c r="E430" s="33"/>
      <c r="F430" s="33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5"/>
      <c r="R430" s="35"/>
      <c r="S430" s="35"/>
      <c r="T430" s="35"/>
      <c r="U430" s="34"/>
      <c r="V430" s="34"/>
    </row>
    <row r="431" spans="2:22" s="30" customFormat="1" x14ac:dyDescent="0.3">
      <c r="B431" s="32"/>
      <c r="C431" s="33"/>
      <c r="D431" s="33"/>
      <c r="E431" s="33"/>
      <c r="F431" s="33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5"/>
      <c r="R431" s="35"/>
      <c r="S431" s="35"/>
      <c r="T431" s="35"/>
      <c r="U431" s="34"/>
      <c r="V431" s="34"/>
    </row>
    <row r="432" spans="2:22" s="30" customFormat="1" x14ac:dyDescent="0.3">
      <c r="B432" s="32"/>
      <c r="C432" s="33"/>
      <c r="D432" s="33"/>
      <c r="E432" s="33"/>
      <c r="F432" s="33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5"/>
      <c r="R432" s="35"/>
      <c r="S432" s="35"/>
      <c r="T432" s="35"/>
      <c r="U432" s="34"/>
      <c r="V432" s="34"/>
    </row>
    <row r="433" spans="2:22" s="30" customFormat="1" x14ac:dyDescent="0.3">
      <c r="B433" s="32"/>
      <c r="C433" s="33"/>
      <c r="D433" s="33"/>
      <c r="E433" s="33"/>
      <c r="F433" s="3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5"/>
      <c r="R433" s="35"/>
      <c r="S433" s="35"/>
      <c r="T433" s="35"/>
      <c r="U433" s="34"/>
      <c r="V433" s="34"/>
    </row>
    <row r="434" spans="2:22" s="30" customFormat="1" x14ac:dyDescent="0.3">
      <c r="B434" s="32"/>
      <c r="C434" s="33"/>
      <c r="D434" s="33"/>
      <c r="E434" s="33"/>
      <c r="F434" s="33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5"/>
      <c r="R434" s="35"/>
      <c r="S434" s="35"/>
      <c r="T434" s="35"/>
      <c r="U434" s="34"/>
      <c r="V434" s="34"/>
    </row>
    <row r="435" spans="2:22" s="30" customFormat="1" x14ac:dyDescent="0.3">
      <c r="B435" s="32"/>
      <c r="C435" s="33"/>
      <c r="D435" s="33"/>
      <c r="E435" s="33"/>
      <c r="F435" s="33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5"/>
      <c r="R435" s="35"/>
      <c r="S435" s="35"/>
      <c r="T435" s="35"/>
      <c r="U435" s="34"/>
      <c r="V435" s="34"/>
    </row>
    <row r="436" spans="2:22" s="30" customFormat="1" x14ac:dyDescent="0.3">
      <c r="B436" s="32"/>
      <c r="C436" s="33"/>
      <c r="D436" s="33"/>
      <c r="E436" s="33"/>
      <c r="F436" s="33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5"/>
      <c r="R436" s="35"/>
      <c r="S436" s="35"/>
      <c r="T436" s="35"/>
      <c r="U436" s="34"/>
      <c r="V436" s="34"/>
    </row>
    <row r="437" spans="2:22" s="30" customFormat="1" x14ac:dyDescent="0.3">
      <c r="B437" s="32"/>
      <c r="C437" s="33"/>
      <c r="D437" s="33"/>
      <c r="E437" s="33"/>
      <c r="F437" s="33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5"/>
      <c r="R437" s="35"/>
      <c r="S437" s="35"/>
      <c r="T437" s="35"/>
      <c r="U437" s="34"/>
      <c r="V437" s="34"/>
    </row>
    <row r="438" spans="2:22" s="30" customFormat="1" x14ac:dyDescent="0.3">
      <c r="B438" s="32"/>
      <c r="C438" s="33"/>
      <c r="D438" s="33"/>
      <c r="E438" s="33"/>
      <c r="F438" s="33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5"/>
      <c r="R438" s="35"/>
      <c r="S438" s="35"/>
      <c r="T438" s="35"/>
      <c r="U438" s="34"/>
      <c r="V438" s="34"/>
    </row>
    <row r="439" spans="2:22" s="30" customFormat="1" x14ac:dyDescent="0.3">
      <c r="B439" s="32"/>
      <c r="C439" s="33"/>
      <c r="D439" s="33"/>
      <c r="E439" s="33"/>
      <c r="F439" s="33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5"/>
      <c r="R439" s="35"/>
      <c r="S439" s="35"/>
      <c r="T439" s="35"/>
      <c r="U439" s="34"/>
      <c r="V439" s="34"/>
    </row>
    <row r="440" spans="2:22" s="30" customFormat="1" x14ac:dyDescent="0.3">
      <c r="B440" s="32"/>
      <c r="C440" s="33"/>
      <c r="D440" s="33"/>
      <c r="E440" s="33"/>
      <c r="F440" s="33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5"/>
      <c r="R440" s="35"/>
      <c r="S440" s="35"/>
      <c r="T440" s="35"/>
      <c r="U440" s="34"/>
      <c r="V440" s="34"/>
    </row>
    <row r="441" spans="2:22" s="30" customFormat="1" x14ac:dyDescent="0.3">
      <c r="B441" s="32"/>
      <c r="C441" s="33"/>
      <c r="D441" s="33"/>
      <c r="E441" s="33"/>
      <c r="F441" s="33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5"/>
      <c r="R441" s="35"/>
      <c r="S441" s="35"/>
      <c r="T441" s="35"/>
      <c r="U441" s="34"/>
      <c r="V441" s="34"/>
    </row>
    <row r="442" spans="2:22" s="30" customFormat="1" x14ac:dyDescent="0.3">
      <c r="B442" s="32"/>
      <c r="C442" s="33"/>
      <c r="D442" s="33"/>
      <c r="E442" s="33"/>
      <c r="F442" s="33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5"/>
      <c r="R442" s="35"/>
      <c r="S442" s="35"/>
      <c r="T442" s="35"/>
      <c r="U442" s="34"/>
      <c r="V442" s="34"/>
    </row>
    <row r="443" spans="2:22" s="30" customFormat="1" x14ac:dyDescent="0.3">
      <c r="B443" s="32"/>
      <c r="C443" s="33"/>
      <c r="D443" s="33"/>
      <c r="E443" s="33"/>
      <c r="F443" s="33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5"/>
      <c r="R443" s="35"/>
      <c r="S443" s="35"/>
      <c r="T443" s="35"/>
      <c r="U443" s="34"/>
      <c r="V443" s="34"/>
    </row>
    <row r="444" spans="2:22" s="30" customFormat="1" x14ac:dyDescent="0.3">
      <c r="B444" s="32"/>
      <c r="C444" s="33"/>
      <c r="D444" s="33"/>
      <c r="E444" s="33"/>
      <c r="F444" s="33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5"/>
      <c r="R444" s="35"/>
      <c r="S444" s="35"/>
      <c r="T444" s="35"/>
      <c r="U444" s="34"/>
      <c r="V444" s="34"/>
    </row>
    <row r="445" spans="2:22" s="30" customFormat="1" x14ac:dyDescent="0.3">
      <c r="B445" s="32"/>
      <c r="C445" s="33"/>
      <c r="D445" s="33"/>
      <c r="E445" s="33"/>
      <c r="F445" s="33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5"/>
      <c r="R445" s="35"/>
      <c r="S445" s="35"/>
      <c r="T445" s="35"/>
      <c r="U445" s="34"/>
      <c r="V445" s="34"/>
    </row>
    <row r="446" spans="2:22" s="30" customFormat="1" x14ac:dyDescent="0.3">
      <c r="B446" s="32"/>
      <c r="C446" s="33"/>
      <c r="D446" s="33"/>
      <c r="E446" s="33"/>
      <c r="F446" s="33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5"/>
      <c r="R446" s="35"/>
      <c r="S446" s="35"/>
      <c r="T446" s="35"/>
      <c r="U446" s="34"/>
      <c r="V446" s="34"/>
    </row>
    <row r="447" spans="2:22" s="30" customFormat="1" x14ac:dyDescent="0.3">
      <c r="B447" s="32"/>
      <c r="C447" s="33"/>
      <c r="D447" s="33"/>
      <c r="E447" s="33"/>
      <c r="F447" s="33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5"/>
      <c r="R447" s="35"/>
      <c r="S447" s="35"/>
      <c r="T447" s="35"/>
      <c r="U447" s="34"/>
      <c r="V447" s="34"/>
    </row>
    <row r="448" spans="2:22" s="30" customFormat="1" x14ac:dyDescent="0.3">
      <c r="B448" s="32"/>
      <c r="C448" s="33"/>
      <c r="D448" s="33"/>
      <c r="E448" s="33"/>
      <c r="F448" s="33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5"/>
      <c r="R448" s="35"/>
      <c r="S448" s="35"/>
      <c r="T448" s="35"/>
      <c r="U448" s="34"/>
      <c r="V448" s="34"/>
    </row>
    <row r="449" spans="2:22" s="30" customFormat="1" x14ac:dyDescent="0.3">
      <c r="B449" s="32"/>
      <c r="C449" s="33"/>
      <c r="D449" s="33"/>
      <c r="E449" s="33"/>
      <c r="F449" s="33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5"/>
      <c r="R449" s="35"/>
      <c r="S449" s="35"/>
      <c r="T449" s="35"/>
      <c r="U449" s="34"/>
      <c r="V449" s="34"/>
    </row>
    <row r="450" spans="2:22" s="30" customFormat="1" x14ac:dyDescent="0.3">
      <c r="B450" s="32"/>
      <c r="C450" s="33"/>
      <c r="D450" s="33"/>
      <c r="E450" s="33"/>
      <c r="F450" s="33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5"/>
      <c r="R450" s="35"/>
      <c r="S450" s="35"/>
      <c r="T450" s="35"/>
      <c r="U450" s="34"/>
      <c r="V450" s="34"/>
    </row>
    <row r="451" spans="2:22" s="30" customFormat="1" x14ac:dyDescent="0.3">
      <c r="B451" s="32"/>
      <c r="C451" s="33"/>
      <c r="D451" s="33"/>
      <c r="E451" s="33"/>
      <c r="F451" s="33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5"/>
      <c r="R451" s="35"/>
      <c r="S451" s="35"/>
      <c r="T451" s="35"/>
      <c r="U451" s="34"/>
      <c r="V451" s="34"/>
    </row>
    <row r="452" spans="2:22" s="30" customFormat="1" x14ac:dyDescent="0.3">
      <c r="B452" s="32"/>
      <c r="C452" s="33"/>
      <c r="D452" s="33"/>
      <c r="E452" s="33"/>
      <c r="F452" s="33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5"/>
      <c r="R452" s="35"/>
      <c r="S452" s="35"/>
      <c r="T452" s="35"/>
      <c r="U452" s="34"/>
      <c r="V452" s="34"/>
    </row>
    <row r="453" spans="2:22" s="30" customFormat="1" x14ac:dyDescent="0.3">
      <c r="B453" s="32"/>
      <c r="C453" s="33"/>
      <c r="D453" s="33"/>
      <c r="E453" s="33"/>
      <c r="F453" s="33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5"/>
      <c r="R453" s="35"/>
      <c r="S453" s="35"/>
      <c r="T453" s="35"/>
      <c r="U453" s="34"/>
      <c r="V453" s="34"/>
    </row>
    <row r="454" spans="2:22" s="30" customFormat="1" x14ac:dyDescent="0.3">
      <c r="B454" s="32"/>
      <c r="C454" s="33"/>
      <c r="D454" s="33"/>
      <c r="E454" s="33"/>
      <c r="F454" s="33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5"/>
      <c r="R454" s="35"/>
      <c r="S454" s="35"/>
      <c r="T454" s="35"/>
      <c r="U454" s="34"/>
      <c r="V454" s="34"/>
    </row>
    <row r="455" spans="2:22" s="30" customFormat="1" x14ac:dyDescent="0.3">
      <c r="B455" s="32"/>
      <c r="C455" s="33"/>
      <c r="D455" s="33"/>
      <c r="E455" s="33"/>
      <c r="F455" s="33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5"/>
      <c r="R455" s="35"/>
      <c r="S455" s="35"/>
      <c r="T455" s="35"/>
      <c r="U455" s="34"/>
      <c r="V455" s="34"/>
    </row>
    <row r="456" spans="2:22" s="30" customFormat="1" x14ac:dyDescent="0.3">
      <c r="B456" s="32"/>
      <c r="C456" s="33"/>
      <c r="D456" s="33"/>
      <c r="E456" s="33"/>
      <c r="F456" s="33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5"/>
      <c r="R456" s="35"/>
      <c r="S456" s="35"/>
      <c r="T456" s="35"/>
      <c r="U456" s="34"/>
      <c r="V456" s="34"/>
    </row>
    <row r="457" spans="2:22" s="30" customFormat="1" x14ac:dyDescent="0.3">
      <c r="B457" s="32"/>
      <c r="C457" s="33"/>
      <c r="D457" s="33"/>
      <c r="E457" s="33"/>
      <c r="F457" s="33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5"/>
      <c r="R457" s="35"/>
      <c r="S457" s="35"/>
      <c r="T457" s="35"/>
      <c r="U457" s="34"/>
      <c r="V457" s="34"/>
    </row>
    <row r="458" spans="2:22" s="30" customFormat="1" x14ac:dyDescent="0.3">
      <c r="B458" s="32"/>
      <c r="C458" s="33"/>
      <c r="D458" s="33"/>
      <c r="E458" s="33"/>
      <c r="F458" s="33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5"/>
      <c r="R458" s="35"/>
      <c r="S458" s="35"/>
      <c r="T458" s="35"/>
      <c r="U458" s="34"/>
      <c r="V458" s="34"/>
    </row>
    <row r="459" spans="2:22" s="30" customFormat="1" x14ac:dyDescent="0.3">
      <c r="B459" s="32"/>
      <c r="C459" s="33"/>
      <c r="D459" s="33"/>
      <c r="E459" s="33"/>
      <c r="F459" s="33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5"/>
      <c r="R459" s="35"/>
      <c r="S459" s="35"/>
      <c r="T459" s="35"/>
      <c r="U459" s="34"/>
      <c r="V459" s="34"/>
    </row>
    <row r="460" spans="2:22" s="30" customFormat="1" x14ac:dyDescent="0.3">
      <c r="B460" s="32"/>
      <c r="C460" s="33"/>
      <c r="D460" s="33"/>
      <c r="E460" s="33"/>
      <c r="F460" s="33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5"/>
      <c r="R460" s="35"/>
      <c r="S460" s="35"/>
      <c r="T460" s="35"/>
      <c r="U460" s="34"/>
      <c r="V460" s="34"/>
    </row>
    <row r="461" spans="2:22" s="30" customFormat="1" x14ac:dyDescent="0.3">
      <c r="B461" s="32"/>
      <c r="C461" s="33"/>
      <c r="D461" s="33"/>
      <c r="E461" s="33"/>
      <c r="F461" s="33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5"/>
      <c r="R461" s="35"/>
      <c r="S461" s="35"/>
      <c r="T461" s="35"/>
      <c r="U461" s="34"/>
      <c r="V461" s="34"/>
    </row>
    <row r="462" spans="2:22" s="30" customFormat="1" x14ac:dyDescent="0.3">
      <c r="B462" s="32"/>
      <c r="C462" s="33"/>
      <c r="D462" s="33"/>
      <c r="E462" s="33"/>
      <c r="F462" s="33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5"/>
      <c r="R462" s="35"/>
      <c r="S462" s="35"/>
      <c r="T462" s="35"/>
      <c r="U462" s="34"/>
      <c r="V462" s="34"/>
    </row>
    <row r="463" spans="2:22" s="30" customFormat="1" x14ac:dyDescent="0.3">
      <c r="B463" s="32"/>
      <c r="C463" s="33"/>
      <c r="D463" s="33"/>
      <c r="E463" s="33"/>
      <c r="F463" s="33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5"/>
      <c r="R463" s="35"/>
      <c r="S463" s="35"/>
      <c r="T463" s="35"/>
      <c r="U463" s="34"/>
      <c r="V463" s="34"/>
    </row>
    <row r="464" spans="2:22" s="30" customFormat="1" x14ac:dyDescent="0.3">
      <c r="B464" s="32"/>
      <c r="C464" s="33"/>
      <c r="D464" s="33"/>
      <c r="E464" s="33"/>
      <c r="F464" s="33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5"/>
      <c r="R464" s="35"/>
      <c r="S464" s="35"/>
      <c r="T464" s="35"/>
      <c r="U464" s="34"/>
      <c r="V464" s="34"/>
    </row>
    <row r="465" spans="2:22" s="30" customFormat="1" x14ac:dyDescent="0.3">
      <c r="B465" s="32"/>
      <c r="C465" s="33"/>
      <c r="D465" s="33"/>
      <c r="E465" s="33"/>
      <c r="F465" s="33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5"/>
      <c r="R465" s="35"/>
      <c r="S465" s="35"/>
      <c r="T465" s="35"/>
      <c r="U465" s="34"/>
      <c r="V465" s="34"/>
    </row>
    <row r="466" spans="2:22" s="30" customFormat="1" x14ac:dyDescent="0.3">
      <c r="B466" s="32"/>
      <c r="C466" s="33"/>
      <c r="D466" s="33"/>
      <c r="E466" s="33"/>
      <c r="F466" s="33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5"/>
      <c r="R466" s="35"/>
      <c r="S466" s="35"/>
      <c r="T466" s="35"/>
      <c r="U466" s="34"/>
      <c r="V466" s="34"/>
    </row>
    <row r="467" spans="2:22" s="30" customFormat="1" x14ac:dyDescent="0.3">
      <c r="B467" s="32"/>
      <c r="C467" s="33"/>
      <c r="D467" s="33"/>
      <c r="E467" s="33"/>
      <c r="F467" s="33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5"/>
      <c r="R467" s="35"/>
      <c r="S467" s="35"/>
      <c r="T467" s="35"/>
      <c r="U467" s="34"/>
      <c r="V467" s="34"/>
    </row>
    <row r="468" spans="2:22" s="30" customFormat="1" x14ac:dyDescent="0.3">
      <c r="B468" s="32"/>
      <c r="C468" s="33"/>
      <c r="D468" s="33"/>
      <c r="E468" s="33"/>
      <c r="F468" s="33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5"/>
      <c r="R468" s="35"/>
      <c r="S468" s="35"/>
      <c r="T468" s="35"/>
      <c r="U468" s="34"/>
      <c r="V468" s="34"/>
    </row>
    <row r="469" spans="2:22" s="30" customFormat="1" x14ac:dyDescent="0.3">
      <c r="B469" s="32"/>
      <c r="C469" s="33"/>
      <c r="D469" s="33"/>
      <c r="E469" s="33"/>
      <c r="F469" s="33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5"/>
      <c r="R469" s="35"/>
      <c r="S469" s="35"/>
      <c r="T469" s="35"/>
      <c r="U469" s="34"/>
      <c r="V469" s="34"/>
    </row>
    <row r="470" spans="2:22" s="30" customFormat="1" x14ac:dyDescent="0.3">
      <c r="B470" s="32"/>
      <c r="C470" s="33"/>
      <c r="D470" s="33"/>
      <c r="E470" s="33"/>
      <c r="F470" s="33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5"/>
      <c r="R470" s="35"/>
      <c r="S470" s="35"/>
      <c r="T470" s="35"/>
      <c r="U470" s="34"/>
      <c r="V470" s="34"/>
    </row>
    <row r="471" spans="2:22" s="30" customFormat="1" x14ac:dyDescent="0.3">
      <c r="B471" s="32"/>
      <c r="C471" s="33"/>
      <c r="D471" s="33"/>
      <c r="E471" s="33"/>
      <c r="F471" s="33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5"/>
      <c r="R471" s="35"/>
      <c r="S471" s="35"/>
      <c r="T471" s="35"/>
      <c r="U471" s="34"/>
      <c r="V471" s="34"/>
    </row>
    <row r="472" spans="2:22" s="30" customFormat="1" x14ac:dyDescent="0.3">
      <c r="B472" s="32"/>
      <c r="C472" s="33"/>
      <c r="D472" s="33"/>
      <c r="E472" s="33"/>
      <c r="F472" s="33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5"/>
      <c r="R472" s="35"/>
      <c r="S472" s="35"/>
      <c r="T472" s="35"/>
      <c r="U472" s="34"/>
      <c r="V472" s="34"/>
    </row>
    <row r="473" spans="2:22" s="30" customFormat="1" x14ac:dyDescent="0.3">
      <c r="B473" s="32"/>
      <c r="C473" s="33"/>
      <c r="D473" s="33"/>
      <c r="E473" s="33"/>
      <c r="F473" s="33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5"/>
      <c r="R473" s="35"/>
      <c r="S473" s="35"/>
      <c r="T473" s="35"/>
      <c r="U473" s="34"/>
      <c r="V473" s="34"/>
    </row>
    <row r="474" spans="2:22" s="30" customFormat="1" x14ac:dyDescent="0.3">
      <c r="B474" s="32"/>
      <c r="C474" s="33"/>
      <c r="D474" s="33"/>
      <c r="E474" s="33"/>
      <c r="F474" s="33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5"/>
      <c r="R474" s="35"/>
      <c r="S474" s="35"/>
      <c r="T474" s="35"/>
      <c r="U474" s="34"/>
      <c r="V474" s="34"/>
    </row>
    <row r="475" spans="2:22" s="30" customFormat="1" x14ac:dyDescent="0.3">
      <c r="B475" s="32"/>
      <c r="C475" s="33"/>
      <c r="D475" s="33"/>
      <c r="E475" s="33"/>
      <c r="F475" s="33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5"/>
      <c r="R475" s="35"/>
      <c r="S475" s="35"/>
      <c r="T475" s="35"/>
      <c r="U475" s="34"/>
      <c r="V475" s="34"/>
    </row>
    <row r="476" spans="2:22" s="30" customFormat="1" x14ac:dyDescent="0.3">
      <c r="B476" s="32"/>
      <c r="C476" s="33"/>
      <c r="D476" s="33"/>
      <c r="E476" s="33"/>
      <c r="F476" s="33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5"/>
      <c r="R476" s="35"/>
      <c r="S476" s="35"/>
      <c r="T476" s="35"/>
      <c r="U476" s="34"/>
      <c r="V476" s="34"/>
    </row>
    <row r="477" spans="2:22" s="30" customFormat="1" x14ac:dyDescent="0.3">
      <c r="B477" s="32"/>
      <c r="C477" s="33"/>
      <c r="D477" s="33"/>
      <c r="E477" s="33"/>
      <c r="F477" s="33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5"/>
      <c r="R477" s="35"/>
      <c r="S477" s="35"/>
      <c r="T477" s="35"/>
      <c r="U477" s="34"/>
      <c r="V477" s="34"/>
    </row>
    <row r="478" spans="2:22" s="30" customFormat="1" x14ac:dyDescent="0.3">
      <c r="B478" s="32"/>
      <c r="C478" s="33"/>
      <c r="D478" s="33"/>
      <c r="E478" s="33"/>
      <c r="F478" s="33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5"/>
      <c r="R478" s="35"/>
      <c r="S478" s="35"/>
      <c r="T478" s="35"/>
      <c r="U478" s="34"/>
      <c r="V478" s="34"/>
    </row>
    <row r="479" spans="2:22" s="30" customFormat="1" x14ac:dyDescent="0.3">
      <c r="B479" s="32"/>
      <c r="C479" s="33"/>
      <c r="D479" s="33"/>
      <c r="E479" s="33"/>
      <c r="F479" s="33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5"/>
      <c r="R479" s="35"/>
      <c r="S479" s="35"/>
      <c r="T479" s="35"/>
      <c r="U479" s="34"/>
      <c r="V479" s="34"/>
    </row>
    <row r="480" spans="2:22" s="30" customFormat="1" x14ac:dyDescent="0.3">
      <c r="B480" s="32"/>
      <c r="C480" s="33"/>
      <c r="D480" s="33"/>
      <c r="E480" s="33"/>
      <c r="F480" s="33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5"/>
      <c r="R480" s="35"/>
      <c r="S480" s="35"/>
      <c r="T480" s="35"/>
      <c r="U480" s="34"/>
      <c r="V480" s="34"/>
    </row>
    <row r="481" spans="2:22" s="30" customFormat="1" x14ac:dyDescent="0.3">
      <c r="B481" s="32"/>
      <c r="C481" s="33"/>
      <c r="D481" s="33"/>
      <c r="E481" s="33"/>
      <c r="F481" s="33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5"/>
      <c r="R481" s="35"/>
      <c r="S481" s="35"/>
      <c r="T481" s="35"/>
      <c r="U481" s="34"/>
      <c r="V481" s="34"/>
    </row>
    <row r="482" spans="2:22" s="30" customFormat="1" x14ac:dyDescent="0.3">
      <c r="B482" s="32"/>
      <c r="C482" s="33"/>
      <c r="D482" s="33"/>
      <c r="E482" s="33"/>
      <c r="F482" s="33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5"/>
      <c r="R482" s="35"/>
      <c r="S482" s="35"/>
      <c r="T482" s="35"/>
      <c r="U482" s="34"/>
      <c r="V482" s="34"/>
    </row>
    <row r="483" spans="2:22" s="30" customFormat="1" x14ac:dyDescent="0.3">
      <c r="B483" s="32"/>
      <c r="C483" s="33"/>
      <c r="D483" s="33"/>
      <c r="E483" s="33"/>
      <c r="F483" s="33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5"/>
      <c r="R483" s="35"/>
      <c r="S483" s="35"/>
      <c r="T483" s="35"/>
      <c r="U483" s="34"/>
      <c r="V483" s="34"/>
    </row>
    <row r="484" spans="2:22" s="30" customFormat="1" x14ac:dyDescent="0.3">
      <c r="B484" s="32"/>
      <c r="C484" s="33"/>
      <c r="D484" s="33"/>
      <c r="E484" s="33"/>
      <c r="F484" s="33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5"/>
      <c r="R484" s="35"/>
      <c r="S484" s="35"/>
      <c r="T484" s="35"/>
      <c r="U484" s="34"/>
      <c r="V484" s="34"/>
    </row>
    <row r="485" spans="2:22" s="30" customFormat="1" x14ac:dyDescent="0.3">
      <c r="B485" s="32"/>
      <c r="C485" s="33"/>
      <c r="D485" s="33"/>
      <c r="E485" s="33"/>
      <c r="F485" s="33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5"/>
      <c r="R485" s="35"/>
      <c r="S485" s="35"/>
      <c r="T485" s="35"/>
      <c r="U485" s="34"/>
      <c r="V485" s="34"/>
    </row>
    <row r="486" spans="2:22" s="30" customFormat="1" x14ac:dyDescent="0.3">
      <c r="B486" s="32"/>
      <c r="C486" s="33"/>
      <c r="D486" s="33"/>
      <c r="E486" s="33"/>
      <c r="F486" s="33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5"/>
      <c r="R486" s="35"/>
      <c r="S486" s="35"/>
      <c r="T486" s="35"/>
      <c r="U486" s="34"/>
      <c r="V486" s="34"/>
    </row>
    <row r="487" spans="2:22" s="30" customFormat="1" x14ac:dyDescent="0.3">
      <c r="B487" s="32"/>
      <c r="C487" s="33"/>
      <c r="D487" s="33"/>
      <c r="E487" s="33"/>
      <c r="F487" s="33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5"/>
      <c r="R487" s="35"/>
      <c r="S487" s="35"/>
      <c r="T487" s="35"/>
      <c r="U487" s="34"/>
      <c r="V487" s="34"/>
    </row>
    <row r="488" spans="2:22" s="30" customFormat="1" x14ac:dyDescent="0.3">
      <c r="B488" s="32"/>
      <c r="C488" s="33"/>
      <c r="D488" s="33"/>
      <c r="E488" s="33"/>
      <c r="F488" s="33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5"/>
      <c r="R488" s="35"/>
      <c r="S488" s="35"/>
      <c r="T488" s="35"/>
      <c r="U488" s="34"/>
      <c r="V488" s="34"/>
    </row>
    <row r="489" spans="2:22" s="30" customFormat="1" x14ac:dyDescent="0.3">
      <c r="B489" s="32"/>
      <c r="C489" s="33"/>
      <c r="D489" s="33"/>
      <c r="E489" s="33"/>
      <c r="F489" s="33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5"/>
      <c r="R489" s="35"/>
      <c r="S489" s="35"/>
      <c r="T489" s="35"/>
      <c r="U489" s="34"/>
      <c r="V489" s="34"/>
    </row>
    <row r="490" spans="2:22" s="30" customFormat="1" x14ac:dyDescent="0.3">
      <c r="B490" s="32"/>
      <c r="C490" s="33"/>
      <c r="D490" s="33"/>
      <c r="E490" s="33"/>
      <c r="F490" s="33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5"/>
      <c r="R490" s="35"/>
      <c r="S490" s="35"/>
      <c r="T490" s="35"/>
      <c r="U490" s="34"/>
      <c r="V490" s="34"/>
    </row>
    <row r="491" spans="2:22" s="30" customFormat="1" x14ac:dyDescent="0.3">
      <c r="B491" s="32"/>
      <c r="C491" s="33"/>
      <c r="D491" s="33"/>
      <c r="E491" s="33"/>
      <c r="F491" s="33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5"/>
      <c r="R491" s="35"/>
      <c r="S491" s="35"/>
      <c r="T491" s="35"/>
      <c r="U491" s="34"/>
      <c r="V491" s="34"/>
    </row>
    <row r="492" spans="2:22" s="30" customFormat="1" x14ac:dyDescent="0.3">
      <c r="B492" s="32"/>
      <c r="C492" s="33"/>
      <c r="D492" s="33"/>
      <c r="E492" s="33"/>
      <c r="F492" s="33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5"/>
      <c r="R492" s="35"/>
      <c r="S492" s="35"/>
      <c r="T492" s="35"/>
      <c r="U492" s="34"/>
      <c r="V492" s="34"/>
    </row>
    <row r="493" spans="2:22" s="30" customFormat="1" x14ac:dyDescent="0.3">
      <c r="B493" s="32"/>
      <c r="C493" s="33"/>
      <c r="D493" s="33"/>
      <c r="E493" s="33"/>
      <c r="F493" s="33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5"/>
      <c r="R493" s="35"/>
      <c r="S493" s="35"/>
      <c r="T493" s="35"/>
      <c r="U493" s="34"/>
      <c r="V493" s="34"/>
    </row>
    <row r="494" spans="2:22" s="30" customFormat="1" x14ac:dyDescent="0.3">
      <c r="B494" s="32"/>
      <c r="C494" s="33"/>
      <c r="D494" s="33"/>
      <c r="E494" s="33"/>
      <c r="F494" s="33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5"/>
      <c r="R494" s="35"/>
      <c r="S494" s="35"/>
      <c r="T494" s="35"/>
      <c r="U494" s="34"/>
      <c r="V494" s="34"/>
    </row>
    <row r="495" spans="2:22" s="30" customFormat="1" x14ac:dyDescent="0.3">
      <c r="B495" s="32"/>
      <c r="C495" s="33"/>
      <c r="D495" s="33"/>
      <c r="E495" s="33"/>
      <c r="F495" s="33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5"/>
      <c r="R495" s="35"/>
      <c r="S495" s="35"/>
      <c r="T495" s="35"/>
      <c r="U495" s="34"/>
      <c r="V495" s="34"/>
    </row>
    <row r="496" spans="2:22" s="30" customFormat="1" x14ac:dyDescent="0.3">
      <c r="B496" s="32"/>
      <c r="C496" s="33"/>
      <c r="D496" s="33"/>
      <c r="E496" s="33"/>
      <c r="F496" s="33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5"/>
      <c r="R496" s="35"/>
      <c r="S496" s="35"/>
      <c r="T496" s="35"/>
      <c r="U496" s="34"/>
      <c r="V496" s="34"/>
    </row>
    <row r="497" spans="2:22" s="30" customFormat="1" x14ac:dyDescent="0.3">
      <c r="B497" s="32"/>
      <c r="C497" s="33"/>
      <c r="D497" s="33"/>
      <c r="E497" s="33"/>
      <c r="F497" s="33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5"/>
      <c r="R497" s="35"/>
      <c r="S497" s="35"/>
      <c r="T497" s="35"/>
      <c r="U497" s="34"/>
      <c r="V497" s="34"/>
    </row>
    <row r="498" spans="2:22" s="30" customFormat="1" x14ac:dyDescent="0.3">
      <c r="B498" s="32"/>
      <c r="C498" s="33"/>
      <c r="D498" s="33"/>
      <c r="E498" s="33"/>
      <c r="F498" s="33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5"/>
      <c r="R498" s="35"/>
      <c r="S498" s="35"/>
      <c r="T498" s="35"/>
      <c r="U498" s="34"/>
      <c r="V498" s="34"/>
    </row>
    <row r="499" spans="2:22" s="30" customFormat="1" x14ac:dyDescent="0.3">
      <c r="B499" s="32"/>
      <c r="C499" s="33"/>
      <c r="D499" s="33"/>
      <c r="E499" s="33"/>
      <c r="F499" s="33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5"/>
      <c r="R499" s="35"/>
      <c r="S499" s="35"/>
      <c r="T499" s="35"/>
      <c r="U499" s="34"/>
      <c r="V499" s="34"/>
    </row>
    <row r="500" spans="2:22" s="30" customFormat="1" x14ac:dyDescent="0.3">
      <c r="B500" s="32"/>
      <c r="C500" s="33"/>
      <c r="D500" s="33"/>
      <c r="E500" s="33"/>
      <c r="F500" s="33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5"/>
      <c r="R500" s="35"/>
      <c r="S500" s="35"/>
      <c r="T500" s="35"/>
      <c r="U500" s="34"/>
      <c r="V500" s="34"/>
    </row>
    <row r="501" spans="2:22" s="30" customFormat="1" x14ac:dyDescent="0.3">
      <c r="B501" s="32"/>
      <c r="C501" s="33"/>
      <c r="D501" s="33"/>
      <c r="E501" s="33"/>
      <c r="F501" s="33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5"/>
      <c r="R501" s="35"/>
      <c r="S501" s="35"/>
      <c r="T501" s="35"/>
      <c r="U501" s="34"/>
      <c r="V501" s="34"/>
    </row>
    <row r="502" spans="2:22" s="30" customFormat="1" x14ac:dyDescent="0.3">
      <c r="B502" s="32"/>
      <c r="C502" s="33"/>
      <c r="D502" s="33"/>
      <c r="E502" s="33"/>
      <c r="F502" s="33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5"/>
      <c r="R502" s="35"/>
      <c r="S502" s="35"/>
      <c r="T502" s="35"/>
      <c r="U502" s="34"/>
      <c r="V502" s="34"/>
    </row>
    <row r="503" spans="2:22" s="30" customFormat="1" x14ac:dyDescent="0.3">
      <c r="B503" s="32"/>
      <c r="C503" s="33"/>
      <c r="D503" s="33"/>
      <c r="E503" s="33"/>
      <c r="F503" s="33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5"/>
      <c r="R503" s="35"/>
      <c r="S503" s="35"/>
      <c r="T503" s="35"/>
      <c r="U503" s="34"/>
      <c r="V503" s="34"/>
    </row>
    <row r="504" spans="2:22" s="30" customFormat="1" x14ac:dyDescent="0.3">
      <c r="B504" s="32"/>
      <c r="C504" s="33"/>
      <c r="D504" s="33"/>
      <c r="E504" s="33"/>
      <c r="F504" s="33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5"/>
      <c r="R504" s="35"/>
      <c r="S504" s="35"/>
      <c r="T504" s="35"/>
      <c r="U504" s="34"/>
      <c r="V504" s="34"/>
    </row>
    <row r="505" spans="2:22" s="30" customFormat="1" x14ac:dyDescent="0.3">
      <c r="B505" s="32"/>
      <c r="C505" s="33"/>
      <c r="D505" s="33"/>
      <c r="E505" s="33"/>
      <c r="F505" s="33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5"/>
      <c r="R505" s="35"/>
      <c r="S505" s="35"/>
      <c r="T505" s="35"/>
      <c r="U505" s="34"/>
      <c r="V505" s="34"/>
    </row>
    <row r="506" spans="2:22" s="30" customFormat="1" x14ac:dyDescent="0.3">
      <c r="B506" s="32"/>
      <c r="C506" s="33"/>
      <c r="D506" s="33"/>
      <c r="E506" s="33"/>
      <c r="F506" s="33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5"/>
      <c r="R506" s="35"/>
      <c r="S506" s="35"/>
      <c r="T506" s="35"/>
      <c r="U506" s="34"/>
      <c r="V506" s="34"/>
    </row>
    <row r="507" spans="2:22" s="30" customFormat="1" x14ac:dyDescent="0.3">
      <c r="B507" s="32"/>
      <c r="C507" s="33"/>
      <c r="D507" s="33"/>
      <c r="E507" s="33"/>
      <c r="F507" s="33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5"/>
      <c r="R507" s="35"/>
      <c r="S507" s="35"/>
      <c r="T507" s="35"/>
      <c r="U507" s="34"/>
      <c r="V507" s="34"/>
    </row>
    <row r="508" spans="2:22" s="30" customFormat="1" x14ac:dyDescent="0.3">
      <c r="B508" s="32"/>
      <c r="C508" s="33"/>
      <c r="D508" s="33"/>
      <c r="E508" s="33"/>
      <c r="F508" s="33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5"/>
      <c r="R508" s="35"/>
      <c r="S508" s="35"/>
      <c r="T508" s="35"/>
      <c r="U508" s="34"/>
      <c r="V508" s="34"/>
    </row>
    <row r="509" spans="2:22" s="30" customFormat="1" x14ac:dyDescent="0.3">
      <c r="B509" s="32"/>
      <c r="C509" s="33"/>
      <c r="D509" s="33"/>
      <c r="E509" s="33"/>
      <c r="F509" s="33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5"/>
      <c r="R509" s="35"/>
      <c r="S509" s="35"/>
      <c r="T509" s="35"/>
      <c r="U509" s="34"/>
      <c r="V509" s="34"/>
    </row>
    <row r="510" spans="2:22" s="30" customFormat="1" x14ac:dyDescent="0.3">
      <c r="B510" s="32"/>
      <c r="C510" s="33"/>
      <c r="D510" s="33"/>
      <c r="E510" s="33"/>
      <c r="F510" s="33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5"/>
      <c r="R510" s="35"/>
      <c r="S510" s="35"/>
      <c r="T510" s="35"/>
      <c r="U510" s="34"/>
      <c r="V510" s="34"/>
    </row>
    <row r="511" spans="2:22" s="30" customFormat="1" x14ac:dyDescent="0.3">
      <c r="B511" s="32"/>
      <c r="C511" s="33"/>
      <c r="D511" s="33"/>
      <c r="E511" s="33"/>
      <c r="F511" s="33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5"/>
      <c r="R511" s="35"/>
      <c r="S511" s="35"/>
      <c r="T511" s="35"/>
      <c r="U511" s="34"/>
      <c r="V511" s="34"/>
    </row>
    <row r="512" spans="2:22" s="30" customFormat="1" x14ac:dyDescent="0.3">
      <c r="B512" s="32"/>
      <c r="C512" s="33"/>
      <c r="D512" s="33"/>
      <c r="E512" s="33"/>
      <c r="F512" s="33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5"/>
      <c r="R512" s="35"/>
      <c r="S512" s="35"/>
      <c r="T512" s="35"/>
      <c r="U512" s="34"/>
      <c r="V512" s="34"/>
    </row>
    <row r="513" spans="2:22" s="30" customFormat="1" x14ac:dyDescent="0.3">
      <c r="B513" s="32"/>
      <c r="C513" s="33"/>
      <c r="D513" s="33"/>
      <c r="E513" s="33"/>
      <c r="F513" s="33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5"/>
      <c r="R513" s="35"/>
      <c r="S513" s="35"/>
      <c r="T513" s="35"/>
      <c r="U513" s="34"/>
      <c r="V513" s="34"/>
    </row>
    <row r="514" spans="2:22" s="30" customFormat="1" x14ac:dyDescent="0.3">
      <c r="B514" s="32"/>
      <c r="C514" s="33"/>
      <c r="D514" s="33"/>
      <c r="E514" s="33"/>
      <c r="F514" s="33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5"/>
      <c r="R514" s="35"/>
      <c r="S514" s="35"/>
      <c r="T514" s="35"/>
      <c r="U514" s="34"/>
      <c r="V514" s="34"/>
    </row>
    <row r="515" spans="2:22" s="30" customFormat="1" x14ac:dyDescent="0.3">
      <c r="B515" s="32"/>
      <c r="C515" s="33"/>
      <c r="D515" s="33"/>
      <c r="E515" s="33"/>
      <c r="F515" s="33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5"/>
      <c r="R515" s="35"/>
      <c r="S515" s="35"/>
      <c r="T515" s="35"/>
      <c r="U515" s="34"/>
      <c r="V515" s="34"/>
    </row>
    <row r="516" spans="2:22" s="30" customFormat="1" x14ac:dyDescent="0.3">
      <c r="B516" s="32"/>
      <c r="C516" s="33"/>
      <c r="D516" s="33"/>
      <c r="E516" s="33"/>
      <c r="F516" s="33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5"/>
      <c r="R516" s="35"/>
      <c r="S516" s="35"/>
      <c r="T516" s="35"/>
      <c r="U516" s="34"/>
      <c r="V516" s="34"/>
    </row>
    <row r="517" spans="2:22" s="30" customFormat="1" x14ac:dyDescent="0.3">
      <c r="B517" s="32"/>
      <c r="C517" s="33"/>
      <c r="D517" s="33"/>
      <c r="E517" s="33"/>
      <c r="F517" s="33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5"/>
      <c r="R517" s="35"/>
      <c r="S517" s="35"/>
      <c r="T517" s="35"/>
      <c r="U517" s="34"/>
      <c r="V517" s="34"/>
    </row>
    <row r="518" spans="2:22" s="30" customFormat="1" x14ac:dyDescent="0.3">
      <c r="B518" s="32"/>
      <c r="C518" s="33"/>
      <c r="D518" s="33"/>
      <c r="E518" s="33"/>
      <c r="F518" s="33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5"/>
      <c r="R518" s="35"/>
      <c r="S518" s="35"/>
      <c r="T518" s="35"/>
      <c r="U518" s="34"/>
      <c r="V518" s="34"/>
    </row>
    <row r="519" spans="2:22" s="30" customFormat="1" x14ac:dyDescent="0.3">
      <c r="B519" s="32"/>
      <c r="C519" s="33"/>
      <c r="D519" s="33"/>
      <c r="E519" s="33"/>
      <c r="F519" s="33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5"/>
      <c r="R519" s="35"/>
      <c r="S519" s="35"/>
      <c r="T519" s="35"/>
      <c r="U519" s="34"/>
      <c r="V519" s="34"/>
    </row>
    <row r="520" spans="2:22" s="30" customFormat="1" x14ac:dyDescent="0.3">
      <c r="B520" s="32"/>
      <c r="C520" s="33"/>
      <c r="D520" s="33"/>
      <c r="E520" s="33"/>
      <c r="F520" s="33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5"/>
      <c r="R520" s="35"/>
      <c r="S520" s="35"/>
      <c r="T520" s="35"/>
      <c r="U520" s="34"/>
      <c r="V520" s="34"/>
    </row>
    <row r="521" spans="2:22" s="30" customFormat="1" x14ac:dyDescent="0.3">
      <c r="B521" s="32"/>
      <c r="C521" s="33"/>
      <c r="D521" s="33"/>
      <c r="E521" s="33"/>
      <c r="F521" s="33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5"/>
      <c r="R521" s="35"/>
      <c r="S521" s="35"/>
      <c r="T521" s="35"/>
      <c r="U521" s="34"/>
      <c r="V521" s="34"/>
    </row>
    <row r="522" spans="2:22" s="30" customFormat="1" x14ac:dyDescent="0.3">
      <c r="B522" s="32"/>
      <c r="C522" s="33"/>
      <c r="D522" s="33"/>
      <c r="E522" s="33"/>
      <c r="F522" s="33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5"/>
      <c r="R522" s="35"/>
      <c r="S522" s="35"/>
      <c r="T522" s="35"/>
      <c r="U522" s="34"/>
      <c r="V522" s="34"/>
    </row>
    <row r="523" spans="2:22" s="30" customFormat="1" x14ac:dyDescent="0.3">
      <c r="B523" s="32"/>
      <c r="C523" s="33"/>
      <c r="D523" s="33"/>
      <c r="E523" s="33"/>
      <c r="F523" s="33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5"/>
      <c r="R523" s="35"/>
      <c r="S523" s="35"/>
      <c r="T523" s="35"/>
      <c r="U523" s="34"/>
      <c r="V523" s="34"/>
    </row>
    <row r="524" spans="2:22" s="30" customFormat="1" x14ac:dyDescent="0.3">
      <c r="B524" s="32"/>
      <c r="C524" s="33"/>
      <c r="D524" s="33"/>
      <c r="E524" s="33"/>
      <c r="F524" s="33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5"/>
      <c r="R524" s="35"/>
      <c r="S524" s="35"/>
      <c r="T524" s="35"/>
      <c r="U524" s="34"/>
      <c r="V524" s="34"/>
    </row>
    <row r="525" spans="2:22" s="30" customFormat="1" x14ac:dyDescent="0.3">
      <c r="B525" s="32"/>
      <c r="C525" s="33"/>
      <c r="D525" s="33"/>
      <c r="E525" s="33"/>
      <c r="F525" s="33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5"/>
      <c r="R525" s="35"/>
      <c r="S525" s="35"/>
      <c r="T525" s="35"/>
      <c r="U525" s="34"/>
      <c r="V525" s="34"/>
    </row>
    <row r="526" spans="2:22" s="30" customFormat="1" x14ac:dyDescent="0.3">
      <c r="B526" s="32"/>
      <c r="C526" s="33"/>
      <c r="D526" s="33"/>
      <c r="E526" s="33"/>
      <c r="F526" s="33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5"/>
      <c r="R526" s="35"/>
      <c r="S526" s="35"/>
      <c r="T526" s="35"/>
      <c r="U526" s="34"/>
      <c r="V526" s="34"/>
    </row>
    <row r="527" spans="2:22" s="30" customFormat="1" x14ac:dyDescent="0.3">
      <c r="B527" s="32"/>
      <c r="C527" s="33"/>
      <c r="D527" s="33"/>
      <c r="E527" s="33"/>
      <c r="F527" s="33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5"/>
      <c r="R527" s="35"/>
      <c r="S527" s="35"/>
      <c r="T527" s="35"/>
      <c r="U527" s="34"/>
      <c r="V527" s="34"/>
    </row>
    <row r="528" spans="2:22" s="30" customFormat="1" x14ac:dyDescent="0.3">
      <c r="B528" s="32"/>
      <c r="C528" s="33"/>
      <c r="D528" s="33"/>
      <c r="E528" s="33"/>
      <c r="F528" s="33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5"/>
      <c r="R528" s="35"/>
      <c r="S528" s="35"/>
      <c r="T528" s="35"/>
      <c r="U528" s="34"/>
      <c r="V528" s="34"/>
    </row>
    <row r="529" spans="2:22" s="30" customFormat="1" x14ac:dyDescent="0.3">
      <c r="B529" s="32"/>
      <c r="C529" s="33"/>
      <c r="D529" s="33"/>
      <c r="E529" s="33"/>
      <c r="F529" s="33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5"/>
      <c r="R529" s="35"/>
      <c r="S529" s="35"/>
      <c r="T529" s="35"/>
      <c r="U529" s="34"/>
      <c r="V529" s="34"/>
    </row>
    <row r="530" spans="2:22" s="30" customFormat="1" x14ac:dyDescent="0.3">
      <c r="B530" s="32"/>
      <c r="C530" s="33"/>
      <c r="D530" s="33"/>
      <c r="E530" s="33"/>
      <c r="F530" s="33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5"/>
      <c r="R530" s="35"/>
      <c r="S530" s="35"/>
      <c r="T530" s="35"/>
      <c r="U530" s="34"/>
      <c r="V530" s="34"/>
    </row>
    <row r="531" spans="2:22" s="30" customFormat="1" x14ac:dyDescent="0.3">
      <c r="B531" s="32"/>
      <c r="C531" s="33"/>
      <c r="D531" s="33"/>
      <c r="E531" s="33"/>
      <c r="F531" s="33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5"/>
      <c r="R531" s="35"/>
      <c r="S531" s="35"/>
      <c r="T531" s="35"/>
      <c r="U531" s="34"/>
      <c r="V531" s="34"/>
    </row>
    <row r="532" spans="2:22" s="30" customFormat="1" x14ac:dyDescent="0.3">
      <c r="B532" s="32"/>
      <c r="C532" s="33"/>
      <c r="D532" s="33"/>
      <c r="E532" s="33"/>
      <c r="F532" s="33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5"/>
      <c r="R532" s="35"/>
      <c r="S532" s="35"/>
      <c r="T532" s="35"/>
      <c r="U532" s="34"/>
      <c r="V532" s="34"/>
    </row>
    <row r="533" spans="2:22" s="30" customFormat="1" x14ac:dyDescent="0.3">
      <c r="B533" s="32"/>
      <c r="C533" s="33"/>
      <c r="D533" s="33"/>
      <c r="E533" s="33"/>
      <c r="F533" s="33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5"/>
      <c r="R533" s="35"/>
      <c r="S533" s="35"/>
      <c r="T533" s="35"/>
      <c r="U533" s="34"/>
      <c r="V533" s="34"/>
    </row>
    <row r="534" spans="2:22" s="30" customFormat="1" x14ac:dyDescent="0.3">
      <c r="B534" s="32"/>
      <c r="C534" s="33"/>
      <c r="D534" s="33"/>
      <c r="E534" s="33"/>
      <c r="F534" s="33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5"/>
      <c r="R534" s="35"/>
      <c r="S534" s="35"/>
      <c r="T534" s="35"/>
      <c r="U534" s="34"/>
      <c r="V534" s="34"/>
    </row>
    <row r="535" spans="2:22" s="30" customFormat="1" x14ac:dyDescent="0.3">
      <c r="B535" s="32"/>
      <c r="C535" s="33"/>
      <c r="D535" s="33"/>
      <c r="E535" s="33"/>
      <c r="F535" s="33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5"/>
      <c r="R535" s="35"/>
      <c r="S535" s="35"/>
      <c r="T535" s="35"/>
      <c r="U535" s="34"/>
      <c r="V535" s="34"/>
    </row>
    <row r="536" spans="2:22" s="30" customFormat="1" x14ac:dyDescent="0.3">
      <c r="B536" s="32"/>
      <c r="C536" s="33"/>
      <c r="D536" s="33"/>
      <c r="E536" s="33"/>
      <c r="F536" s="33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5"/>
      <c r="R536" s="35"/>
      <c r="S536" s="35"/>
      <c r="T536" s="35"/>
      <c r="U536" s="34"/>
      <c r="V536" s="34"/>
    </row>
    <row r="537" spans="2:22" s="30" customFormat="1" x14ac:dyDescent="0.3">
      <c r="B537" s="32"/>
      <c r="C537" s="33"/>
      <c r="D537" s="33"/>
      <c r="E537" s="33"/>
      <c r="F537" s="33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5"/>
      <c r="R537" s="35"/>
      <c r="S537" s="35"/>
      <c r="T537" s="35"/>
      <c r="U537" s="34"/>
      <c r="V537" s="34"/>
    </row>
    <row r="538" spans="2:22" s="30" customFormat="1" x14ac:dyDescent="0.3">
      <c r="B538" s="32"/>
      <c r="C538" s="33"/>
      <c r="D538" s="33"/>
      <c r="E538" s="33"/>
      <c r="F538" s="33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5"/>
      <c r="R538" s="35"/>
      <c r="S538" s="35"/>
      <c r="T538" s="35"/>
      <c r="U538" s="34"/>
      <c r="V538" s="34"/>
    </row>
    <row r="539" spans="2:22" s="30" customFormat="1" x14ac:dyDescent="0.3">
      <c r="B539" s="32"/>
      <c r="C539" s="33"/>
      <c r="D539" s="33"/>
      <c r="E539" s="33"/>
      <c r="F539" s="33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5"/>
      <c r="R539" s="35"/>
      <c r="S539" s="35"/>
      <c r="T539" s="35"/>
      <c r="U539" s="34"/>
      <c r="V539" s="34"/>
    </row>
    <row r="540" spans="2:22" s="30" customFormat="1" x14ac:dyDescent="0.3">
      <c r="B540" s="32"/>
      <c r="C540" s="33"/>
      <c r="D540" s="33"/>
      <c r="E540" s="33"/>
      <c r="F540" s="33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5"/>
      <c r="R540" s="35"/>
      <c r="S540" s="35"/>
      <c r="T540" s="35"/>
      <c r="U540" s="34"/>
      <c r="V540" s="34"/>
    </row>
    <row r="541" spans="2:22" s="30" customFormat="1" x14ac:dyDescent="0.3">
      <c r="B541" s="32"/>
      <c r="C541" s="33"/>
      <c r="D541" s="33"/>
      <c r="E541" s="33"/>
      <c r="F541" s="33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5"/>
      <c r="R541" s="35"/>
      <c r="S541" s="35"/>
      <c r="T541" s="35"/>
      <c r="U541" s="34"/>
      <c r="V541" s="34"/>
    </row>
    <row r="542" spans="2:22" s="30" customFormat="1" x14ac:dyDescent="0.3">
      <c r="B542" s="32"/>
      <c r="C542" s="33"/>
      <c r="D542" s="33"/>
      <c r="E542" s="33"/>
      <c r="F542" s="33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5"/>
      <c r="R542" s="35"/>
      <c r="S542" s="35"/>
      <c r="T542" s="35"/>
      <c r="U542" s="34"/>
      <c r="V542" s="34"/>
    </row>
    <row r="543" spans="2:22" s="30" customFormat="1" x14ac:dyDescent="0.3">
      <c r="B543" s="32"/>
      <c r="C543" s="33"/>
      <c r="D543" s="33"/>
      <c r="E543" s="33"/>
      <c r="F543" s="33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5"/>
      <c r="R543" s="35"/>
      <c r="S543" s="35"/>
      <c r="T543" s="35"/>
      <c r="U543" s="34"/>
      <c r="V543" s="34"/>
    </row>
    <row r="544" spans="2:22" s="30" customFormat="1" x14ac:dyDescent="0.3">
      <c r="B544" s="32"/>
      <c r="C544" s="33"/>
      <c r="D544" s="33"/>
      <c r="E544" s="33"/>
      <c r="F544" s="33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5"/>
      <c r="R544" s="35"/>
      <c r="S544" s="35"/>
      <c r="T544" s="35"/>
      <c r="U544" s="34"/>
      <c r="V544" s="34"/>
    </row>
    <row r="545" spans="2:22" s="30" customFormat="1" x14ac:dyDescent="0.3">
      <c r="B545" s="32"/>
      <c r="C545" s="33"/>
      <c r="D545" s="33"/>
      <c r="E545" s="33"/>
      <c r="F545" s="33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5"/>
      <c r="R545" s="35"/>
      <c r="S545" s="35"/>
      <c r="T545" s="35"/>
      <c r="U545" s="34"/>
      <c r="V545" s="34"/>
    </row>
    <row r="546" spans="2:22" s="30" customFormat="1" x14ac:dyDescent="0.3">
      <c r="B546" s="32"/>
      <c r="C546" s="33"/>
      <c r="D546" s="33"/>
      <c r="E546" s="33"/>
      <c r="F546" s="33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5"/>
      <c r="R546" s="35"/>
      <c r="S546" s="35"/>
      <c r="T546" s="35"/>
      <c r="U546" s="34"/>
      <c r="V546" s="34"/>
    </row>
    <row r="547" spans="2:22" s="30" customFormat="1" x14ac:dyDescent="0.3">
      <c r="B547" s="32"/>
      <c r="C547" s="33"/>
      <c r="D547" s="33"/>
      <c r="E547" s="33"/>
      <c r="F547" s="33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5"/>
      <c r="R547" s="35"/>
      <c r="S547" s="35"/>
      <c r="T547" s="35"/>
      <c r="U547" s="34"/>
      <c r="V547" s="34"/>
    </row>
    <row r="548" spans="2:22" s="30" customFormat="1" x14ac:dyDescent="0.3">
      <c r="B548" s="32"/>
      <c r="C548" s="33"/>
      <c r="D548" s="33"/>
      <c r="E548" s="33"/>
      <c r="F548" s="33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5"/>
      <c r="R548" s="35"/>
      <c r="S548" s="35"/>
      <c r="T548" s="35"/>
      <c r="U548" s="34"/>
      <c r="V548" s="34"/>
    </row>
    <row r="549" spans="2:22" s="30" customFormat="1" x14ac:dyDescent="0.3">
      <c r="B549" s="32"/>
      <c r="C549" s="33"/>
      <c r="D549" s="33"/>
      <c r="E549" s="33"/>
      <c r="F549" s="33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5"/>
      <c r="R549" s="35"/>
      <c r="S549" s="35"/>
      <c r="T549" s="35"/>
      <c r="U549" s="34"/>
      <c r="V549" s="34"/>
    </row>
    <row r="550" spans="2:22" s="30" customFormat="1" x14ac:dyDescent="0.3">
      <c r="B550" s="32"/>
      <c r="C550" s="33"/>
      <c r="D550" s="33"/>
      <c r="E550" s="33"/>
      <c r="F550" s="33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5"/>
      <c r="R550" s="35"/>
      <c r="S550" s="35"/>
      <c r="T550" s="35"/>
      <c r="U550" s="34"/>
      <c r="V550" s="34"/>
    </row>
    <row r="551" spans="2:22" s="30" customFormat="1" x14ac:dyDescent="0.3">
      <c r="B551" s="32"/>
      <c r="C551" s="33"/>
      <c r="D551" s="33"/>
      <c r="E551" s="33"/>
      <c r="F551" s="33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5"/>
      <c r="R551" s="35"/>
      <c r="S551" s="35"/>
      <c r="T551" s="35"/>
      <c r="U551" s="34"/>
      <c r="V551" s="34"/>
    </row>
    <row r="552" spans="2:22" s="30" customFormat="1" x14ac:dyDescent="0.3">
      <c r="B552" s="32"/>
      <c r="C552" s="33"/>
      <c r="D552" s="33"/>
      <c r="E552" s="33"/>
      <c r="F552" s="33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5"/>
      <c r="R552" s="35"/>
      <c r="S552" s="35"/>
      <c r="T552" s="35"/>
      <c r="U552" s="34"/>
      <c r="V552" s="34"/>
    </row>
    <row r="553" spans="2:22" s="30" customFormat="1" x14ac:dyDescent="0.3">
      <c r="B553" s="32"/>
      <c r="C553" s="33"/>
      <c r="D553" s="33"/>
      <c r="E553" s="33"/>
      <c r="F553" s="33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5"/>
      <c r="R553" s="35"/>
      <c r="S553" s="35"/>
      <c r="T553" s="35"/>
      <c r="U553" s="34"/>
      <c r="V553" s="34"/>
    </row>
    <row r="554" spans="2:22" s="30" customFormat="1" x14ac:dyDescent="0.3">
      <c r="B554" s="32"/>
      <c r="C554" s="33"/>
      <c r="D554" s="33"/>
      <c r="E554" s="33"/>
      <c r="F554" s="33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5"/>
      <c r="R554" s="35"/>
      <c r="S554" s="35"/>
      <c r="T554" s="35"/>
      <c r="U554" s="34"/>
      <c r="V554" s="34"/>
    </row>
    <row r="555" spans="2:22" s="30" customFormat="1" x14ac:dyDescent="0.3">
      <c r="B555" s="32"/>
      <c r="C555" s="33"/>
      <c r="D555" s="33"/>
      <c r="E555" s="33"/>
      <c r="F555" s="33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5"/>
      <c r="R555" s="35"/>
      <c r="S555" s="35"/>
      <c r="T555" s="35"/>
      <c r="U555" s="34"/>
      <c r="V555" s="34"/>
    </row>
    <row r="556" spans="2:22" s="30" customFormat="1" x14ac:dyDescent="0.3">
      <c r="B556" s="32"/>
      <c r="C556" s="33"/>
      <c r="D556" s="33"/>
      <c r="E556" s="33"/>
      <c r="F556" s="33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5"/>
      <c r="R556" s="35"/>
      <c r="S556" s="35"/>
      <c r="T556" s="35"/>
      <c r="U556" s="34"/>
      <c r="V556" s="34"/>
    </row>
    <row r="557" spans="2:22" s="30" customFormat="1" x14ac:dyDescent="0.3">
      <c r="B557" s="32"/>
      <c r="C557" s="33"/>
      <c r="D557" s="33"/>
      <c r="E557" s="33"/>
      <c r="F557" s="33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5"/>
      <c r="R557" s="35"/>
      <c r="S557" s="35"/>
      <c r="T557" s="35"/>
      <c r="U557" s="34"/>
      <c r="V557" s="34"/>
    </row>
    <row r="558" spans="2:22" s="30" customFormat="1" x14ac:dyDescent="0.3">
      <c r="B558" s="32"/>
      <c r="C558" s="33"/>
      <c r="D558" s="33"/>
      <c r="E558" s="33"/>
      <c r="F558" s="33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5"/>
      <c r="R558" s="35"/>
      <c r="S558" s="35"/>
      <c r="T558" s="35"/>
      <c r="U558" s="34"/>
      <c r="V558" s="34"/>
    </row>
    <row r="559" spans="2:22" s="30" customFormat="1" x14ac:dyDescent="0.3">
      <c r="B559" s="32"/>
      <c r="C559" s="33"/>
      <c r="D559" s="33"/>
      <c r="E559" s="33"/>
      <c r="F559" s="3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5"/>
      <c r="R559" s="35"/>
      <c r="S559" s="35"/>
      <c r="T559" s="35"/>
      <c r="U559" s="34"/>
      <c r="V559" s="34"/>
    </row>
    <row r="560" spans="2:22" s="30" customFormat="1" x14ac:dyDescent="0.3">
      <c r="B560" s="32"/>
      <c r="C560" s="33"/>
      <c r="D560" s="33"/>
      <c r="E560" s="33"/>
      <c r="F560" s="33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5"/>
      <c r="R560" s="35"/>
      <c r="S560" s="35"/>
      <c r="T560" s="35"/>
      <c r="U560" s="34"/>
      <c r="V560" s="34"/>
    </row>
    <row r="561" spans="2:22" s="30" customFormat="1" x14ac:dyDescent="0.3">
      <c r="B561" s="32"/>
      <c r="C561" s="33"/>
      <c r="D561" s="33"/>
      <c r="E561" s="33"/>
      <c r="F561" s="33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5"/>
      <c r="R561" s="35"/>
      <c r="S561" s="35"/>
      <c r="T561" s="35"/>
      <c r="U561" s="34"/>
      <c r="V561" s="34"/>
    </row>
    <row r="562" spans="2:22" s="30" customFormat="1" x14ac:dyDescent="0.3">
      <c r="B562" s="32"/>
      <c r="C562" s="33"/>
      <c r="D562" s="33"/>
      <c r="E562" s="33"/>
      <c r="F562" s="33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5"/>
      <c r="R562" s="35"/>
      <c r="S562" s="35"/>
      <c r="T562" s="35"/>
      <c r="U562" s="34"/>
      <c r="V562" s="34"/>
    </row>
    <row r="563" spans="2:22" s="30" customFormat="1" x14ac:dyDescent="0.3">
      <c r="B563" s="32"/>
      <c r="C563" s="33"/>
      <c r="D563" s="33"/>
      <c r="E563" s="33"/>
      <c r="F563" s="33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5"/>
      <c r="R563" s="35"/>
      <c r="S563" s="35"/>
      <c r="T563" s="35"/>
      <c r="U563" s="34"/>
      <c r="V563" s="34"/>
    </row>
    <row r="564" spans="2:22" s="30" customFormat="1" x14ac:dyDescent="0.3">
      <c r="B564" s="32"/>
      <c r="C564" s="33"/>
      <c r="D564" s="33"/>
      <c r="E564" s="33"/>
      <c r="F564" s="33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5"/>
      <c r="R564" s="35"/>
      <c r="S564" s="35"/>
      <c r="T564" s="35"/>
      <c r="U564" s="34"/>
      <c r="V564" s="34"/>
    </row>
    <row r="565" spans="2:22" s="30" customFormat="1" x14ac:dyDescent="0.3">
      <c r="B565" s="32"/>
      <c r="C565" s="33"/>
      <c r="D565" s="33"/>
      <c r="E565" s="33"/>
      <c r="F565" s="33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5"/>
      <c r="R565" s="35"/>
      <c r="S565" s="35"/>
      <c r="T565" s="35"/>
      <c r="U565" s="34"/>
      <c r="V565" s="34"/>
    </row>
    <row r="566" spans="2:22" s="30" customFormat="1" x14ac:dyDescent="0.3">
      <c r="B566" s="32"/>
      <c r="C566" s="33"/>
      <c r="D566" s="33"/>
      <c r="E566" s="33"/>
      <c r="F566" s="33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5"/>
      <c r="R566" s="35"/>
      <c r="S566" s="35"/>
      <c r="T566" s="35"/>
      <c r="U566" s="34"/>
      <c r="V566" s="34"/>
    </row>
    <row r="567" spans="2:22" s="30" customFormat="1" x14ac:dyDescent="0.3">
      <c r="B567" s="32"/>
      <c r="C567" s="33"/>
      <c r="D567" s="33"/>
      <c r="E567" s="33"/>
      <c r="F567" s="33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5"/>
      <c r="R567" s="35"/>
      <c r="S567" s="35"/>
      <c r="T567" s="35"/>
      <c r="U567" s="34"/>
      <c r="V567" s="34"/>
    </row>
    <row r="568" spans="2:22" s="30" customFormat="1" x14ac:dyDescent="0.3">
      <c r="B568" s="32"/>
      <c r="C568" s="33"/>
      <c r="D568" s="33"/>
      <c r="E568" s="33"/>
      <c r="F568" s="33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5"/>
      <c r="R568" s="35"/>
      <c r="S568" s="35"/>
      <c r="T568" s="35"/>
      <c r="U568" s="34"/>
      <c r="V568" s="34"/>
    </row>
    <row r="569" spans="2:22" s="30" customFormat="1" x14ac:dyDescent="0.3">
      <c r="B569" s="32"/>
      <c r="C569" s="33"/>
      <c r="D569" s="33"/>
      <c r="E569" s="33"/>
      <c r="F569" s="33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5"/>
      <c r="R569" s="35"/>
      <c r="S569" s="35"/>
      <c r="T569" s="35"/>
      <c r="U569" s="34"/>
      <c r="V569" s="34"/>
    </row>
    <row r="570" spans="2:22" s="30" customFormat="1" x14ac:dyDescent="0.3">
      <c r="B570" s="32"/>
      <c r="C570" s="33"/>
      <c r="D570" s="33"/>
      <c r="E570" s="33"/>
      <c r="F570" s="33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5"/>
      <c r="R570" s="35"/>
      <c r="S570" s="35"/>
      <c r="T570" s="35"/>
      <c r="U570" s="34"/>
      <c r="V570" s="34"/>
    </row>
    <row r="571" spans="2:22" s="30" customFormat="1" x14ac:dyDescent="0.3">
      <c r="B571" s="32"/>
      <c r="C571" s="33"/>
      <c r="D571" s="33"/>
      <c r="E571" s="33"/>
      <c r="F571" s="33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5"/>
      <c r="R571" s="35"/>
      <c r="S571" s="35"/>
      <c r="T571" s="35"/>
      <c r="U571" s="34"/>
      <c r="V571" s="34"/>
    </row>
    <row r="572" spans="2:22" s="30" customFormat="1" x14ac:dyDescent="0.3">
      <c r="B572" s="32"/>
      <c r="C572" s="33"/>
      <c r="D572" s="33"/>
      <c r="E572" s="33"/>
      <c r="F572" s="33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5"/>
      <c r="R572" s="35"/>
      <c r="S572" s="35"/>
      <c r="T572" s="35"/>
      <c r="U572" s="34"/>
      <c r="V572" s="34"/>
    </row>
    <row r="573" spans="2:22" s="30" customFormat="1" x14ac:dyDescent="0.3">
      <c r="B573" s="32"/>
      <c r="C573" s="33"/>
      <c r="D573" s="33"/>
      <c r="E573" s="33"/>
      <c r="F573" s="33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5"/>
      <c r="R573" s="35"/>
      <c r="S573" s="35"/>
      <c r="T573" s="35"/>
      <c r="U573" s="34"/>
      <c r="V573" s="34"/>
    </row>
    <row r="574" spans="2:22" s="30" customFormat="1" x14ac:dyDescent="0.3">
      <c r="B574" s="32"/>
      <c r="C574" s="33"/>
      <c r="D574" s="33"/>
      <c r="E574" s="33"/>
      <c r="F574" s="33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5"/>
      <c r="R574" s="35"/>
      <c r="S574" s="35"/>
      <c r="T574" s="35"/>
      <c r="U574" s="34"/>
      <c r="V574" s="34"/>
    </row>
    <row r="575" spans="2:22" s="30" customFormat="1" x14ac:dyDescent="0.3">
      <c r="B575" s="32"/>
      <c r="C575" s="33"/>
      <c r="D575" s="33"/>
      <c r="E575" s="33"/>
      <c r="F575" s="33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5"/>
      <c r="R575" s="35"/>
      <c r="S575" s="35"/>
      <c r="T575" s="35"/>
      <c r="U575" s="34"/>
      <c r="V575" s="34"/>
    </row>
    <row r="576" spans="2:22" s="30" customFormat="1" x14ac:dyDescent="0.3">
      <c r="B576" s="32"/>
      <c r="C576" s="33"/>
      <c r="D576" s="33"/>
      <c r="E576" s="33"/>
      <c r="F576" s="33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5"/>
      <c r="R576" s="35"/>
      <c r="S576" s="35"/>
      <c r="T576" s="35"/>
      <c r="U576" s="34"/>
      <c r="V576" s="34"/>
    </row>
    <row r="577" spans="2:22" s="30" customFormat="1" x14ac:dyDescent="0.3">
      <c r="B577" s="32"/>
      <c r="C577" s="33"/>
      <c r="D577" s="33"/>
      <c r="E577" s="33"/>
      <c r="F577" s="33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5"/>
      <c r="R577" s="35"/>
      <c r="S577" s="35"/>
      <c r="T577" s="35"/>
      <c r="U577" s="34"/>
      <c r="V577" s="34"/>
    </row>
    <row r="578" spans="2:22" s="30" customFormat="1" x14ac:dyDescent="0.3">
      <c r="B578" s="32"/>
      <c r="C578" s="33"/>
      <c r="D578" s="33"/>
      <c r="E578" s="33"/>
      <c r="F578" s="33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5"/>
      <c r="R578" s="35"/>
      <c r="S578" s="35"/>
      <c r="T578" s="35"/>
      <c r="U578" s="34"/>
      <c r="V578" s="34"/>
    </row>
    <row r="579" spans="2:22" s="30" customFormat="1" x14ac:dyDescent="0.3">
      <c r="B579" s="32"/>
      <c r="C579" s="33"/>
      <c r="D579" s="33"/>
      <c r="E579" s="33"/>
      <c r="F579" s="33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5"/>
      <c r="R579" s="35"/>
      <c r="S579" s="35"/>
      <c r="T579" s="35"/>
      <c r="U579" s="34"/>
      <c r="V579" s="34"/>
    </row>
    <row r="580" spans="2:22" s="30" customFormat="1" x14ac:dyDescent="0.3">
      <c r="B580" s="32"/>
      <c r="C580" s="33"/>
      <c r="D580" s="33"/>
      <c r="E580" s="33"/>
      <c r="F580" s="33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5"/>
      <c r="R580" s="35"/>
      <c r="S580" s="35"/>
      <c r="T580" s="35"/>
      <c r="U580" s="34"/>
      <c r="V580" s="34"/>
    </row>
    <row r="581" spans="2:22" s="30" customFormat="1" x14ac:dyDescent="0.3">
      <c r="B581" s="32"/>
      <c r="C581" s="33"/>
      <c r="D581" s="33"/>
      <c r="E581" s="33"/>
      <c r="F581" s="33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5"/>
      <c r="R581" s="35"/>
      <c r="S581" s="35"/>
      <c r="T581" s="35"/>
      <c r="U581" s="34"/>
      <c r="V581" s="34"/>
    </row>
    <row r="582" spans="2:22" s="30" customFormat="1" x14ac:dyDescent="0.3">
      <c r="B582" s="32"/>
      <c r="C582" s="33"/>
      <c r="D582" s="33"/>
      <c r="E582" s="33"/>
      <c r="F582" s="33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5"/>
      <c r="R582" s="35"/>
      <c r="S582" s="35"/>
      <c r="T582" s="35"/>
      <c r="U582" s="34"/>
      <c r="V582" s="34"/>
    </row>
    <row r="583" spans="2:22" s="30" customFormat="1" x14ac:dyDescent="0.3">
      <c r="B583" s="32"/>
      <c r="C583" s="33"/>
      <c r="D583" s="33"/>
      <c r="E583" s="33"/>
      <c r="F583" s="33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5"/>
      <c r="R583" s="35"/>
      <c r="S583" s="35"/>
      <c r="T583" s="35"/>
      <c r="U583" s="34"/>
      <c r="V583" s="34"/>
    </row>
    <row r="584" spans="2:22" s="30" customFormat="1" x14ac:dyDescent="0.3">
      <c r="B584" s="32"/>
      <c r="C584" s="33"/>
      <c r="D584" s="33"/>
      <c r="E584" s="33"/>
      <c r="F584" s="33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5"/>
      <c r="R584" s="35"/>
      <c r="S584" s="35"/>
      <c r="T584" s="35"/>
      <c r="U584" s="34"/>
      <c r="V584" s="34"/>
    </row>
    <row r="585" spans="2:22" s="30" customFormat="1" x14ac:dyDescent="0.3">
      <c r="B585" s="32"/>
      <c r="C585" s="33"/>
      <c r="D585" s="33"/>
      <c r="E585" s="33"/>
      <c r="F585" s="33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5"/>
      <c r="R585" s="35"/>
      <c r="S585" s="35"/>
      <c r="T585" s="35"/>
      <c r="U585" s="34"/>
      <c r="V585" s="34"/>
    </row>
    <row r="586" spans="2:22" s="30" customFormat="1" x14ac:dyDescent="0.3">
      <c r="B586" s="32"/>
      <c r="C586" s="33"/>
      <c r="D586" s="33"/>
      <c r="E586" s="33"/>
      <c r="F586" s="33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5"/>
      <c r="R586" s="35"/>
      <c r="S586" s="35"/>
      <c r="T586" s="35"/>
      <c r="U586" s="34"/>
      <c r="V586" s="34"/>
    </row>
    <row r="587" spans="2:22" s="30" customFormat="1" x14ac:dyDescent="0.3">
      <c r="B587" s="32"/>
      <c r="C587" s="33"/>
      <c r="D587" s="33"/>
      <c r="E587" s="33"/>
      <c r="F587" s="33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5"/>
      <c r="R587" s="35"/>
      <c r="S587" s="35"/>
      <c r="T587" s="35"/>
      <c r="U587" s="34"/>
      <c r="V587" s="34"/>
    </row>
    <row r="588" spans="2:22" s="30" customFormat="1" x14ac:dyDescent="0.3">
      <c r="B588" s="32"/>
      <c r="C588" s="33"/>
      <c r="D588" s="33"/>
      <c r="E588" s="33"/>
      <c r="F588" s="33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5"/>
      <c r="R588" s="35"/>
      <c r="S588" s="35"/>
      <c r="T588" s="35"/>
      <c r="U588" s="34"/>
      <c r="V588" s="34"/>
    </row>
    <row r="589" spans="2:22" s="30" customFormat="1" x14ac:dyDescent="0.3">
      <c r="B589" s="32"/>
      <c r="C589" s="33"/>
      <c r="D589" s="33"/>
      <c r="E589" s="33"/>
      <c r="F589" s="33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5"/>
      <c r="R589" s="35"/>
      <c r="S589" s="35"/>
      <c r="T589" s="35"/>
      <c r="U589" s="34"/>
      <c r="V589" s="34"/>
    </row>
    <row r="590" spans="2:22" s="30" customFormat="1" x14ac:dyDescent="0.3">
      <c r="B590" s="32"/>
      <c r="C590" s="33"/>
      <c r="D590" s="33"/>
      <c r="E590" s="33"/>
      <c r="F590" s="33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5"/>
      <c r="R590" s="35"/>
      <c r="S590" s="35"/>
      <c r="T590" s="35"/>
      <c r="U590" s="34"/>
      <c r="V590" s="34"/>
    </row>
    <row r="591" spans="2:22" s="30" customFormat="1" x14ac:dyDescent="0.3">
      <c r="B591" s="32"/>
      <c r="C591" s="33"/>
      <c r="D591" s="33"/>
      <c r="E591" s="33"/>
      <c r="F591" s="33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5"/>
      <c r="R591" s="35"/>
      <c r="S591" s="35"/>
      <c r="T591" s="35"/>
      <c r="U591" s="34"/>
      <c r="V591" s="34"/>
    </row>
    <row r="592" spans="2:22" s="30" customFormat="1" x14ac:dyDescent="0.3">
      <c r="B592" s="32"/>
      <c r="C592" s="33"/>
      <c r="D592" s="33"/>
      <c r="E592" s="33"/>
      <c r="F592" s="33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5"/>
      <c r="R592" s="35"/>
      <c r="S592" s="35"/>
      <c r="T592" s="35"/>
      <c r="U592" s="34"/>
      <c r="V592" s="34"/>
    </row>
    <row r="593" spans="2:22" s="30" customFormat="1" x14ac:dyDescent="0.3">
      <c r="B593" s="32"/>
      <c r="C593" s="33"/>
      <c r="D593" s="33"/>
      <c r="E593" s="33"/>
      <c r="F593" s="33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5"/>
      <c r="R593" s="35"/>
      <c r="S593" s="35"/>
      <c r="T593" s="35"/>
      <c r="U593" s="34"/>
      <c r="V593" s="34"/>
    </row>
    <row r="594" spans="2:22" s="30" customFormat="1" x14ac:dyDescent="0.3">
      <c r="B594" s="32"/>
      <c r="C594" s="33"/>
      <c r="D594" s="33"/>
      <c r="E594" s="33"/>
      <c r="F594" s="33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5"/>
      <c r="R594" s="35"/>
      <c r="S594" s="35"/>
      <c r="T594" s="35"/>
      <c r="U594" s="34"/>
      <c r="V594" s="34"/>
    </row>
    <row r="595" spans="2:22" s="30" customFormat="1" x14ac:dyDescent="0.3">
      <c r="B595" s="32"/>
      <c r="C595" s="33"/>
      <c r="D595" s="33"/>
      <c r="E595" s="33"/>
      <c r="F595" s="33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5"/>
      <c r="R595" s="35"/>
      <c r="S595" s="35"/>
      <c r="T595" s="35"/>
      <c r="U595" s="34"/>
      <c r="V595" s="34"/>
    </row>
    <row r="596" spans="2:22" s="30" customFormat="1" x14ac:dyDescent="0.3">
      <c r="B596" s="32"/>
      <c r="C596" s="33"/>
      <c r="D596" s="33"/>
      <c r="E596" s="33"/>
      <c r="F596" s="33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5"/>
      <c r="R596" s="35"/>
      <c r="S596" s="35"/>
      <c r="T596" s="35"/>
      <c r="U596" s="34"/>
      <c r="V596" s="34"/>
    </row>
    <row r="597" spans="2:22" s="30" customFormat="1" x14ac:dyDescent="0.3">
      <c r="B597" s="32"/>
      <c r="C597" s="33"/>
      <c r="D597" s="33"/>
      <c r="E597" s="33"/>
      <c r="F597" s="33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5"/>
      <c r="R597" s="35"/>
      <c r="S597" s="35"/>
      <c r="T597" s="35"/>
      <c r="U597" s="34"/>
      <c r="V597" s="34"/>
    </row>
    <row r="598" spans="2:22" s="30" customFormat="1" x14ac:dyDescent="0.3">
      <c r="B598" s="32"/>
      <c r="C598" s="33"/>
      <c r="D598" s="33"/>
      <c r="E598" s="33"/>
      <c r="F598" s="33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5"/>
      <c r="R598" s="35"/>
      <c r="S598" s="35"/>
      <c r="T598" s="35"/>
      <c r="U598" s="34"/>
      <c r="V598" s="34"/>
    </row>
    <row r="599" spans="2:22" s="30" customFormat="1" x14ac:dyDescent="0.3">
      <c r="B599" s="32"/>
      <c r="C599" s="33"/>
      <c r="D599" s="33"/>
      <c r="E599" s="33"/>
      <c r="F599" s="33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5"/>
      <c r="R599" s="35"/>
      <c r="S599" s="35"/>
      <c r="T599" s="35"/>
      <c r="U599" s="34"/>
      <c r="V599" s="34"/>
    </row>
    <row r="600" spans="2:22" s="30" customFormat="1" x14ac:dyDescent="0.3">
      <c r="B600" s="32"/>
      <c r="C600" s="33"/>
      <c r="D600" s="33"/>
      <c r="E600" s="33"/>
      <c r="F600" s="33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5"/>
      <c r="R600" s="35"/>
      <c r="S600" s="35"/>
      <c r="T600" s="35"/>
      <c r="U600" s="34"/>
      <c r="V600" s="34"/>
    </row>
    <row r="601" spans="2:22" s="30" customFormat="1" x14ac:dyDescent="0.3">
      <c r="B601" s="32"/>
      <c r="C601" s="33"/>
      <c r="D601" s="33"/>
      <c r="E601" s="33"/>
      <c r="F601" s="33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5"/>
      <c r="R601" s="35"/>
      <c r="S601" s="35"/>
      <c r="T601" s="35"/>
      <c r="U601" s="34"/>
      <c r="V601" s="34"/>
    </row>
    <row r="602" spans="2:22" s="30" customFormat="1" x14ac:dyDescent="0.3">
      <c r="B602" s="32"/>
      <c r="C602" s="33"/>
      <c r="D602" s="33"/>
      <c r="E602" s="33"/>
      <c r="F602" s="33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5"/>
      <c r="R602" s="35"/>
      <c r="S602" s="35"/>
      <c r="T602" s="35"/>
      <c r="U602" s="34"/>
      <c r="V602" s="34"/>
    </row>
    <row r="603" spans="2:22" s="30" customFormat="1" x14ac:dyDescent="0.3">
      <c r="B603" s="32"/>
      <c r="C603" s="33"/>
      <c r="D603" s="33"/>
      <c r="E603" s="33"/>
      <c r="F603" s="33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5"/>
      <c r="R603" s="35"/>
      <c r="S603" s="35"/>
      <c r="T603" s="35"/>
      <c r="U603" s="34"/>
      <c r="V603" s="34"/>
    </row>
    <row r="604" spans="2:22" s="30" customFormat="1" x14ac:dyDescent="0.3">
      <c r="B604" s="32"/>
      <c r="C604" s="33"/>
      <c r="D604" s="33"/>
      <c r="E604" s="33"/>
      <c r="F604" s="33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5"/>
      <c r="R604" s="35"/>
      <c r="S604" s="35"/>
      <c r="T604" s="35"/>
      <c r="U604" s="34"/>
      <c r="V604" s="34"/>
    </row>
    <row r="605" spans="2:22" s="30" customFormat="1" x14ac:dyDescent="0.3">
      <c r="B605" s="32"/>
      <c r="C605" s="33"/>
      <c r="D605" s="33"/>
      <c r="E605" s="33"/>
      <c r="F605" s="33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5"/>
      <c r="R605" s="35"/>
      <c r="S605" s="35"/>
      <c r="T605" s="35"/>
      <c r="U605" s="34"/>
      <c r="V605" s="34"/>
    </row>
    <row r="606" spans="2:22" s="30" customFormat="1" x14ac:dyDescent="0.3">
      <c r="B606" s="32"/>
      <c r="C606" s="33"/>
      <c r="D606" s="33"/>
      <c r="E606" s="33"/>
      <c r="F606" s="33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5"/>
      <c r="R606" s="35"/>
      <c r="S606" s="35"/>
      <c r="T606" s="35"/>
      <c r="U606" s="34"/>
      <c r="V606" s="34"/>
    </row>
    <row r="607" spans="2:22" s="30" customFormat="1" x14ac:dyDescent="0.3">
      <c r="B607" s="32"/>
      <c r="C607" s="33"/>
      <c r="D607" s="33"/>
      <c r="E607" s="33"/>
      <c r="F607" s="33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5"/>
      <c r="R607" s="35"/>
      <c r="S607" s="35"/>
      <c r="T607" s="35"/>
      <c r="U607" s="34"/>
      <c r="V607" s="34"/>
    </row>
    <row r="608" spans="2:22" s="30" customFormat="1" x14ac:dyDescent="0.3">
      <c r="B608" s="32"/>
      <c r="C608" s="33"/>
      <c r="D608" s="33"/>
      <c r="E608" s="33"/>
      <c r="F608" s="33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5"/>
      <c r="R608" s="35"/>
      <c r="S608" s="35"/>
      <c r="T608" s="35"/>
      <c r="U608" s="34"/>
      <c r="V608" s="34"/>
    </row>
    <row r="609" spans="2:22" s="30" customFormat="1" x14ac:dyDescent="0.3">
      <c r="B609" s="32"/>
      <c r="C609" s="33"/>
      <c r="D609" s="33"/>
      <c r="E609" s="33"/>
      <c r="F609" s="33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5"/>
      <c r="R609" s="35"/>
      <c r="S609" s="35"/>
      <c r="T609" s="35"/>
      <c r="U609" s="34"/>
      <c r="V609" s="34"/>
    </row>
    <row r="610" spans="2:22" s="30" customFormat="1" x14ac:dyDescent="0.3">
      <c r="B610" s="32"/>
      <c r="C610" s="33"/>
      <c r="D610" s="33"/>
      <c r="E610" s="33"/>
      <c r="F610" s="33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5"/>
      <c r="R610" s="35"/>
      <c r="S610" s="35"/>
      <c r="T610" s="35"/>
      <c r="U610" s="34"/>
      <c r="V610" s="34"/>
    </row>
    <row r="611" spans="2:22" s="30" customFormat="1" x14ac:dyDescent="0.3">
      <c r="B611" s="32"/>
      <c r="C611" s="33"/>
      <c r="D611" s="33"/>
      <c r="E611" s="33"/>
      <c r="F611" s="33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5"/>
      <c r="R611" s="35"/>
      <c r="S611" s="35"/>
      <c r="T611" s="35"/>
      <c r="U611" s="34"/>
      <c r="V611" s="34"/>
    </row>
    <row r="612" spans="2:22" s="30" customFormat="1" x14ac:dyDescent="0.3">
      <c r="B612" s="32"/>
      <c r="C612" s="33"/>
      <c r="D612" s="33"/>
      <c r="E612" s="33"/>
      <c r="F612" s="33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5"/>
      <c r="R612" s="35"/>
      <c r="S612" s="35"/>
      <c r="T612" s="35"/>
      <c r="U612" s="34"/>
      <c r="V612" s="34"/>
    </row>
    <row r="613" spans="2:22" s="30" customFormat="1" x14ac:dyDescent="0.3">
      <c r="B613" s="32"/>
      <c r="C613" s="33"/>
      <c r="D613" s="33"/>
      <c r="E613" s="33"/>
      <c r="F613" s="33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5"/>
      <c r="R613" s="35"/>
      <c r="S613" s="35"/>
      <c r="T613" s="35"/>
      <c r="U613" s="34"/>
      <c r="V613" s="34"/>
    </row>
    <row r="614" spans="2:22" s="30" customFormat="1" x14ac:dyDescent="0.3">
      <c r="B614" s="32"/>
      <c r="C614" s="33"/>
      <c r="D614" s="33"/>
      <c r="E614" s="33"/>
      <c r="F614" s="33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5"/>
      <c r="R614" s="35"/>
      <c r="S614" s="35"/>
      <c r="T614" s="35"/>
      <c r="U614" s="34"/>
      <c r="V614" s="34"/>
    </row>
    <row r="615" spans="2:22" s="30" customFormat="1" x14ac:dyDescent="0.3">
      <c r="B615" s="32"/>
      <c r="C615" s="33"/>
      <c r="D615" s="33"/>
      <c r="E615" s="33"/>
      <c r="F615" s="33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5"/>
      <c r="R615" s="35"/>
      <c r="S615" s="35"/>
      <c r="T615" s="35"/>
      <c r="U615" s="34"/>
      <c r="V615" s="34"/>
    </row>
    <row r="616" spans="2:22" s="30" customFormat="1" x14ac:dyDescent="0.3">
      <c r="B616" s="32"/>
      <c r="C616" s="33"/>
      <c r="D616" s="33"/>
      <c r="E616" s="33"/>
      <c r="F616" s="33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5"/>
      <c r="R616" s="35"/>
      <c r="S616" s="35"/>
      <c r="T616" s="35"/>
      <c r="U616" s="34"/>
      <c r="V616" s="34"/>
    </row>
    <row r="617" spans="2:22" s="30" customFormat="1" x14ac:dyDescent="0.3">
      <c r="B617" s="32"/>
      <c r="C617" s="33"/>
      <c r="D617" s="33"/>
      <c r="E617" s="33"/>
      <c r="F617" s="33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5"/>
      <c r="R617" s="35"/>
      <c r="S617" s="35"/>
      <c r="T617" s="35"/>
      <c r="U617" s="34"/>
      <c r="V617" s="34"/>
    </row>
    <row r="618" spans="2:22" s="30" customFormat="1" x14ac:dyDescent="0.3">
      <c r="B618" s="32"/>
      <c r="C618" s="33"/>
      <c r="D618" s="33"/>
      <c r="E618" s="33"/>
      <c r="F618" s="33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5"/>
      <c r="R618" s="35"/>
      <c r="S618" s="35"/>
      <c r="T618" s="35"/>
      <c r="U618" s="34"/>
      <c r="V618" s="34"/>
    </row>
    <row r="619" spans="2:22" s="30" customFormat="1" x14ac:dyDescent="0.3">
      <c r="B619" s="32"/>
      <c r="C619" s="33"/>
      <c r="D619" s="33"/>
      <c r="E619" s="33"/>
      <c r="F619" s="33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5"/>
      <c r="R619" s="35"/>
      <c r="S619" s="35"/>
      <c r="T619" s="35"/>
      <c r="U619" s="34"/>
      <c r="V619" s="34"/>
    </row>
    <row r="620" spans="2:22" s="30" customFormat="1" x14ac:dyDescent="0.3">
      <c r="B620" s="32"/>
      <c r="C620" s="33"/>
      <c r="D620" s="33"/>
      <c r="E620" s="33"/>
      <c r="F620" s="33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5"/>
      <c r="R620" s="35"/>
      <c r="S620" s="35"/>
      <c r="T620" s="35"/>
      <c r="U620" s="34"/>
      <c r="V620" s="34"/>
    </row>
    <row r="621" spans="2:22" s="30" customFormat="1" x14ac:dyDescent="0.3">
      <c r="B621" s="32"/>
      <c r="C621" s="33"/>
      <c r="D621" s="33"/>
      <c r="E621" s="33"/>
      <c r="F621" s="33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5"/>
      <c r="R621" s="35"/>
      <c r="S621" s="35"/>
      <c r="T621" s="35"/>
      <c r="U621" s="34"/>
      <c r="V621" s="34"/>
    </row>
    <row r="622" spans="2:22" s="30" customFormat="1" x14ac:dyDescent="0.3">
      <c r="B622" s="32"/>
      <c r="C622" s="33"/>
      <c r="D622" s="33"/>
      <c r="E622" s="33"/>
      <c r="F622" s="33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5"/>
      <c r="R622" s="35"/>
      <c r="S622" s="35"/>
      <c r="T622" s="35"/>
      <c r="U622" s="34"/>
      <c r="V622" s="34"/>
    </row>
    <row r="623" spans="2:22" s="30" customFormat="1" x14ac:dyDescent="0.3">
      <c r="B623" s="32"/>
      <c r="C623" s="33"/>
      <c r="D623" s="33"/>
      <c r="E623" s="33"/>
      <c r="F623" s="33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5"/>
      <c r="R623" s="35"/>
      <c r="S623" s="35"/>
      <c r="T623" s="35"/>
      <c r="U623" s="34"/>
      <c r="V623" s="34"/>
    </row>
    <row r="624" spans="2:22" s="30" customFormat="1" x14ac:dyDescent="0.3">
      <c r="B624" s="32"/>
      <c r="C624" s="33"/>
      <c r="D624" s="33"/>
      <c r="E624" s="33"/>
      <c r="F624" s="33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5"/>
      <c r="R624" s="35"/>
      <c r="S624" s="35"/>
      <c r="T624" s="35"/>
      <c r="U624" s="34"/>
      <c r="V624" s="34"/>
    </row>
    <row r="625" spans="2:22" s="30" customFormat="1" x14ac:dyDescent="0.3">
      <c r="B625" s="32"/>
      <c r="C625" s="33"/>
      <c r="D625" s="33"/>
      <c r="E625" s="33"/>
      <c r="F625" s="33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5"/>
      <c r="R625" s="35"/>
      <c r="S625" s="35"/>
      <c r="T625" s="35"/>
      <c r="U625" s="34"/>
      <c r="V625" s="34"/>
    </row>
    <row r="626" spans="2:22" s="30" customFormat="1" x14ac:dyDescent="0.3">
      <c r="B626" s="32"/>
      <c r="C626" s="33"/>
      <c r="D626" s="33"/>
      <c r="E626" s="33"/>
      <c r="F626" s="33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5"/>
      <c r="R626" s="35"/>
      <c r="S626" s="35"/>
      <c r="T626" s="35"/>
      <c r="U626" s="34"/>
      <c r="V626" s="34"/>
    </row>
    <row r="627" spans="2:22" s="30" customFormat="1" x14ac:dyDescent="0.3">
      <c r="B627" s="32"/>
      <c r="C627" s="33"/>
      <c r="D627" s="33"/>
      <c r="E627" s="33"/>
      <c r="F627" s="33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5"/>
      <c r="R627" s="35"/>
      <c r="S627" s="35"/>
      <c r="T627" s="35"/>
      <c r="U627" s="34"/>
      <c r="V627" s="34"/>
    </row>
    <row r="628" spans="2:22" s="30" customFormat="1" x14ac:dyDescent="0.3">
      <c r="B628" s="32"/>
      <c r="C628" s="33"/>
      <c r="D628" s="33"/>
      <c r="E628" s="33"/>
      <c r="F628" s="33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5"/>
      <c r="R628" s="35"/>
      <c r="S628" s="35"/>
      <c r="T628" s="35"/>
      <c r="U628" s="34"/>
      <c r="V628" s="34"/>
    </row>
    <row r="629" spans="2:22" s="30" customFormat="1" x14ac:dyDescent="0.3">
      <c r="B629" s="32"/>
      <c r="C629" s="33"/>
      <c r="D629" s="33"/>
      <c r="E629" s="33"/>
      <c r="F629" s="33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5"/>
      <c r="R629" s="35"/>
      <c r="S629" s="35"/>
      <c r="T629" s="35"/>
      <c r="U629" s="34"/>
      <c r="V629" s="34"/>
    </row>
    <row r="630" spans="2:22" s="30" customFormat="1" x14ac:dyDescent="0.3">
      <c r="B630" s="32"/>
      <c r="C630" s="33"/>
      <c r="D630" s="33"/>
      <c r="E630" s="33"/>
      <c r="F630" s="33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5"/>
      <c r="R630" s="35"/>
      <c r="S630" s="35"/>
      <c r="T630" s="35"/>
      <c r="U630" s="34"/>
      <c r="V630" s="34"/>
    </row>
    <row r="631" spans="2:22" s="30" customFormat="1" x14ac:dyDescent="0.3">
      <c r="B631" s="32"/>
      <c r="C631" s="33"/>
      <c r="D631" s="33"/>
      <c r="E631" s="33"/>
      <c r="F631" s="33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5"/>
      <c r="R631" s="35"/>
      <c r="S631" s="35"/>
      <c r="T631" s="35"/>
      <c r="U631" s="34"/>
      <c r="V631" s="34"/>
    </row>
    <row r="632" spans="2:22" s="30" customFormat="1" x14ac:dyDescent="0.3">
      <c r="B632" s="32"/>
      <c r="C632" s="33"/>
      <c r="D632" s="33"/>
      <c r="E632" s="33"/>
      <c r="F632" s="33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5"/>
      <c r="R632" s="35"/>
      <c r="S632" s="35"/>
      <c r="T632" s="35"/>
      <c r="U632" s="34"/>
      <c r="V632" s="34"/>
    </row>
    <row r="633" spans="2:22" s="30" customFormat="1" x14ac:dyDescent="0.3">
      <c r="B633" s="32"/>
      <c r="C633" s="33"/>
      <c r="D633" s="33"/>
      <c r="E633" s="33"/>
      <c r="F633" s="33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5"/>
      <c r="R633" s="35"/>
      <c r="S633" s="35"/>
      <c r="T633" s="35"/>
      <c r="U633" s="34"/>
      <c r="V633" s="34"/>
    </row>
    <row r="634" spans="2:22" s="30" customFormat="1" x14ac:dyDescent="0.3">
      <c r="B634" s="32"/>
      <c r="C634" s="33"/>
      <c r="D634" s="33"/>
      <c r="E634" s="33"/>
      <c r="F634" s="33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5"/>
      <c r="R634" s="35"/>
      <c r="S634" s="35"/>
      <c r="T634" s="35"/>
      <c r="U634" s="34"/>
      <c r="V634" s="34"/>
    </row>
    <row r="635" spans="2:22" s="30" customFormat="1" x14ac:dyDescent="0.3">
      <c r="B635" s="32"/>
      <c r="C635" s="33"/>
      <c r="D635" s="33"/>
      <c r="E635" s="33"/>
      <c r="F635" s="33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5"/>
      <c r="R635" s="35"/>
      <c r="S635" s="35"/>
      <c r="T635" s="35"/>
      <c r="U635" s="34"/>
      <c r="V635" s="34"/>
    </row>
    <row r="636" spans="2:22" s="30" customFormat="1" x14ac:dyDescent="0.3">
      <c r="B636" s="32"/>
      <c r="C636" s="33"/>
      <c r="D636" s="33"/>
      <c r="E636" s="33"/>
      <c r="F636" s="33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5"/>
      <c r="R636" s="35"/>
      <c r="S636" s="35"/>
      <c r="T636" s="35"/>
      <c r="U636" s="34"/>
      <c r="V636" s="34"/>
    </row>
    <row r="637" spans="2:22" s="30" customFormat="1" x14ac:dyDescent="0.3">
      <c r="B637" s="32"/>
      <c r="C637" s="33"/>
      <c r="D637" s="33"/>
      <c r="E637" s="33"/>
      <c r="F637" s="33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5"/>
      <c r="R637" s="35"/>
      <c r="S637" s="35"/>
      <c r="T637" s="35"/>
      <c r="U637" s="34"/>
      <c r="V637" s="34"/>
    </row>
    <row r="638" spans="2:22" s="30" customFormat="1" x14ac:dyDescent="0.3">
      <c r="B638" s="32"/>
      <c r="C638" s="33"/>
      <c r="D638" s="33"/>
      <c r="E638" s="33"/>
      <c r="F638" s="33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5"/>
      <c r="R638" s="35"/>
      <c r="S638" s="35"/>
      <c r="T638" s="35"/>
      <c r="U638" s="34"/>
      <c r="V638" s="34"/>
    </row>
    <row r="639" spans="2:22" s="30" customFormat="1" x14ac:dyDescent="0.3">
      <c r="B639" s="32"/>
      <c r="C639" s="33"/>
      <c r="D639" s="33"/>
      <c r="E639" s="33"/>
      <c r="F639" s="33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5"/>
      <c r="R639" s="35"/>
      <c r="S639" s="35"/>
      <c r="T639" s="35"/>
      <c r="U639" s="34"/>
      <c r="V639" s="34"/>
    </row>
    <row r="640" spans="2:22" s="30" customFormat="1" x14ac:dyDescent="0.3">
      <c r="B640" s="32"/>
      <c r="C640" s="33"/>
      <c r="D640" s="33"/>
      <c r="E640" s="33"/>
      <c r="F640" s="33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5"/>
      <c r="R640" s="35"/>
      <c r="S640" s="35"/>
      <c r="T640" s="35"/>
      <c r="U640" s="34"/>
      <c r="V640" s="34"/>
    </row>
    <row r="641" spans="2:22" s="30" customFormat="1" x14ac:dyDescent="0.3">
      <c r="B641" s="32"/>
      <c r="C641" s="33"/>
      <c r="D641" s="33"/>
      <c r="E641" s="33"/>
      <c r="F641" s="33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5"/>
      <c r="R641" s="35"/>
      <c r="S641" s="35"/>
      <c r="T641" s="35"/>
      <c r="U641" s="34"/>
      <c r="V641" s="34"/>
    </row>
    <row r="642" spans="2:22" s="30" customFormat="1" x14ac:dyDescent="0.3">
      <c r="B642" s="32"/>
      <c r="C642" s="33"/>
      <c r="D642" s="33"/>
      <c r="E642" s="33"/>
      <c r="F642" s="33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5"/>
      <c r="R642" s="35"/>
      <c r="S642" s="35"/>
      <c r="T642" s="35"/>
      <c r="U642" s="34"/>
      <c r="V642" s="34"/>
    </row>
    <row r="643" spans="2:22" s="30" customFormat="1" x14ac:dyDescent="0.3">
      <c r="B643" s="32"/>
      <c r="C643" s="33"/>
      <c r="D643" s="33"/>
      <c r="E643" s="33"/>
      <c r="F643" s="33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5"/>
      <c r="R643" s="35"/>
      <c r="S643" s="35"/>
      <c r="T643" s="35"/>
      <c r="U643" s="34"/>
      <c r="V643" s="34"/>
    </row>
    <row r="644" spans="2:22" s="30" customFormat="1" x14ac:dyDescent="0.3">
      <c r="B644" s="32"/>
      <c r="C644" s="33"/>
      <c r="D644" s="33"/>
      <c r="E644" s="33"/>
      <c r="F644" s="33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5"/>
      <c r="R644" s="35"/>
      <c r="S644" s="35"/>
      <c r="T644" s="35"/>
      <c r="U644" s="34"/>
      <c r="V644" s="34"/>
    </row>
    <row r="645" spans="2:22" s="30" customFormat="1" x14ac:dyDescent="0.3">
      <c r="B645" s="32"/>
      <c r="C645" s="33"/>
      <c r="D645" s="33"/>
      <c r="E645" s="33"/>
      <c r="F645" s="33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5"/>
      <c r="R645" s="35"/>
      <c r="S645" s="35"/>
      <c r="T645" s="35"/>
      <c r="U645" s="34"/>
      <c r="V645" s="34"/>
    </row>
    <row r="646" spans="2:22" s="30" customFormat="1" x14ac:dyDescent="0.3">
      <c r="B646" s="32"/>
      <c r="C646" s="33"/>
      <c r="D646" s="33"/>
      <c r="E646" s="33"/>
      <c r="F646" s="33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5"/>
      <c r="R646" s="35"/>
      <c r="S646" s="35"/>
      <c r="T646" s="35"/>
      <c r="U646" s="34"/>
      <c r="V646" s="34"/>
    </row>
    <row r="647" spans="2:22" s="30" customFormat="1" x14ac:dyDescent="0.3">
      <c r="B647" s="32"/>
      <c r="C647" s="33"/>
      <c r="D647" s="33"/>
      <c r="E647" s="33"/>
      <c r="F647" s="33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5"/>
      <c r="R647" s="35"/>
      <c r="S647" s="35"/>
      <c r="T647" s="35"/>
      <c r="U647" s="34"/>
      <c r="V647" s="34"/>
    </row>
    <row r="648" spans="2:22" s="30" customFormat="1" x14ac:dyDescent="0.3">
      <c r="B648" s="32"/>
      <c r="C648" s="33"/>
      <c r="D648" s="33"/>
      <c r="E648" s="33"/>
      <c r="F648" s="33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5"/>
      <c r="R648" s="35"/>
      <c r="S648" s="35"/>
      <c r="T648" s="35"/>
      <c r="U648" s="34"/>
      <c r="V648" s="34"/>
    </row>
    <row r="649" spans="2:22" s="30" customFormat="1" x14ac:dyDescent="0.3">
      <c r="B649" s="32"/>
      <c r="C649" s="33"/>
      <c r="D649" s="33"/>
      <c r="E649" s="33"/>
      <c r="F649" s="33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5"/>
      <c r="R649" s="35"/>
      <c r="S649" s="35"/>
      <c r="T649" s="35"/>
      <c r="U649" s="34"/>
      <c r="V649" s="34"/>
    </row>
    <row r="650" spans="2:22" s="30" customFormat="1" x14ac:dyDescent="0.3">
      <c r="B650" s="32"/>
      <c r="C650" s="33"/>
      <c r="D650" s="33"/>
      <c r="E650" s="33"/>
      <c r="F650" s="33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5"/>
      <c r="R650" s="35"/>
      <c r="S650" s="35"/>
      <c r="T650" s="35"/>
      <c r="U650" s="34"/>
      <c r="V650" s="34"/>
    </row>
    <row r="651" spans="2:22" s="30" customFormat="1" x14ac:dyDescent="0.3">
      <c r="B651" s="32"/>
      <c r="C651" s="33"/>
      <c r="D651" s="33"/>
      <c r="E651" s="33"/>
      <c r="F651" s="33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5"/>
      <c r="R651" s="35"/>
      <c r="S651" s="35"/>
      <c r="T651" s="35"/>
      <c r="U651" s="34"/>
      <c r="V651" s="34"/>
    </row>
    <row r="652" spans="2:22" s="30" customFormat="1" x14ac:dyDescent="0.3">
      <c r="B652" s="32"/>
      <c r="C652" s="33"/>
      <c r="D652" s="33"/>
      <c r="E652" s="33"/>
      <c r="F652" s="33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5"/>
      <c r="R652" s="35"/>
      <c r="S652" s="35"/>
      <c r="T652" s="35"/>
      <c r="U652" s="34"/>
      <c r="V652" s="34"/>
    </row>
    <row r="653" spans="2:22" s="30" customFormat="1" x14ac:dyDescent="0.3">
      <c r="B653" s="32"/>
      <c r="C653" s="33"/>
      <c r="D653" s="33"/>
      <c r="E653" s="33"/>
      <c r="F653" s="33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5"/>
      <c r="R653" s="35"/>
      <c r="S653" s="35"/>
      <c r="T653" s="35"/>
      <c r="U653" s="34"/>
      <c r="V653" s="34"/>
    </row>
    <row r="654" spans="2:22" s="30" customFormat="1" x14ac:dyDescent="0.3">
      <c r="B654" s="32"/>
      <c r="C654" s="33"/>
      <c r="D654" s="33"/>
      <c r="E654" s="33"/>
      <c r="F654" s="33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5"/>
      <c r="R654" s="35"/>
      <c r="S654" s="35"/>
      <c r="T654" s="35"/>
      <c r="U654" s="34"/>
      <c r="V654" s="34"/>
    </row>
    <row r="655" spans="2:22" s="30" customFormat="1" x14ac:dyDescent="0.3">
      <c r="B655" s="32"/>
      <c r="C655" s="33"/>
      <c r="D655" s="33"/>
      <c r="E655" s="33"/>
      <c r="F655" s="3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5"/>
      <c r="R655" s="35"/>
      <c r="S655" s="35"/>
      <c r="T655" s="35"/>
      <c r="U655" s="34"/>
      <c r="V655" s="34"/>
    </row>
    <row r="656" spans="2:22" s="30" customFormat="1" x14ac:dyDescent="0.3">
      <c r="B656" s="32"/>
      <c r="C656" s="33"/>
      <c r="D656" s="33"/>
      <c r="E656" s="33"/>
      <c r="F656" s="33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5"/>
      <c r="R656" s="35"/>
      <c r="S656" s="35"/>
      <c r="T656" s="35"/>
      <c r="U656" s="34"/>
      <c r="V656" s="34"/>
    </row>
    <row r="657" spans="2:22" s="30" customFormat="1" x14ac:dyDescent="0.3">
      <c r="B657" s="32"/>
      <c r="C657" s="33"/>
      <c r="D657" s="33"/>
      <c r="E657" s="33"/>
      <c r="F657" s="3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5"/>
      <c r="R657" s="35"/>
      <c r="S657" s="35"/>
      <c r="T657" s="35"/>
      <c r="U657" s="34"/>
      <c r="V657" s="34"/>
    </row>
    <row r="658" spans="2:22" s="30" customFormat="1" x14ac:dyDescent="0.3">
      <c r="B658" s="32"/>
      <c r="C658" s="33"/>
      <c r="D658" s="33"/>
      <c r="E658" s="33"/>
      <c r="F658" s="3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5"/>
      <c r="R658" s="35"/>
      <c r="S658" s="35"/>
      <c r="T658" s="35"/>
      <c r="U658" s="34"/>
      <c r="V658" s="34"/>
    </row>
    <row r="659" spans="2:22" s="30" customFormat="1" x14ac:dyDescent="0.3">
      <c r="B659" s="32"/>
      <c r="C659" s="33"/>
      <c r="D659" s="33"/>
      <c r="E659" s="33"/>
      <c r="F659" s="3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5"/>
      <c r="R659" s="35"/>
      <c r="S659" s="35"/>
      <c r="T659" s="35"/>
      <c r="U659" s="34"/>
      <c r="V659" s="34"/>
    </row>
    <row r="660" spans="2:22" s="30" customFormat="1" x14ac:dyDescent="0.3">
      <c r="B660" s="32"/>
      <c r="C660" s="33"/>
      <c r="D660" s="33"/>
      <c r="E660" s="33"/>
      <c r="F660" s="33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5"/>
      <c r="R660" s="35"/>
      <c r="S660" s="35"/>
      <c r="T660" s="35"/>
      <c r="U660" s="34"/>
      <c r="V660" s="34"/>
    </row>
    <row r="661" spans="2:22" s="30" customFormat="1" x14ac:dyDescent="0.3">
      <c r="B661" s="32"/>
      <c r="C661" s="33"/>
      <c r="D661" s="33"/>
      <c r="E661" s="33"/>
      <c r="F661" s="33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5"/>
      <c r="R661" s="35"/>
      <c r="S661" s="35"/>
      <c r="T661" s="35"/>
      <c r="U661" s="34"/>
      <c r="V661" s="34"/>
    </row>
    <row r="662" spans="2:22" s="30" customFormat="1" x14ac:dyDescent="0.3">
      <c r="B662" s="32"/>
      <c r="C662" s="33"/>
      <c r="D662" s="33"/>
      <c r="E662" s="33"/>
      <c r="F662" s="33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5"/>
      <c r="R662" s="35"/>
      <c r="S662" s="35"/>
      <c r="T662" s="35"/>
      <c r="U662" s="34"/>
      <c r="V662" s="34"/>
    </row>
    <row r="663" spans="2:22" s="30" customFormat="1" x14ac:dyDescent="0.3">
      <c r="B663" s="32"/>
      <c r="C663" s="33"/>
      <c r="D663" s="33"/>
      <c r="E663" s="33"/>
      <c r="F663" s="3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5"/>
      <c r="R663" s="35"/>
      <c r="S663" s="35"/>
      <c r="T663" s="35"/>
      <c r="U663" s="34"/>
      <c r="V663" s="34"/>
    </row>
    <row r="664" spans="2:22" s="30" customFormat="1" x14ac:dyDescent="0.3">
      <c r="B664" s="32"/>
      <c r="C664" s="33"/>
      <c r="D664" s="33"/>
      <c r="E664" s="33"/>
      <c r="F664" s="3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5"/>
      <c r="R664" s="35"/>
      <c r="S664" s="35"/>
      <c r="T664" s="35"/>
      <c r="U664" s="34"/>
      <c r="V664" s="34"/>
    </row>
    <row r="665" spans="2:22" s="30" customFormat="1" x14ac:dyDescent="0.3">
      <c r="B665" s="32"/>
      <c r="C665" s="33"/>
      <c r="D665" s="33"/>
      <c r="E665" s="33"/>
      <c r="F665" s="3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5"/>
      <c r="R665" s="35"/>
      <c r="S665" s="35"/>
      <c r="T665" s="35"/>
      <c r="U665" s="34"/>
      <c r="V665" s="34"/>
    </row>
    <row r="666" spans="2:22" s="30" customFormat="1" x14ac:dyDescent="0.3">
      <c r="B666" s="32"/>
      <c r="C666" s="33"/>
      <c r="D666" s="33"/>
      <c r="E666" s="33"/>
      <c r="F666" s="3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5"/>
      <c r="R666" s="35"/>
      <c r="S666" s="35"/>
      <c r="T666" s="35"/>
      <c r="U666" s="34"/>
      <c r="V666" s="34"/>
    </row>
    <row r="667" spans="2:22" s="30" customFormat="1" x14ac:dyDescent="0.3">
      <c r="B667" s="32"/>
      <c r="C667" s="33"/>
      <c r="D667" s="33"/>
      <c r="E667" s="33"/>
      <c r="F667" s="3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5"/>
      <c r="R667" s="35"/>
      <c r="S667" s="35"/>
      <c r="T667" s="35"/>
      <c r="U667" s="34"/>
      <c r="V667" s="34"/>
    </row>
    <row r="668" spans="2:22" s="30" customFormat="1" x14ac:dyDescent="0.3">
      <c r="B668" s="32"/>
      <c r="C668" s="33"/>
      <c r="D668" s="33"/>
      <c r="E668" s="33"/>
      <c r="F668" s="3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5"/>
      <c r="R668" s="35"/>
      <c r="S668" s="35"/>
      <c r="T668" s="35"/>
      <c r="U668" s="34"/>
      <c r="V668" s="34"/>
    </row>
    <row r="669" spans="2:22" s="30" customFormat="1" x14ac:dyDescent="0.3">
      <c r="B669" s="32"/>
      <c r="C669" s="33"/>
      <c r="D669" s="33"/>
      <c r="E669" s="33"/>
      <c r="F669" s="33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5"/>
      <c r="R669" s="35"/>
      <c r="S669" s="35"/>
      <c r="T669" s="35"/>
      <c r="U669" s="34"/>
      <c r="V669" s="34"/>
    </row>
    <row r="670" spans="2:22" s="30" customFormat="1" x14ac:dyDescent="0.3">
      <c r="B670" s="32"/>
      <c r="C670" s="33"/>
      <c r="D670" s="33"/>
      <c r="E670" s="33"/>
      <c r="F670" s="33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5"/>
      <c r="R670" s="35"/>
      <c r="S670" s="35"/>
      <c r="T670" s="35"/>
      <c r="U670" s="34"/>
      <c r="V670" s="34"/>
    </row>
    <row r="671" spans="2:22" s="30" customFormat="1" x14ac:dyDescent="0.3">
      <c r="B671" s="32"/>
      <c r="C671" s="33"/>
      <c r="D671" s="33"/>
      <c r="E671" s="33"/>
      <c r="F671" s="33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5"/>
      <c r="R671" s="35"/>
      <c r="S671" s="35"/>
      <c r="T671" s="35"/>
      <c r="U671" s="34"/>
      <c r="V671" s="34"/>
    </row>
    <row r="672" spans="2:22" s="30" customFormat="1" x14ac:dyDescent="0.3">
      <c r="B672" s="32"/>
      <c r="C672" s="33"/>
      <c r="D672" s="33"/>
      <c r="E672" s="33"/>
      <c r="F672" s="3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5"/>
      <c r="R672" s="35"/>
      <c r="S672" s="35"/>
      <c r="T672" s="35"/>
      <c r="U672" s="34"/>
      <c r="V672" s="34"/>
    </row>
    <row r="673" spans="2:22" s="30" customFormat="1" x14ac:dyDescent="0.3">
      <c r="B673" s="32"/>
      <c r="C673" s="33"/>
      <c r="D673" s="33"/>
      <c r="E673" s="33"/>
      <c r="F673" s="3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5"/>
      <c r="R673" s="35"/>
      <c r="S673" s="35"/>
      <c r="T673" s="35"/>
      <c r="U673" s="34"/>
      <c r="V673" s="34"/>
    </row>
    <row r="674" spans="2:22" s="30" customFormat="1" x14ac:dyDescent="0.3">
      <c r="B674" s="32"/>
      <c r="C674" s="33"/>
      <c r="D674" s="33"/>
      <c r="E674" s="33"/>
      <c r="F674" s="33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5"/>
      <c r="R674" s="35"/>
      <c r="S674" s="35"/>
      <c r="T674" s="35"/>
      <c r="U674" s="34"/>
      <c r="V674" s="34"/>
    </row>
    <row r="675" spans="2:22" s="30" customFormat="1" x14ac:dyDescent="0.3">
      <c r="B675" s="32"/>
      <c r="C675" s="33"/>
      <c r="D675" s="33"/>
      <c r="E675" s="33"/>
      <c r="F675" s="3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5"/>
      <c r="R675" s="35"/>
      <c r="S675" s="35"/>
      <c r="T675" s="35"/>
      <c r="U675" s="34"/>
      <c r="V675" s="34"/>
    </row>
    <row r="676" spans="2:22" s="30" customFormat="1" x14ac:dyDescent="0.3">
      <c r="B676" s="32"/>
      <c r="C676" s="33"/>
      <c r="D676" s="33"/>
      <c r="E676" s="33"/>
      <c r="F676" s="33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5"/>
      <c r="R676" s="35"/>
      <c r="S676" s="35"/>
      <c r="T676" s="35"/>
      <c r="U676" s="34"/>
      <c r="V676" s="34"/>
    </row>
    <row r="677" spans="2:22" s="30" customFormat="1" x14ac:dyDescent="0.3">
      <c r="B677" s="32"/>
      <c r="C677" s="33"/>
      <c r="D677" s="33"/>
      <c r="E677" s="33"/>
      <c r="F677" s="3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5"/>
      <c r="R677" s="35"/>
      <c r="S677" s="35"/>
      <c r="T677" s="35"/>
      <c r="U677" s="34"/>
      <c r="V677" s="34"/>
    </row>
    <row r="678" spans="2:22" s="30" customFormat="1" x14ac:dyDescent="0.3">
      <c r="B678" s="32"/>
      <c r="C678" s="33"/>
      <c r="D678" s="33"/>
      <c r="E678" s="33"/>
      <c r="F678" s="3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5"/>
      <c r="R678" s="35"/>
      <c r="S678" s="35"/>
      <c r="T678" s="35"/>
      <c r="U678" s="34"/>
      <c r="V678" s="34"/>
    </row>
    <row r="679" spans="2:22" s="30" customFormat="1" x14ac:dyDescent="0.3">
      <c r="B679" s="32"/>
      <c r="C679" s="33"/>
      <c r="D679" s="33"/>
      <c r="E679" s="33"/>
      <c r="F679" s="3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5"/>
      <c r="R679" s="35"/>
      <c r="S679" s="35"/>
      <c r="T679" s="35"/>
      <c r="U679" s="34"/>
      <c r="V679" s="34"/>
    </row>
    <row r="680" spans="2:22" s="30" customFormat="1" x14ac:dyDescent="0.3">
      <c r="B680" s="32"/>
      <c r="C680" s="33"/>
      <c r="D680" s="33"/>
      <c r="E680" s="33"/>
      <c r="F680" s="33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5"/>
      <c r="R680" s="35"/>
      <c r="S680" s="35"/>
      <c r="T680" s="35"/>
      <c r="U680" s="34"/>
      <c r="V680" s="34"/>
    </row>
    <row r="681" spans="2:22" s="30" customFormat="1" x14ac:dyDescent="0.3">
      <c r="B681" s="32"/>
      <c r="C681" s="33"/>
      <c r="D681" s="33"/>
      <c r="E681" s="33"/>
      <c r="F681" s="3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5"/>
      <c r="R681" s="35"/>
      <c r="S681" s="35"/>
      <c r="T681" s="35"/>
      <c r="U681" s="34"/>
      <c r="V681" s="34"/>
    </row>
    <row r="682" spans="2:22" s="30" customFormat="1" x14ac:dyDescent="0.3">
      <c r="B682" s="32"/>
      <c r="C682" s="33"/>
      <c r="D682" s="33"/>
      <c r="E682" s="33"/>
      <c r="F682" s="3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5"/>
      <c r="R682" s="35"/>
      <c r="S682" s="35"/>
      <c r="T682" s="35"/>
      <c r="U682" s="34"/>
      <c r="V682" s="34"/>
    </row>
    <row r="683" spans="2:22" s="30" customFormat="1" x14ac:dyDescent="0.3">
      <c r="B683" s="32"/>
      <c r="C683" s="33"/>
      <c r="D683" s="33"/>
      <c r="E683" s="33"/>
      <c r="F683" s="33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5"/>
      <c r="R683" s="35"/>
      <c r="S683" s="35"/>
      <c r="T683" s="35"/>
      <c r="U683" s="34"/>
      <c r="V683" s="34"/>
    </row>
    <row r="684" spans="2:22" s="30" customFormat="1" x14ac:dyDescent="0.3">
      <c r="B684" s="32"/>
      <c r="C684" s="33"/>
      <c r="D684" s="33"/>
      <c r="E684" s="33"/>
      <c r="F684" s="3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5"/>
      <c r="R684" s="35"/>
      <c r="S684" s="35"/>
      <c r="T684" s="35"/>
      <c r="U684" s="34"/>
      <c r="V684" s="34"/>
    </row>
    <row r="685" spans="2:22" s="30" customFormat="1" x14ac:dyDescent="0.3">
      <c r="B685" s="32"/>
      <c r="C685" s="33"/>
      <c r="D685" s="33"/>
      <c r="E685" s="33"/>
      <c r="F685" s="3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5"/>
      <c r="R685" s="35"/>
      <c r="S685" s="35"/>
      <c r="T685" s="35"/>
      <c r="U685" s="34"/>
      <c r="V685" s="34"/>
    </row>
    <row r="686" spans="2:22" s="30" customFormat="1" x14ac:dyDescent="0.3">
      <c r="B686" s="32"/>
      <c r="C686" s="33"/>
      <c r="D686" s="33"/>
      <c r="E686" s="33"/>
      <c r="F686" s="3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5"/>
      <c r="R686" s="35"/>
      <c r="S686" s="35"/>
      <c r="T686" s="35"/>
      <c r="U686" s="34"/>
      <c r="V686" s="34"/>
    </row>
    <row r="687" spans="2:22" s="30" customFormat="1" x14ac:dyDescent="0.3">
      <c r="B687" s="32"/>
      <c r="C687" s="33"/>
      <c r="D687" s="33"/>
      <c r="E687" s="33"/>
      <c r="F687" s="33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5"/>
      <c r="R687" s="35"/>
      <c r="S687" s="35"/>
      <c r="T687" s="35"/>
      <c r="U687" s="34"/>
      <c r="V687" s="34"/>
    </row>
    <row r="688" spans="2:22" s="30" customFormat="1" x14ac:dyDescent="0.3">
      <c r="B688" s="32"/>
      <c r="C688" s="33"/>
      <c r="D688" s="33"/>
      <c r="E688" s="33"/>
      <c r="F688" s="33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5"/>
      <c r="R688" s="35"/>
      <c r="S688" s="35"/>
      <c r="T688" s="35"/>
      <c r="U688" s="34"/>
      <c r="V688" s="34"/>
    </row>
    <row r="689" spans="2:22" s="30" customFormat="1" x14ac:dyDescent="0.3">
      <c r="B689" s="32"/>
      <c r="C689" s="33"/>
      <c r="D689" s="33"/>
      <c r="E689" s="33"/>
      <c r="F689" s="33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5"/>
      <c r="R689" s="35"/>
      <c r="S689" s="35"/>
      <c r="T689" s="35"/>
      <c r="U689" s="34"/>
      <c r="V689" s="34"/>
    </row>
    <row r="690" spans="2:22" s="30" customFormat="1" x14ac:dyDescent="0.3">
      <c r="B690" s="32"/>
      <c r="C690" s="33"/>
      <c r="D690" s="33"/>
      <c r="E690" s="33"/>
      <c r="F690" s="33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5"/>
      <c r="R690" s="35"/>
      <c r="S690" s="35"/>
      <c r="T690" s="35"/>
      <c r="U690" s="34"/>
      <c r="V690" s="34"/>
    </row>
    <row r="691" spans="2:22" s="30" customFormat="1" x14ac:dyDescent="0.3">
      <c r="B691" s="32"/>
      <c r="C691" s="33"/>
      <c r="D691" s="33"/>
      <c r="E691" s="33"/>
      <c r="F691" s="33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5"/>
      <c r="R691" s="35"/>
      <c r="S691" s="35"/>
      <c r="T691" s="35"/>
      <c r="U691" s="34"/>
      <c r="V691" s="34"/>
    </row>
    <row r="692" spans="2:22" s="30" customFormat="1" x14ac:dyDescent="0.3">
      <c r="B692" s="32"/>
      <c r="C692" s="33"/>
      <c r="D692" s="33"/>
      <c r="E692" s="33"/>
      <c r="F692" s="33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5"/>
      <c r="R692" s="35"/>
      <c r="S692" s="35"/>
      <c r="T692" s="35"/>
      <c r="U692" s="34"/>
      <c r="V692" s="34"/>
    </row>
    <row r="693" spans="2:22" s="30" customFormat="1" x14ac:dyDescent="0.3">
      <c r="B693" s="32"/>
      <c r="C693" s="33"/>
      <c r="D693" s="33"/>
      <c r="E693" s="33"/>
      <c r="F693" s="33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5"/>
      <c r="R693" s="35"/>
      <c r="S693" s="35"/>
      <c r="T693" s="35"/>
      <c r="U693" s="34"/>
      <c r="V693" s="34"/>
    </row>
    <row r="694" spans="2:22" s="30" customFormat="1" x14ac:dyDescent="0.3">
      <c r="B694" s="32"/>
      <c r="C694" s="33"/>
      <c r="D694" s="33"/>
      <c r="E694" s="33"/>
      <c r="F694" s="33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5"/>
      <c r="R694" s="35"/>
      <c r="S694" s="35"/>
      <c r="T694" s="35"/>
      <c r="U694" s="34"/>
      <c r="V694" s="34"/>
    </row>
    <row r="695" spans="2:22" s="30" customFormat="1" x14ac:dyDescent="0.3">
      <c r="B695" s="32"/>
      <c r="C695" s="33"/>
      <c r="D695" s="33"/>
      <c r="E695" s="33"/>
      <c r="F695" s="3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5"/>
      <c r="R695" s="35"/>
      <c r="S695" s="35"/>
      <c r="T695" s="35"/>
      <c r="U695" s="34"/>
      <c r="V695" s="34"/>
    </row>
    <row r="696" spans="2:22" s="30" customFormat="1" x14ac:dyDescent="0.3">
      <c r="B696" s="32"/>
      <c r="C696" s="33"/>
      <c r="D696" s="33"/>
      <c r="E696" s="33"/>
      <c r="F696" s="3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5"/>
      <c r="R696" s="35"/>
      <c r="S696" s="35"/>
      <c r="T696" s="35"/>
      <c r="U696" s="34"/>
      <c r="V696" s="34"/>
    </row>
    <row r="697" spans="2:22" s="30" customFormat="1" x14ac:dyDescent="0.3">
      <c r="B697" s="32"/>
      <c r="C697" s="33"/>
      <c r="D697" s="33"/>
      <c r="E697" s="33"/>
      <c r="F697" s="33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5"/>
      <c r="R697" s="35"/>
      <c r="S697" s="35"/>
      <c r="T697" s="35"/>
      <c r="U697" s="34"/>
      <c r="V697" s="34"/>
    </row>
    <row r="698" spans="2:22" s="30" customFormat="1" x14ac:dyDescent="0.3">
      <c r="B698" s="32"/>
      <c r="C698" s="33"/>
      <c r="D698" s="33"/>
      <c r="E698" s="33"/>
      <c r="F698" s="33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5"/>
      <c r="R698" s="35"/>
      <c r="S698" s="35"/>
      <c r="T698" s="35"/>
      <c r="U698" s="34"/>
      <c r="V698" s="34"/>
    </row>
    <row r="699" spans="2:22" s="30" customFormat="1" x14ac:dyDescent="0.3">
      <c r="B699" s="32"/>
      <c r="C699" s="33"/>
      <c r="D699" s="33"/>
      <c r="E699" s="33"/>
      <c r="F699" s="33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5"/>
      <c r="R699" s="35"/>
      <c r="S699" s="35"/>
      <c r="T699" s="35"/>
      <c r="U699" s="34"/>
      <c r="V699" s="34"/>
    </row>
    <row r="700" spans="2:22" s="30" customFormat="1" x14ac:dyDescent="0.3">
      <c r="B700" s="32"/>
      <c r="C700" s="33"/>
      <c r="D700" s="33"/>
      <c r="E700" s="33"/>
      <c r="F700" s="3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5"/>
      <c r="R700" s="35"/>
      <c r="S700" s="35"/>
      <c r="T700" s="35"/>
      <c r="U700" s="34"/>
      <c r="V700" s="34"/>
    </row>
    <row r="701" spans="2:22" s="30" customFormat="1" x14ac:dyDescent="0.3">
      <c r="B701" s="32"/>
      <c r="C701" s="33"/>
      <c r="D701" s="33"/>
      <c r="E701" s="33"/>
      <c r="F701" s="3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5"/>
      <c r="R701" s="35"/>
      <c r="S701" s="35"/>
      <c r="T701" s="35"/>
      <c r="U701" s="34"/>
      <c r="V701" s="34"/>
    </row>
    <row r="702" spans="2:22" s="30" customFormat="1" x14ac:dyDescent="0.3">
      <c r="B702" s="32"/>
      <c r="C702" s="33"/>
      <c r="D702" s="33"/>
      <c r="E702" s="33"/>
      <c r="F702" s="3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5"/>
      <c r="R702" s="35"/>
      <c r="S702" s="35"/>
      <c r="T702" s="35"/>
      <c r="U702" s="34"/>
      <c r="V702" s="34"/>
    </row>
    <row r="703" spans="2:22" s="30" customFormat="1" x14ac:dyDescent="0.3">
      <c r="B703" s="32"/>
      <c r="C703" s="33"/>
      <c r="D703" s="33"/>
      <c r="E703" s="33"/>
      <c r="F703" s="3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5"/>
      <c r="R703" s="35"/>
      <c r="S703" s="35"/>
      <c r="T703" s="35"/>
      <c r="U703" s="34"/>
      <c r="V703" s="34"/>
    </row>
    <row r="704" spans="2:22" s="30" customFormat="1" x14ac:dyDescent="0.3">
      <c r="B704" s="32"/>
      <c r="C704" s="33"/>
      <c r="D704" s="33"/>
      <c r="E704" s="33"/>
      <c r="F704" s="3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5"/>
      <c r="R704" s="35"/>
      <c r="S704" s="35"/>
      <c r="T704" s="35"/>
      <c r="U704" s="34"/>
      <c r="V704" s="34"/>
    </row>
    <row r="705" spans="2:22" s="30" customFormat="1" x14ac:dyDescent="0.3">
      <c r="B705" s="32"/>
      <c r="C705" s="33"/>
      <c r="D705" s="33"/>
      <c r="E705" s="33"/>
      <c r="F705" s="3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5"/>
      <c r="R705" s="35"/>
      <c r="S705" s="35"/>
      <c r="T705" s="35"/>
      <c r="U705" s="34"/>
      <c r="V705" s="34"/>
    </row>
    <row r="706" spans="2:22" s="30" customFormat="1" x14ac:dyDescent="0.3">
      <c r="B706" s="32"/>
      <c r="C706" s="33"/>
      <c r="D706" s="33"/>
      <c r="E706" s="33"/>
      <c r="F706" s="33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5"/>
      <c r="R706" s="35"/>
      <c r="S706" s="35"/>
      <c r="T706" s="35"/>
      <c r="U706" s="34"/>
      <c r="V706" s="34"/>
    </row>
    <row r="707" spans="2:22" s="30" customFormat="1" x14ac:dyDescent="0.3">
      <c r="B707" s="32"/>
      <c r="C707" s="33"/>
      <c r="D707" s="33"/>
      <c r="E707" s="33"/>
      <c r="F707" s="33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5"/>
      <c r="R707" s="35"/>
      <c r="S707" s="35"/>
      <c r="T707" s="35"/>
      <c r="U707" s="34"/>
      <c r="V707" s="34"/>
    </row>
    <row r="708" spans="2:22" s="30" customFormat="1" x14ac:dyDescent="0.3">
      <c r="B708" s="32"/>
      <c r="C708" s="33"/>
      <c r="D708" s="33"/>
      <c r="E708" s="33"/>
      <c r="F708" s="3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5"/>
      <c r="R708" s="35"/>
      <c r="S708" s="35"/>
      <c r="T708" s="35"/>
      <c r="U708" s="34"/>
      <c r="V708" s="34"/>
    </row>
    <row r="709" spans="2:22" s="30" customFormat="1" x14ac:dyDescent="0.3">
      <c r="B709" s="32"/>
      <c r="C709" s="33"/>
      <c r="D709" s="33"/>
      <c r="E709" s="33"/>
      <c r="F709" s="33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5"/>
      <c r="R709" s="35"/>
      <c r="S709" s="35"/>
      <c r="T709" s="35"/>
      <c r="U709" s="34"/>
      <c r="V709" s="34"/>
    </row>
    <row r="710" spans="2:22" s="30" customFormat="1" x14ac:dyDescent="0.3">
      <c r="B710" s="32"/>
      <c r="C710" s="33"/>
      <c r="D710" s="33"/>
      <c r="E710" s="33"/>
      <c r="F710" s="33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5"/>
      <c r="R710" s="35"/>
      <c r="S710" s="35"/>
      <c r="T710" s="35"/>
      <c r="U710" s="34"/>
      <c r="V710" s="34"/>
    </row>
    <row r="711" spans="2:22" s="30" customFormat="1" x14ac:dyDescent="0.3">
      <c r="B711" s="32"/>
      <c r="C711" s="33"/>
      <c r="D711" s="33"/>
      <c r="E711" s="33"/>
      <c r="F711" s="33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5"/>
      <c r="R711" s="35"/>
      <c r="S711" s="35"/>
      <c r="T711" s="35"/>
      <c r="U711" s="34"/>
      <c r="V711" s="34"/>
    </row>
    <row r="712" spans="2:22" s="30" customFormat="1" x14ac:dyDescent="0.3">
      <c r="B712" s="32"/>
      <c r="C712" s="33"/>
      <c r="D712" s="33"/>
      <c r="E712" s="33"/>
      <c r="F712" s="33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5"/>
      <c r="R712" s="35"/>
      <c r="S712" s="35"/>
      <c r="T712" s="35"/>
      <c r="U712" s="34"/>
      <c r="V712" s="34"/>
    </row>
    <row r="713" spans="2:22" s="30" customFormat="1" x14ac:dyDescent="0.3">
      <c r="B713" s="32"/>
      <c r="C713" s="33"/>
      <c r="D713" s="33"/>
      <c r="E713" s="33"/>
      <c r="F713" s="33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5"/>
      <c r="R713" s="35"/>
      <c r="S713" s="35"/>
      <c r="T713" s="35"/>
      <c r="U713" s="34"/>
      <c r="V713" s="34"/>
    </row>
    <row r="714" spans="2:22" s="30" customFormat="1" x14ac:dyDescent="0.3">
      <c r="B714" s="32"/>
      <c r="C714" s="33"/>
      <c r="D714" s="33"/>
      <c r="E714" s="33"/>
      <c r="F714" s="33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5"/>
      <c r="R714" s="35"/>
      <c r="S714" s="35"/>
      <c r="T714" s="35"/>
      <c r="U714" s="34"/>
      <c r="V714" s="34"/>
    </row>
    <row r="715" spans="2:22" s="30" customFormat="1" x14ac:dyDescent="0.3">
      <c r="B715" s="32"/>
      <c r="C715" s="33"/>
      <c r="D715" s="33"/>
      <c r="E715" s="33"/>
      <c r="F715" s="33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5"/>
      <c r="R715" s="35"/>
      <c r="S715" s="35"/>
      <c r="T715" s="35"/>
      <c r="U715" s="34"/>
      <c r="V715" s="34"/>
    </row>
    <row r="716" spans="2:22" s="30" customFormat="1" x14ac:dyDescent="0.3">
      <c r="B716" s="32"/>
      <c r="C716" s="33"/>
      <c r="D716" s="33"/>
      <c r="E716" s="33"/>
      <c r="F716" s="33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5"/>
      <c r="R716" s="35"/>
      <c r="S716" s="35"/>
      <c r="T716" s="35"/>
      <c r="U716" s="34"/>
      <c r="V716" s="34"/>
    </row>
    <row r="717" spans="2:22" s="30" customFormat="1" x14ac:dyDescent="0.3">
      <c r="B717" s="32"/>
      <c r="C717" s="33"/>
      <c r="D717" s="33"/>
      <c r="E717" s="33"/>
      <c r="F717" s="33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5"/>
      <c r="R717" s="35"/>
      <c r="S717" s="35"/>
      <c r="T717" s="35"/>
      <c r="U717" s="34"/>
      <c r="V717" s="34"/>
    </row>
    <row r="718" spans="2:22" s="30" customFormat="1" x14ac:dyDescent="0.3">
      <c r="B718" s="32"/>
      <c r="C718" s="33"/>
      <c r="D718" s="33"/>
      <c r="E718" s="33"/>
      <c r="F718" s="3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5"/>
      <c r="R718" s="35"/>
      <c r="S718" s="35"/>
      <c r="T718" s="35"/>
      <c r="U718" s="34"/>
      <c r="V718" s="34"/>
    </row>
    <row r="719" spans="2:22" s="30" customFormat="1" x14ac:dyDescent="0.3">
      <c r="B719" s="32"/>
      <c r="C719" s="33"/>
      <c r="D719" s="33"/>
      <c r="E719" s="33"/>
      <c r="F719" s="33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5"/>
      <c r="R719" s="35"/>
      <c r="S719" s="35"/>
      <c r="T719" s="35"/>
      <c r="U719" s="34"/>
      <c r="V719" s="34"/>
    </row>
    <row r="720" spans="2:22" s="30" customFormat="1" x14ac:dyDescent="0.3">
      <c r="B720" s="32"/>
      <c r="C720" s="33"/>
      <c r="D720" s="33"/>
      <c r="E720" s="33"/>
      <c r="F720" s="33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5"/>
      <c r="R720" s="35"/>
      <c r="S720" s="35"/>
      <c r="T720" s="35"/>
      <c r="U720" s="34"/>
      <c r="V720" s="34"/>
    </row>
    <row r="721" spans="2:22" s="30" customFormat="1" x14ac:dyDescent="0.3">
      <c r="B721" s="32"/>
      <c r="C721" s="33"/>
      <c r="D721" s="33"/>
      <c r="E721" s="33"/>
      <c r="F721" s="33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5"/>
      <c r="R721" s="35"/>
      <c r="S721" s="35"/>
      <c r="T721" s="35"/>
      <c r="U721" s="34"/>
      <c r="V721" s="34"/>
    </row>
    <row r="722" spans="2:22" s="30" customFormat="1" x14ac:dyDescent="0.3">
      <c r="B722" s="32"/>
      <c r="C722" s="33"/>
      <c r="D722" s="33"/>
      <c r="E722" s="33"/>
      <c r="F722" s="33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5"/>
      <c r="R722" s="35"/>
      <c r="S722" s="35"/>
      <c r="T722" s="35"/>
      <c r="U722" s="34"/>
      <c r="V722" s="34"/>
    </row>
    <row r="723" spans="2:22" s="30" customFormat="1" x14ac:dyDescent="0.3">
      <c r="B723" s="32"/>
      <c r="C723" s="33"/>
      <c r="D723" s="33"/>
      <c r="E723" s="33"/>
      <c r="F723" s="33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5"/>
      <c r="R723" s="35"/>
      <c r="S723" s="35"/>
      <c r="T723" s="35"/>
      <c r="U723" s="34"/>
      <c r="V723" s="34"/>
    </row>
    <row r="724" spans="2:22" s="30" customFormat="1" x14ac:dyDescent="0.3">
      <c r="B724" s="32"/>
      <c r="C724" s="33"/>
      <c r="D724" s="33"/>
      <c r="E724" s="33"/>
      <c r="F724" s="33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5"/>
      <c r="R724" s="35"/>
      <c r="S724" s="35"/>
      <c r="T724" s="35"/>
      <c r="U724" s="34"/>
      <c r="V724" s="34"/>
    </row>
    <row r="725" spans="2:22" s="30" customFormat="1" x14ac:dyDescent="0.3">
      <c r="B725" s="32"/>
      <c r="C725" s="33"/>
      <c r="D725" s="33"/>
      <c r="E725" s="33"/>
      <c r="F725" s="33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5"/>
      <c r="R725" s="35"/>
      <c r="S725" s="35"/>
      <c r="T725" s="35"/>
      <c r="U725" s="34"/>
      <c r="V725" s="34"/>
    </row>
    <row r="726" spans="2:22" s="30" customFormat="1" x14ac:dyDescent="0.3">
      <c r="B726" s="32"/>
      <c r="C726" s="33"/>
      <c r="D726" s="33"/>
      <c r="E726" s="33"/>
      <c r="F726" s="33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5"/>
      <c r="R726" s="35"/>
      <c r="S726" s="35"/>
      <c r="T726" s="35"/>
      <c r="U726" s="34"/>
      <c r="V726" s="34"/>
    </row>
    <row r="727" spans="2:22" s="30" customFormat="1" x14ac:dyDescent="0.3">
      <c r="B727" s="32"/>
      <c r="C727" s="33"/>
      <c r="D727" s="33"/>
      <c r="E727" s="33"/>
      <c r="F727" s="33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5"/>
      <c r="R727" s="35"/>
      <c r="S727" s="35"/>
      <c r="T727" s="35"/>
      <c r="U727" s="34"/>
      <c r="V727" s="34"/>
    </row>
    <row r="728" spans="2:22" s="30" customFormat="1" x14ac:dyDescent="0.3">
      <c r="B728" s="32"/>
      <c r="C728" s="33"/>
      <c r="D728" s="33"/>
      <c r="E728" s="33"/>
      <c r="F728" s="33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5"/>
      <c r="R728" s="35"/>
      <c r="S728" s="35"/>
      <c r="T728" s="35"/>
      <c r="U728" s="34"/>
      <c r="V728" s="34"/>
    </row>
    <row r="729" spans="2:22" s="30" customFormat="1" x14ac:dyDescent="0.3">
      <c r="B729" s="32"/>
      <c r="C729" s="33"/>
      <c r="D729" s="33"/>
      <c r="E729" s="33"/>
      <c r="F729" s="33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5"/>
      <c r="R729" s="35"/>
      <c r="S729" s="35"/>
      <c r="T729" s="35"/>
      <c r="U729" s="34"/>
      <c r="V729" s="34"/>
    </row>
    <row r="730" spans="2:22" s="30" customFormat="1" x14ac:dyDescent="0.3">
      <c r="B730" s="32"/>
      <c r="C730" s="33"/>
      <c r="D730" s="33"/>
      <c r="E730" s="33"/>
      <c r="F730" s="33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5"/>
      <c r="R730" s="35"/>
      <c r="S730" s="35"/>
      <c r="T730" s="35"/>
      <c r="U730" s="34"/>
      <c r="V730" s="34"/>
    </row>
    <row r="731" spans="2:22" s="30" customFormat="1" x14ac:dyDescent="0.3">
      <c r="B731" s="32"/>
      <c r="C731" s="33"/>
      <c r="D731" s="33"/>
      <c r="E731" s="33"/>
      <c r="F731" s="33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5"/>
      <c r="R731" s="35"/>
      <c r="S731" s="35"/>
      <c r="T731" s="35"/>
      <c r="U731" s="34"/>
      <c r="V731" s="34"/>
    </row>
    <row r="732" spans="2:22" s="30" customFormat="1" x14ac:dyDescent="0.3">
      <c r="B732" s="32"/>
      <c r="C732" s="33"/>
      <c r="D732" s="33"/>
      <c r="E732" s="33"/>
      <c r="F732" s="33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5"/>
      <c r="R732" s="35"/>
      <c r="S732" s="35"/>
      <c r="T732" s="35"/>
      <c r="U732" s="34"/>
      <c r="V732" s="34"/>
    </row>
    <row r="733" spans="2:22" s="30" customFormat="1" x14ac:dyDescent="0.3">
      <c r="B733" s="32"/>
      <c r="C733" s="33"/>
      <c r="D733" s="33"/>
      <c r="E733" s="33"/>
      <c r="F733" s="33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5"/>
      <c r="R733" s="35"/>
      <c r="S733" s="35"/>
      <c r="T733" s="35"/>
      <c r="U733" s="34"/>
      <c r="V733" s="34"/>
    </row>
    <row r="734" spans="2:22" s="30" customFormat="1" x14ac:dyDescent="0.3">
      <c r="B734" s="32"/>
      <c r="C734" s="33"/>
      <c r="D734" s="33"/>
      <c r="E734" s="33"/>
      <c r="F734" s="33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5"/>
      <c r="R734" s="35"/>
      <c r="S734" s="35"/>
      <c r="T734" s="35"/>
      <c r="U734" s="34"/>
      <c r="V734" s="34"/>
    </row>
    <row r="735" spans="2:22" s="30" customFormat="1" x14ac:dyDescent="0.3">
      <c r="B735" s="32"/>
      <c r="C735" s="33"/>
      <c r="D735" s="33"/>
      <c r="E735" s="33"/>
      <c r="F735" s="33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5"/>
      <c r="R735" s="35"/>
      <c r="S735" s="35"/>
      <c r="T735" s="35"/>
      <c r="U735" s="34"/>
      <c r="V735" s="34"/>
    </row>
    <row r="736" spans="2:22" s="30" customFormat="1" x14ac:dyDescent="0.3">
      <c r="B736" s="32"/>
      <c r="C736" s="33"/>
      <c r="D736" s="33"/>
      <c r="E736" s="33"/>
      <c r="F736" s="33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5"/>
      <c r="R736" s="35"/>
      <c r="S736" s="35"/>
      <c r="T736" s="35"/>
      <c r="U736" s="34"/>
      <c r="V736" s="34"/>
    </row>
    <row r="737" spans="2:22" s="30" customFormat="1" x14ac:dyDescent="0.3">
      <c r="B737" s="32"/>
      <c r="C737" s="33"/>
      <c r="D737" s="33"/>
      <c r="E737" s="33"/>
      <c r="F737" s="33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5"/>
      <c r="R737" s="35"/>
      <c r="S737" s="35"/>
      <c r="T737" s="35"/>
      <c r="U737" s="34"/>
      <c r="V737" s="34"/>
    </row>
    <row r="738" spans="2:22" s="30" customFormat="1" x14ac:dyDescent="0.3">
      <c r="B738" s="32"/>
      <c r="C738" s="33"/>
      <c r="D738" s="33"/>
      <c r="E738" s="33"/>
      <c r="F738" s="33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5"/>
      <c r="R738" s="35"/>
      <c r="S738" s="35"/>
      <c r="T738" s="35"/>
      <c r="U738" s="34"/>
      <c r="V738" s="34"/>
    </row>
    <row r="739" spans="2:22" s="30" customFormat="1" x14ac:dyDescent="0.3">
      <c r="B739" s="32"/>
      <c r="C739" s="33"/>
      <c r="D739" s="33"/>
      <c r="E739" s="33"/>
      <c r="F739" s="33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5"/>
      <c r="R739" s="35"/>
      <c r="S739" s="35"/>
      <c r="T739" s="35"/>
      <c r="U739" s="34"/>
      <c r="V739" s="34"/>
    </row>
    <row r="740" spans="2:22" s="30" customFormat="1" x14ac:dyDescent="0.3">
      <c r="B740" s="32"/>
      <c r="C740" s="33"/>
      <c r="D740" s="33"/>
      <c r="E740" s="33"/>
      <c r="F740" s="33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5"/>
      <c r="R740" s="35"/>
      <c r="S740" s="35"/>
      <c r="T740" s="35"/>
      <c r="U740" s="34"/>
      <c r="V740" s="34"/>
    </row>
    <row r="741" spans="2:22" s="30" customFormat="1" x14ac:dyDescent="0.3">
      <c r="B741" s="32"/>
      <c r="C741" s="33"/>
      <c r="D741" s="33"/>
      <c r="E741" s="33"/>
      <c r="F741" s="33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5"/>
      <c r="R741" s="35"/>
      <c r="S741" s="35"/>
      <c r="T741" s="35"/>
      <c r="U741" s="34"/>
      <c r="V741" s="34"/>
    </row>
    <row r="742" spans="2:22" s="30" customFormat="1" x14ac:dyDescent="0.3">
      <c r="B742" s="32"/>
      <c r="C742" s="33"/>
      <c r="D742" s="33"/>
      <c r="E742" s="33"/>
      <c r="F742" s="33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5"/>
      <c r="R742" s="35"/>
      <c r="S742" s="35"/>
      <c r="T742" s="35"/>
      <c r="U742" s="34"/>
      <c r="V742" s="34"/>
    </row>
    <row r="743" spans="2:22" s="30" customFormat="1" x14ac:dyDescent="0.3">
      <c r="B743" s="32"/>
      <c r="C743" s="33"/>
      <c r="D743" s="33"/>
      <c r="E743" s="33"/>
      <c r="F743" s="33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5"/>
      <c r="R743" s="35"/>
      <c r="S743" s="35"/>
      <c r="T743" s="35"/>
      <c r="U743" s="34"/>
      <c r="V743" s="34"/>
    </row>
    <row r="744" spans="2:22" s="30" customFormat="1" x14ac:dyDescent="0.3">
      <c r="B744" s="32"/>
      <c r="C744" s="33"/>
      <c r="D744" s="33"/>
      <c r="E744" s="33"/>
      <c r="F744" s="33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5"/>
      <c r="R744" s="35"/>
      <c r="S744" s="35"/>
      <c r="T744" s="35"/>
      <c r="U744" s="34"/>
      <c r="V744" s="34"/>
    </row>
    <row r="745" spans="2:22" s="30" customFormat="1" x14ac:dyDescent="0.3">
      <c r="B745" s="32"/>
      <c r="C745" s="33"/>
      <c r="D745" s="33"/>
      <c r="E745" s="33"/>
      <c r="F745" s="33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5"/>
      <c r="R745" s="35"/>
      <c r="S745" s="35"/>
      <c r="T745" s="35"/>
      <c r="U745" s="34"/>
      <c r="V745" s="34"/>
    </row>
    <row r="746" spans="2:22" s="30" customFormat="1" x14ac:dyDescent="0.3">
      <c r="B746" s="32"/>
      <c r="C746" s="33"/>
      <c r="D746" s="33"/>
      <c r="E746" s="33"/>
      <c r="F746" s="3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5"/>
      <c r="R746" s="35"/>
      <c r="S746" s="35"/>
      <c r="T746" s="35"/>
      <c r="U746" s="34"/>
      <c r="V746" s="34"/>
    </row>
    <row r="747" spans="2:22" s="30" customFormat="1" x14ac:dyDescent="0.3">
      <c r="B747" s="32"/>
      <c r="C747" s="33"/>
      <c r="D747" s="33"/>
      <c r="E747" s="33"/>
      <c r="F747" s="3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5"/>
      <c r="R747" s="35"/>
      <c r="S747" s="35"/>
      <c r="T747" s="35"/>
      <c r="U747" s="34"/>
      <c r="V747" s="34"/>
    </row>
    <row r="748" spans="2:22" s="30" customFormat="1" x14ac:dyDescent="0.3">
      <c r="B748" s="32"/>
      <c r="C748" s="33"/>
      <c r="D748" s="33"/>
      <c r="E748" s="33"/>
      <c r="F748" s="33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5"/>
      <c r="R748" s="35"/>
      <c r="S748" s="35"/>
      <c r="T748" s="35"/>
      <c r="U748" s="34"/>
      <c r="V748" s="34"/>
    </row>
    <row r="749" spans="2:22" s="30" customFormat="1" x14ac:dyDescent="0.3">
      <c r="B749" s="32"/>
      <c r="C749" s="33"/>
      <c r="D749" s="33"/>
      <c r="E749" s="33"/>
      <c r="F749" s="33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5"/>
      <c r="R749" s="35"/>
      <c r="S749" s="35"/>
      <c r="T749" s="35"/>
      <c r="U749" s="34"/>
      <c r="V749" s="34"/>
    </row>
    <row r="750" spans="2:22" s="30" customFormat="1" x14ac:dyDescent="0.3">
      <c r="B750" s="32"/>
      <c r="C750" s="33"/>
      <c r="D750" s="33"/>
      <c r="E750" s="33"/>
      <c r="F750" s="33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5"/>
      <c r="R750" s="35"/>
      <c r="S750" s="35"/>
      <c r="T750" s="35"/>
      <c r="U750" s="34"/>
      <c r="V750" s="34"/>
    </row>
    <row r="751" spans="2:22" s="30" customFormat="1" x14ac:dyDescent="0.3">
      <c r="B751" s="32"/>
      <c r="C751" s="33"/>
      <c r="D751" s="33"/>
      <c r="E751" s="33"/>
      <c r="F751" s="3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5"/>
      <c r="R751" s="35"/>
      <c r="S751" s="35"/>
      <c r="T751" s="35"/>
      <c r="U751" s="34"/>
      <c r="V751" s="34"/>
    </row>
    <row r="752" spans="2:22" s="30" customFormat="1" x14ac:dyDescent="0.3">
      <c r="B752" s="32"/>
      <c r="C752" s="33"/>
      <c r="D752" s="33"/>
      <c r="E752" s="33"/>
      <c r="F752" s="33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5"/>
      <c r="R752" s="35"/>
      <c r="S752" s="35"/>
      <c r="T752" s="35"/>
      <c r="U752" s="34"/>
      <c r="V752" s="34"/>
    </row>
    <row r="753" spans="2:22" s="30" customFormat="1" x14ac:dyDescent="0.3">
      <c r="B753" s="32"/>
      <c r="C753" s="33"/>
      <c r="D753" s="33"/>
      <c r="E753" s="33"/>
      <c r="F753" s="3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5"/>
      <c r="R753" s="35"/>
      <c r="S753" s="35"/>
      <c r="T753" s="35"/>
      <c r="U753" s="34"/>
      <c r="V753" s="34"/>
    </row>
    <row r="754" spans="2:22" s="30" customFormat="1" x14ac:dyDescent="0.3">
      <c r="B754" s="32"/>
      <c r="C754" s="33"/>
      <c r="D754" s="33"/>
      <c r="E754" s="33"/>
      <c r="F754" s="3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5"/>
      <c r="R754" s="35"/>
      <c r="S754" s="35"/>
      <c r="T754" s="35"/>
      <c r="U754" s="34"/>
      <c r="V754" s="34"/>
    </row>
    <row r="755" spans="2:22" s="30" customFormat="1" x14ac:dyDescent="0.3">
      <c r="B755" s="32"/>
      <c r="C755" s="33"/>
      <c r="D755" s="33"/>
      <c r="E755" s="33"/>
      <c r="F755" s="33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5"/>
      <c r="R755" s="35"/>
      <c r="S755" s="35"/>
      <c r="T755" s="35"/>
      <c r="U755" s="34"/>
      <c r="V755" s="34"/>
    </row>
    <row r="756" spans="2:22" s="30" customFormat="1" x14ac:dyDescent="0.3">
      <c r="B756" s="32"/>
      <c r="C756" s="33"/>
      <c r="D756" s="33"/>
      <c r="E756" s="33"/>
      <c r="F756" s="3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5"/>
      <c r="R756" s="35"/>
      <c r="S756" s="35"/>
      <c r="T756" s="35"/>
      <c r="U756" s="34"/>
      <c r="V756" s="34"/>
    </row>
    <row r="757" spans="2:22" s="30" customFormat="1" x14ac:dyDescent="0.3">
      <c r="B757" s="32"/>
      <c r="C757" s="33"/>
      <c r="D757" s="33"/>
      <c r="E757" s="33"/>
      <c r="F757" s="3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5"/>
      <c r="R757" s="35"/>
      <c r="S757" s="35"/>
      <c r="T757" s="35"/>
      <c r="U757" s="34"/>
      <c r="V757" s="34"/>
    </row>
    <row r="758" spans="2:22" s="30" customFormat="1" x14ac:dyDescent="0.3">
      <c r="B758" s="32"/>
      <c r="C758" s="33"/>
      <c r="D758" s="33"/>
      <c r="E758" s="33"/>
      <c r="F758" s="3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5"/>
      <c r="R758" s="35"/>
      <c r="S758" s="35"/>
      <c r="T758" s="35"/>
      <c r="U758" s="34"/>
      <c r="V758" s="34"/>
    </row>
    <row r="759" spans="2:22" s="30" customFormat="1" x14ac:dyDescent="0.3">
      <c r="B759" s="32"/>
      <c r="C759" s="33"/>
      <c r="D759" s="33"/>
      <c r="E759" s="33"/>
      <c r="F759" s="3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5"/>
      <c r="R759" s="35"/>
      <c r="S759" s="35"/>
      <c r="T759" s="35"/>
      <c r="U759" s="34"/>
      <c r="V759" s="34"/>
    </row>
    <row r="760" spans="2:22" s="30" customFormat="1" x14ac:dyDescent="0.3">
      <c r="B760" s="32"/>
      <c r="C760" s="33"/>
      <c r="D760" s="33"/>
      <c r="E760" s="33"/>
      <c r="F760" s="3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5"/>
      <c r="R760" s="35"/>
      <c r="S760" s="35"/>
      <c r="T760" s="35"/>
      <c r="U760" s="34"/>
      <c r="V760" s="34"/>
    </row>
    <row r="761" spans="2:22" s="30" customFormat="1" x14ac:dyDescent="0.3">
      <c r="B761" s="32"/>
      <c r="C761" s="33"/>
      <c r="D761" s="33"/>
      <c r="E761" s="33"/>
      <c r="F761" s="33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5"/>
      <c r="R761" s="35"/>
      <c r="S761" s="35"/>
      <c r="T761" s="35"/>
      <c r="U761" s="34"/>
      <c r="V761" s="34"/>
    </row>
    <row r="762" spans="2:22" s="30" customFormat="1" x14ac:dyDescent="0.3">
      <c r="B762" s="32"/>
      <c r="C762" s="33"/>
      <c r="D762" s="33"/>
      <c r="E762" s="33"/>
      <c r="F762" s="3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5"/>
      <c r="R762" s="35"/>
      <c r="S762" s="35"/>
      <c r="T762" s="35"/>
      <c r="U762" s="34"/>
      <c r="V762" s="34"/>
    </row>
    <row r="763" spans="2:22" s="30" customFormat="1" x14ac:dyDescent="0.3">
      <c r="B763" s="32"/>
      <c r="C763" s="33"/>
      <c r="D763" s="33"/>
      <c r="E763" s="33"/>
      <c r="F763" s="33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5"/>
      <c r="R763" s="35"/>
      <c r="S763" s="35"/>
      <c r="T763" s="35"/>
      <c r="U763" s="34"/>
      <c r="V763" s="34"/>
    </row>
    <row r="764" spans="2:22" s="30" customFormat="1" x14ac:dyDescent="0.3">
      <c r="B764" s="32"/>
      <c r="C764" s="33"/>
      <c r="D764" s="33"/>
      <c r="E764" s="33"/>
      <c r="F764" s="33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5"/>
      <c r="R764" s="35"/>
      <c r="S764" s="35"/>
      <c r="T764" s="35"/>
      <c r="U764" s="34"/>
      <c r="V764" s="34"/>
    </row>
    <row r="765" spans="2:22" s="30" customFormat="1" x14ac:dyDescent="0.3">
      <c r="B765" s="32"/>
      <c r="C765" s="33"/>
      <c r="D765" s="33"/>
      <c r="E765" s="33"/>
      <c r="F765" s="3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5"/>
      <c r="R765" s="35"/>
      <c r="S765" s="35"/>
      <c r="T765" s="35"/>
      <c r="U765" s="34"/>
      <c r="V765" s="34"/>
    </row>
    <row r="766" spans="2:22" s="30" customFormat="1" x14ac:dyDescent="0.3">
      <c r="B766" s="32"/>
      <c r="C766" s="33"/>
      <c r="D766" s="33"/>
      <c r="E766" s="33"/>
      <c r="F766" s="33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5"/>
      <c r="R766" s="35"/>
      <c r="S766" s="35"/>
      <c r="T766" s="35"/>
      <c r="U766" s="34"/>
      <c r="V766" s="34"/>
    </row>
    <row r="767" spans="2:22" s="30" customFormat="1" x14ac:dyDescent="0.3">
      <c r="B767" s="32"/>
      <c r="C767" s="33"/>
      <c r="D767" s="33"/>
      <c r="E767" s="33"/>
      <c r="F767" s="3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5"/>
      <c r="R767" s="35"/>
      <c r="S767" s="35"/>
      <c r="T767" s="35"/>
      <c r="U767" s="34"/>
      <c r="V767" s="34"/>
    </row>
    <row r="768" spans="2:22" s="30" customFormat="1" x14ac:dyDescent="0.3">
      <c r="B768" s="32"/>
      <c r="C768" s="33"/>
      <c r="D768" s="33"/>
      <c r="E768" s="33"/>
      <c r="F768" s="33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5"/>
      <c r="R768" s="35"/>
      <c r="S768" s="35"/>
      <c r="T768" s="35"/>
      <c r="U768" s="34"/>
      <c r="V768" s="34"/>
    </row>
    <row r="769" spans="2:22" s="30" customFormat="1" x14ac:dyDescent="0.3">
      <c r="B769" s="32"/>
      <c r="C769" s="33"/>
      <c r="D769" s="33"/>
      <c r="E769" s="33"/>
      <c r="F769" s="33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5"/>
      <c r="R769" s="35"/>
      <c r="S769" s="35"/>
      <c r="T769" s="35"/>
      <c r="U769" s="34"/>
      <c r="V769" s="34"/>
    </row>
    <row r="770" spans="2:22" s="30" customFormat="1" x14ac:dyDescent="0.3">
      <c r="B770" s="32"/>
      <c r="C770" s="33"/>
      <c r="D770" s="33"/>
      <c r="E770" s="33"/>
      <c r="F770" s="33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5"/>
      <c r="R770" s="35"/>
      <c r="S770" s="35"/>
      <c r="T770" s="35"/>
      <c r="U770" s="34"/>
      <c r="V770" s="34"/>
    </row>
    <row r="771" spans="2:22" s="30" customFormat="1" x14ac:dyDescent="0.3">
      <c r="B771" s="32"/>
      <c r="C771" s="33"/>
      <c r="D771" s="33"/>
      <c r="E771" s="33"/>
      <c r="F771" s="3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5"/>
      <c r="R771" s="35"/>
      <c r="S771" s="35"/>
      <c r="T771" s="35"/>
      <c r="U771" s="34"/>
      <c r="V771" s="34"/>
    </row>
    <row r="772" spans="2:22" s="30" customFormat="1" x14ac:dyDescent="0.3">
      <c r="B772" s="32"/>
      <c r="C772" s="33"/>
      <c r="D772" s="33"/>
      <c r="E772" s="33"/>
      <c r="F772" s="33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5"/>
      <c r="R772" s="35"/>
      <c r="S772" s="35"/>
      <c r="T772" s="35"/>
      <c r="U772" s="34"/>
      <c r="V772" s="34"/>
    </row>
    <row r="773" spans="2:22" s="30" customFormat="1" x14ac:dyDescent="0.3">
      <c r="B773" s="32"/>
      <c r="C773" s="33"/>
      <c r="D773" s="33"/>
      <c r="E773" s="33"/>
      <c r="F773" s="3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5"/>
      <c r="R773" s="35"/>
      <c r="S773" s="35"/>
      <c r="T773" s="35"/>
      <c r="U773" s="34"/>
      <c r="V773" s="34"/>
    </row>
    <row r="774" spans="2:22" s="30" customFormat="1" x14ac:dyDescent="0.3">
      <c r="B774" s="32"/>
      <c r="C774" s="33"/>
      <c r="D774" s="33"/>
      <c r="E774" s="33"/>
      <c r="F774" s="33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5"/>
      <c r="R774" s="35"/>
      <c r="S774" s="35"/>
      <c r="T774" s="35"/>
      <c r="U774" s="34"/>
      <c r="V774" s="34"/>
    </row>
    <row r="775" spans="2:22" s="30" customFormat="1" x14ac:dyDescent="0.3">
      <c r="B775" s="32"/>
      <c r="C775" s="33"/>
      <c r="D775" s="33"/>
      <c r="E775" s="33"/>
      <c r="F775" s="33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5"/>
      <c r="R775" s="35"/>
      <c r="S775" s="35"/>
      <c r="T775" s="35"/>
      <c r="U775" s="34"/>
      <c r="V775" s="34"/>
    </row>
    <row r="776" spans="2:22" s="30" customFormat="1" x14ac:dyDescent="0.3">
      <c r="B776" s="32"/>
      <c r="C776" s="33"/>
      <c r="D776" s="33"/>
      <c r="E776" s="33"/>
      <c r="F776" s="3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5"/>
      <c r="R776" s="35"/>
      <c r="S776" s="35"/>
      <c r="T776" s="35"/>
      <c r="U776" s="34"/>
      <c r="V776" s="34"/>
    </row>
    <row r="777" spans="2:22" s="30" customFormat="1" x14ac:dyDescent="0.3">
      <c r="B777" s="32"/>
      <c r="C777" s="33"/>
      <c r="D777" s="33"/>
      <c r="E777" s="33"/>
      <c r="F777" s="3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5"/>
      <c r="R777" s="35"/>
      <c r="S777" s="35"/>
      <c r="T777" s="35"/>
      <c r="U777" s="34"/>
      <c r="V777" s="34"/>
    </row>
    <row r="778" spans="2:22" s="30" customFormat="1" x14ac:dyDescent="0.3">
      <c r="B778" s="32"/>
      <c r="C778" s="33"/>
      <c r="D778" s="33"/>
      <c r="E778" s="33"/>
      <c r="F778" s="3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5"/>
      <c r="R778" s="35"/>
      <c r="S778" s="35"/>
      <c r="T778" s="35"/>
      <c r="U778" s="34"/>
      <c r="V778" s="34"/>
    </row>
    <row r="779" spans="2:22" s="30" customFormat="1" x14ac:dyDescent="0.3">
      <c r="B779" s="32"/>
      <c r="C779" s="33"/>
      <c r="D779" s="33"/>
      <c r="E779" s="33"/>
      <c r="F779" s="33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5"/>
      <c r="R779" s="35"/>
      <c r="S779" s="35"/>
      <c r="T779" s="35"/>
      <c r="U779" s="34"/>
      <c r="V779" s="34"/>
    </row>
    <row r="780" spans="2:22" s="30" customFormat="1" x14ac:dyDescent="0.3">
      <c r="B780" s="32"/>
      <c r="C780" s="33"/>
      <c r="D780" s="33"/>
      <c r="E780" s="33"/>
      <c r="F780" s="3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5"/>
      <c r="R780" s="35"/>
      <c r="S780" s="35"/>
      <c r="T780" s="35"/>
      <c r="U780" s="34"/>
      <c r="V780" s="34"/>
    </row>
    <row r="781" spans="2:22" s="30" customFormat="1" x14ac:dyDescent="0.3">
      <c r="B781" s="32"/>
      <c r="C781" s="33"/>
      <c r="D781" s="33"/>
      <c r="E781" s="33"/>
      <c r="F781" s="33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5"/>
      <c r="R781" s="35"/>
      <c r="S781" s="35"/>
      <c r="T781" s="35"/>
      <c r="U781" s="34"/>
      <c r="V781" s="34"/>
    </row>
    <row r="782" spans="2:22" s="30" customFormat="1" x14ac:dyDescent="0.3">
      <c r="B782" s="32"/>
      <c r="C782" s="33"/>
      <c r="D782" s="33"/>
      <c r="E782" s="33"/>
      <c r="F782" s="3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5"/>
      <c r="R782" s="35"/>
      <c r="S782" s="35"/>
      <c r="T782" s="35"/>
      <c r="U782" s="34"/>
      <c r="V782" s="34"/>
    </row>
    <row r="783" spans="2:22" s="30" customFormat="1" x14ac:dyDescent="0.3">
      <c r="B783" s="32"/>
      <c r="C783" s="33"/>
      <c r="D783" s="33"/>
      <c r="E783" s="33"/>
      <c r="F783" s="3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5"/>
      <c r="R783" s="35"/>
      <c r="S783" s="35"/>
      <c r="T783" s="35"/>
      <c r="U783" s="34"/>
      <c r="V783" s="34"/>
    </row>
    <row r="784" spans="2:22" s="30" customFormat="1" x14ac:dyDescent="0.3">
      <c r="B784" s="32"/>
      <c r="C784" s="33"/>
      <c r="D784" s="33"/>
      <c r="E784" s="33"/>
      <c r="F784" s="3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5"/>
      <c r="R784" s="35"/>
      <c r="S784" s="35"/>
      <c r="T784" s="35"/>
      <c r="U784" s="34"/>
      <c r="V784" s="34"/>
    </row>
    <row r="785" spans="2:22" s="30" customFormat="1" x14ac:dyDescent="0.3">
      <c r="B785" s="32"/>
      <c r="C785" s="33"/>
      <c r="D785" s="33"/>
      <c r="E785" s="33"/>
      <c r="F785" s="3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5"/>
      <c r="R785" s="35"/>
      <c r="S785" s="35"/>
      <c r="T785" s="35"/>
      <c r="U785" s="34"/>
      <c r="V785" s="34"/>
    </row>
    <row r="786" spans="2:22" s="30" customFormat="1" x14ac:dyDescent="0.3">
      <c r="B786" s="32"/>
      <c r="C786" s="33"/>
      <c r="D786" s="33"/>
      <c r="E786" s="33"/>
      <c r="F786" s="3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5"/>
      <c r="R786" s="35"/>
      <c r="S786" s="35"/>
      <c r="T786" s="35"/>
      <c r="U786" s="34"/>
      <c r="V786" s="34"/>
    </row>
    <row r="787" spans="2:22" s="30" customFormat="1" x14ac:dyDescent="0.3">
      <c r="B787" s="32"/>
      <c r="C787" s="33"/>
      <c r="D787" s="33"/>
      <c r="E787" s="33"/>
      <c r="F787" s="33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5"/>
      <c r="R787" s="35"/>
      <c r="S787" s="35"/>
      <c r="T787" s="35"/>
      <c r="U787" s="34"/>
      <c r="V787" s="34"/>
    </row>
    <row r="788" spans="2:22" s="30" customFormat="1" x14ac:dyDescent="0.3">
      <c r="B788" s="32"/>
      <c r="C788" s="33"/>
      <c r="D788" s="33"/>
      <c r="E788" s="33"/>
      <c r="F788" s="3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5"/>
      <c r="R788" s="35"/>
      <c r="S788" s="35"/>
      <c r="T788" s="35"/>
      <c r="U788" s="34"/>
      <c r="V788" s="34"/>
    </row>
    <row r="789" spans="2:22" s="30" customFormat="1" x14ac:dyDescent="0.3">
      <c r="B789" s="32"/>
      <c r="C789" s="33"/>
      <c r="D789" s="33"/>
      <c r="E789" s="33"/>
      <c r="F789" s="3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5"/>
      <c r="R789" s="35"/>
      <c r="S789" s="35"/>
      <c r="T789" s="35"/>
      <c r="U789" s="34"/>
      <c r="V789" s="34"/>
    </row>
    <row r="790" spans="2:22" s="30" customFormat="1" x14ac:dyDescent="0.3">
      <c r="B790" s="32"/>
      <c r="C790" s="33"/>
      <c r="D790" s="33"/>
      <c r="E790" s="33"/>
      <c r="F790" s="3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5"/>
      <c r="R790" s="35"/>
      <c r="S790" s="35"/>
      <c r="T790" s="35"/>
      <c r="U790" s="34"/>
      <c r="V790" s="34"/>
    </row>
    <row r="791" spans="2:22" s="30" customFormat="1" x14ac:dyDescent="0.3">
      <c r="B791" s="32"/>
      <c r="C791" s="33"/>
      <c r="D791" s="33"/>
      <c r="E791" s="33"/>
      <c r="F791" s="3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5"/>
      <c r="R791" s="35"/>
      <c r="S791" s="35"/>
      <c r="T791" s="35"/>
      <c r="U791" s="34"/>
      <c r="V791" s="34"/>
    </row>
    <row r="792" spans="2:22" s="30" customFormat="1" x14ac:dyDescent="0.3">
      <c r="B792" s="32"/>
      <c r="C792" s="33"/>
      <c r="D792" s="33"/>
      <c r="E792" s="33"/>
      <c r="F792" s="3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5"/>
      <c r="R792" s="35"/>
      <c r="S792" s="35"/>
      <c r="T792" s="35"/>
      <c r="U792" s="34"/>
      <c r="V792" s="34"/>
    </row>
    <row r="793" spans="2:22" s="30" customFormat="1" x14ac:dyDescent="0.3">
      <c r="B793" s="32"/>
      <c r="C793" s="33"/>
      <c r="D793" s="33"/>
      <c r="E793" s="33"/>
      <c r="F793" s="33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5"/>
      <c r="R793" s="35"/>
      <c r="S793" s="35"/>
      <c r="T793" s="35"/>
      <c r="U793" s="34"/>
      <c r="V793" s="34"/>
    </row>
    <row r="794" spans="2:22" s="30" customFormat="1" x14ac:dyDescent="0.3">
      <c r="B794" s="32"/>
      <c r="C794" s="33"/>
      <c r="D794" s="33"/>
      <c r="E794" s="33"/>
      <c r="F794" s="33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5"/>
      <c r="R794" s="35"/>
      <c r="S794" s="35"/>
      <c r="T794" s="35"/>
      <c r="U794" s="34"/>
      <c r="V794" s="34"/>
    </row>
    <row r="795" spans="2:22" s="30" customFormat="1" x14ac:dyDescent="0.3">
      <c r="B795" s="32"/>
      <c r="C795" s="33"/>
      <c r="D795" s="33"/>
      <c r="E795" s="33"/>
      <c r="F795" s="33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5"/>
      <c r="R795" s="35"/>
      <c r="S795" s="35"/>
      <c r="T795" s="35"/>
      <c r="U795" s="34"/>
      <c r="V795" s="34"/>
    </row>
    <row r="796" spans="2:22" s="30" customFormat="1" x14ac:dyDescent="0.3">
      <c r="B796" s="32"/>
      <c r="C796" s="33"/>
      <c r="D796" s="33"/>
      <c r="E796" s="33"/>
      <c r="F796" s="33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5"/>
      <c r="R796" s="35"/>
      <c r="S796" s="35"/>
      <c r="T796" s="35"/>
      <c r="U796" s="34"/>
      <c r="V796" s="34"/>
    </row>
    <row r="797" spans="2:22" s="30" customFormat="1" x14ac:dyDescent="0.3">
      <c r="B797" s="32"/>
      <c r="C797" s="33"/>
      <c r="D797" s="33"/>
      <c r="E797" s="33"/>
      <c r="F797" s="33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5"/>
      <c r="R797" s="35"/>
      <c r="S797" s="35"/>
      <c r="T797" s="35"/>
      <c r="U797" s="34"/>
      <c r="V797" s="34"/>
    </row>
    <row r="798" spans="2:22" s="30" customFormat="1" x14ac:dyDescent="0.3">
      <c r="B798" s="32"/>
      <c r="C798" s="33"/>
      <c r="D798" s="33"/>
      <c r="E798" s="33"/>
      <c r="F798" s="33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5"/>
      <c r="R798" s="35"/>
      <c r="S798" s="35"/>
      <c r="T798" s="35"/>
      <c r="U798" s="34"/>
      <c r="V798" s="34"/>
    </row>
    <row r="799" spans="2:22" s="30" customFormat="1" x14ac:dyDescent="0.3">
      <c r="B799" s="32"/>
      <c r="C799" s="33"/>
      <c r="D799" s="33"/>
      <c r="E799" s="33"/>
      <c r="F799" s="3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5"/>
      <c r="R799" s="35"/>
      <c r="S799" s="35"/>
      <c r="T799" s="35"/>
      <c r="U799" s="34"/>
      <c r="V799" s="34"/>
    </row>
    <row r="800" spans="2:22" s="30" customFormat="1" x14ac:dyDescent="0.3">
      <c r="B800" s="32"/>
      <c r="C800" s="33"/>
      <c r="D800" s="33"/>
      <c r="E800" s="33"/>
      <c r="F800" s="33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5"/>
      <c r="R800" s="35"/>
      <c r="S800" s="35"/>
      <c r="T800" s="35"/>
      <c r="U800" s="34"/>
      <c r="V800" s="34"/>
    </row>
    <row r="801" spans="2:22" s="30" customFormat="1" x14ac:dyDescent="0.3">
      <c r="B801" s="32"/>
      <c r="C801" s="33"/>
      <c r="D801" s="33"/>
      <c r="E801" s="33"/>
      <c r="F801" s="3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5"/>
      <c r="R801" s="35"/>
      <c r="S801" s="35"/>
      <c r="T801" s="35"/>
      <c r="U801" s="34"/>
      <c r="V801" s="34"/>
    </row>
    <row r="802" spans="2:22" s="30" customFormat="1" x14ac:dyDescent="0.3">
      <c r="B802" s="32"/>
      <c r="C802" s="33"/>
      <c r="D802" s="33"/>
      <c r="E802" s="33"/>
      <c r="F802" s="33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5"/>
      <c r="R802" s="35"/>
      <c r="S802" s="35"/>
      <c r="T802" s="35"/>
      <c r="U802" s="34"/>
      <c r="V802" s="34"/>
    </row>
    <row r="803" spans="2:22" s="30" customFormat="1" x14ac:dyDescent="0.3">
      <c r="B803" s="32"/>
      <c r="C803" s="33"/>
      <c r="D803" s="33"/>
      <c r="E803" s="33"/>
      <c r="F803" s="33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5"/>
      <c r="R803" s="35"/>
      <c r="S803" s="35"/>
      <c r="T803" s="35"/>
      <c r="U803" s="34"/>
      <c r="V803" s="34"/>
    </row>
    <row r="804" spans="2:22" s="30" customFormat="1" x14ac:dyDescent="0.3">
      <c r="B804" s="32"/>
      <c r="C804" s="33"/>
      <c r="D804" s="33"/>
      <c r="E804" s="33"/>
      <c r="F804" s="3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5"/>
      <c r="R804" s="35"/>
      <c r="S804" s="35"/>
      <c r="T804" s="35"/>
      <c r="U804" s="34"/>
      <c r="V804" s="34"/>
    </row>
    <row r="805" spans="2:22" s="30" customFormat="1" x14ac:dyDescent="0.3">
      <c r="B805" s="32"/>
      <c r="C805" s="33"/>
      <c r="D805" s="33"/>
      <c r="E805" s="33"/>
      <c r="F805" s="3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5"/>
      <c r="R805" s="35"/>
      <c r="S805" s="35"/>
      <c r="T805" s="35"/>
      <c r="U805" s="34"/>
      <c r="V805" s="34"/>
    </row>
    <row r="806" spans="2:22" s="30" customFormat="1" x14ac:dyDescent="0.3">
      <c r="B806" s="32"/>
      <c r="C806" s="33"/>
      <c r="D806" s="33"/>
      <c r="E806" s="33"/>
      <c r="F806" s="3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5"/>
      <c r="R806" s="35"/>
      <c r="S806" s="35"/>
      <c r="T806" s="35"/>
      <c r="U806" s="34"/>
      <c r="V806" s="34"/>
    </row>
    <row r="807" spans="2:22" s="30" customFormat="1" x14ac:dyDescent="0.3">
      <c r="B807" s="32"/>
      <c r="C807" s="33"/>
      <c r="D807" s="33"/>
      <c r="E807" s="33"/>
      <c r="F807" s="3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5"/>
      <c r="R807" s="35"/>
      <c r="S807" s="35"/>
      <c r="T807" s="35"/>
      <c r="U807" s="34"/>
      <c r="V807" s="34"/>
    </row>
    <row r="808" spans="2:22" s="30" customFormat="1" x14ac:dyDescent="0.3">
      <c r="B808" s="32"/>
      <c r="C808" s="33"/>
      <c r="D808" s="33"/>
      <c r="E808" s="33"/>
      <c r="F808" s="3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5"/>
      <c r="R808" s="35"/>
      <c r="S808" s="35"/>
      <c r="T808" s="35"/>
      <c r="U808" s="34"/>
      <c r="V808" s="34"/>
    </row>
    <row r="809" spans="2:22" s="30" customFormat="1" x14ac:dyDescent="0.3">
      <c r="B809" s="32"/>
      <c r="C809" s="33"/>
      <c r="D809" s="33"/>
      <c r="E809" s="33"/>
      <c r="F809" s="3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5"/>
      <c r="R809" s="35"/>
      <c r="S809" s="35"/>
      <c r="T809" s="35"/>
      <c r="U809" s="34"/>
      <c r="V809" s="34"/>
    </row>
    <row r="810" spans="2:22" s="30" customFormat="1" x14ac:dyDescent="0.3">
      <c r="B810" s="32"/>
      <c r="C810" s="33"/>
      <c r="D810" s="33"/>
      <c r="E810" s="33"/>
      <c r="F810" s="3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5"/>
      <c r="R810" s="35"/>
      <c r="S810" s="35"/>
      <c r="T810" s="35"/>
      <c r="U810" s="34"/>
      <c r="V810" s="34"/>
    </row>
    <row r="811" spans="2:22" s="30" customFormat="1" x14ac:dyDescent="0.3">
      <c r="B811" s="32"/>
      <c r="C811" s="33"/>
      <c r="D811" s="33"/>
      <c r="E811" s="33"/>
      <c r="F811" s="3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5"/>
      <c r="R811" s="35"/>
      <c r="S811" s="35"/>
      <c r="T811" s="35"/>
      <c r="U811" s="34"/>
      <c r="V811" s="34"/>
    </row>
    <row r="812" spans="2:22" s="30" customFormat="1" x14ac:dyDescent="0.3">
      <c r="B812" s="32"/>
      <c r="C812" s="33"/>
      <c r="D812" s="33"/>
      <c r="E812" s="33"/>
      <c r="F812" s="3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5"/>
      <c r="R812" s="35"/>
      <c r="S812" s="35"/>
      <c r="T812" s="35"/>
      <c r="U812" s="34"/>
      <c r="V812" s="34"/>
    </row>
    <row r="813" spans="2:22" s="30" customFormat="1" x14ac:dyDescent="0.3">
      <c r="B813" s="32"/>
      <c r="C813" s="33"/>
      <c r="D813" s="33"/>
      <c r="E813" s="33"/>
      <c r="F813" s="3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5"/>
      <c r="R813" s="35"/>
      <c r="S813" s="35"/>
      <c r="T813" s="35"/>
      <c r="U813" s="34"/>
      <c r="V813" s="34"/>
    </row>
    <row r="814" spans="2:22" s="30" customFormat="1" x14ac:dyDescent="0.3">
      <c r="B814" s="32"/>
      <c r="C814" s="33"/>
      <c r="D814" s="33"/>
      <c r="E814" s="33"/>
      <c r="F814" s="3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5"/>
      <c r="R814" s="35"/>
      <c r="S814" s="35"/>
      <c r="T814" s="35"/>
      <c r="U814" s="34"/>
      <c r="V814" s="34"/>
    </row>
    <row r="815" spans="2:22" s="30" customFormat="1" x14ac:dyDescent="0.3">
      <c r="B815" s="32"/>
      <c r="C815" s="33"/>
      <c r="D815" s="33"/>
      <c r="E815" s="33"/>
      <c r="F815" s="33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5"/>
      <c r="R815" s="35"/>
      <c r="S815" s="35"/>
      <c r="T815" s="35"/>
      <c r="U815" s="34"/>
      <c r="V815" s="34"/>
    </row>
    <row r="816" spans="2:22" s="30" customFormat="1" x14ac:dyDescent="0.3">
      <c r="B816" s="32"/>
      <c r="C816" s="33"/>
      <c r="D816" s="33"/>
      <c r="E816" s="33"/>
      <c r="F816" s="3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5"/>
      <c r="R816" s="35"/>
      <c r="S816" s="35"/>
      <c r="T816" s="35"/>
      <c r="U816" s="34"/>
      <c r="V816" s="34"/>
    </row>
    <row r="817" spans="2:22" s="30" customFormat="1" x14ac:dyDescent="0.3">
      <c r="B817" s="32"/>
      <c r="C817" s="33"/>
      <c r="D817" s="33"/>
      <c r="E817" s="33"/>
      <c r="F817" s="3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5"/>
      <c r="R817" s="35"/>
      <c r="S817" s="35"/>
      <c r="T817" s="35"/>
      <c r="U817" s="34"/>
      <c r="V817" s="34"/>
    </row>
    <row r="818" spans="2:22" s="30" customFormat="1" x14ac:dyDescent="0.3">
      <c r="B818" s="32"/>
      <c r="C818" s="33"/>
      <c r="D818" s="33"/>
      <c r="E818" s="33"/>
      <c r="F818" s="3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5"/>
      <c r="R818" s="35"/>
      <c r="S818" s="35"/>
      <c r="T818" s="35"/>
      <c r="U818" s="34"/>
      <c r="V818" s="34"/>
    </row>
    <row r="819" spans="2:22" s="30" customFormat="1" x14ac:dyDescent="0.3">
      <c r="B819" s="32"/>
      <c r="C819" s="33"/>
      <c r="D819" s="33"/>
      <c r="E819" s="33"/>
      <c r="F819" s="3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5"/>
      <c r="R819" s="35"/>
      <c r="S819" s="35"/>
      <c r="T819" s="35"/>
      <c r="U819" s="34"/>
      <c r="V819" s="34"/>
    </row>
    <row r="820" spans="2:22" s="30" customFormat="1" x14ac:dyDescent="0.3">
      <c r="B820" s="32"/>
      <c r="C820" s="33"/>
      <c r="D820" s="33"/>
      <c r="E820" s="33"/>
      <c r="F820" s="3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5"/>
      <c r="R820" s="35"/>
      <c r="S820" s="35"/>
      <c r="T820" s="35"/>
      <c r="U820" s="34"/>
      <c r="V820" s="34"/>
    </row>
    <row r="821" spans="2:22" s="30" customFormat="1" x14ac:dyDescent="0.3">
      <c r="B821" s="32"/>
      <c r="C821" s="33"/>
      <c r="D821" s="33"/>
      <c r="E821" s="33"/>
      <c r="F821" s="3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5"/>
      <c r="R821" s="35"/>
      <c r="S821" s="35"/>
      <c r="T821" s="35"/>
      <c r="U821" s="34"/>
      <c r="V821" s="34"/>
    </row>
    <row r="822" spans="2:22" s="30" customFormat="1" x14ac:dyDescent="0.3">
      <c r="B822" s="32"/>
      <c r="C822" s="33"/>
      <c r="D822" s="33"/>
      <c r="E822" s="33"/>
      <c r="F822" s="3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5"/>
      <c r="R822" s="35"/>
      <c r="S822" s="35"/>
      <c r="T822" s="35"/>
      <c r="U822" s="34"/>
      <c r="V822" s="34"/>
    </row>
    <row r="823" spans="2:22" s="30" customFormat="1" x14ac:dyDescent="0.3">
      <c r="B823" s="32"/>
      <c r="C823" s="33"/>
      <c r="D823" s="33"/>
      <c r="E823" s="33"/>
      <c r="F823" s="33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5"/>
      <c r="R823" s="35"/>
      <c r="S823" s="35"/>
      <c r="T823" s="35"/>
      <c r="U823" s="34"/>
      <c r="V823" s="34"/>
    </row>
    <row r="824" spans="2:22" s="30" customFormat="1" x14ac:dyDescent="0.3">
      <c r="B824" s="32"/>
      <c r="C824" s="33"/>
      <c r="D824" s="33"/>
      <c r="E824" s="33"/>
      <c r="F824" s="3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5"/>
      <c r="R824" s="35"/>
      <c r="S824" s="35"/>
      <c r="T824" s="35"/>
      <c r="U824" s="34"/>
      <c r="V824" s="34"/>
    </row>
    <row r="825" spans="2:22" s="30" customFormat="1" x14ac:dyDescent="0.3">
      <c r="B825" s="32"/>
      <c r="C825" s="33"/>
      <c r="D825" s="33"/>
      <c r="E825" s="33"/>
      <c r="F825" s="33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5"/>
      <c r="R825" s="35"/>
      <c r="S825" s="35"/>
      <c r="T825" s="35"/>
      <c r="U825" s="34"/>
      <c r="V825" s="34"/>
    </row>
    <row r="826" spans="2:22" s="30" customFormat="1" x14ac:dyDescent="0.3">
      <c r="B826" s="32"/>
      <c r="C826" s="33"/>
      <c r="D826" s="33"/>
      <c r="E826" s="33"/>
      <c r="F826" s="33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5"/>
      <c r="R826" s="35"/>
      <c r="S826" s="35"/>
      <c r="T826" s="35"/>
      <c r="U826" s="34"/>
      <c r="V826" s="34"/>
    </row>
    <row r="827" spans="2:22" s="30" customFormat="1" x14ac:dyDescent="0.3">
      <c r="B827" s="32"/>
      <c r="C827" s="33"/>
      <c r="D827" s="33"/>
      <c r="E827" s="33"/>
      <c r="F827" s="33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5"/>
      <c r="R827" s="35"/>
      <c r="S827" s="35"/>
      <c r="T827" s="35"/>
      <c r="U827" s="34"/>
      <c r="V827" s="34"/>
    </row>
    <row r="828" spans="2:22" s="30" customFormat="1" x14ac:dyDescent="0.3">
      <c r="B828" s="32"/>
      <c r="C828" s="33"/>
      <c r="D828" s="33"/>
      <c r="E828" s="33"/>
      <c r="F828" s="3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5"/>
      <c r="R828" s="35"/>
      <c r="S828" s="35"/>
      <c r="T828" s="35"/>
      <c r="U828" s="34"/>
      <c r="V828" s="34"/>
    </row>
    <row r="829" spans="2:22" s="30" customFormat="1" x14ac:dyDescent="0.3">
      <c r="B829" s="32"/>
      <c r="C829" s="33"/>
      <c r="D829" s="33"/>
      <c r="E829" s="33"/>
      <c r="F829" s="3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5"/>
      <c r="R829" s="35"/>
      <c r="S829" s="35"/>
      <c r="T829" s="35"/>
      <c r="U829" s="34"/>
      <c r="V829" s="34"/>
    </row>
    <row r="830" spans="2:22" s="30" customFormat="1" x14ac:dyDescent="0.3">
      <c r="B830" s="32"/>
      <c r="C830" s="33"/>
      <c r="D830" s="33"/>
      <c r="E830" s="33"/>
      <c r="F830" s="3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5"/>
      <c r="R830" s="35"/>
      <c r="S830" s="35"/>
      <c r="T830" s="35"/>
      <c r="U830" s="34"/>
      <c r="V830" s="34"/>
    </row>
    <row r="831" spans="2:22" s="30" customFormat="1" x14ac:dyDescent="0.3">
      <c r="B831" s="32"/>
      <c r="C831" s="33"/>
      <c r="D831" s="33"/>
      <c r="E831" s="33"/>
      <c r="F831" s="3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5"/>
      <c r="R831" s="35"/>
      <c r="S831" s="35"/>
      <c r="T831" s="35"/>
      <c r="U831" s="34"/>
      <c r="V831" s="34"/>
    </row>
    <row r="832" spans="2:22" s="30" customFormat="1" x14ac:dyDescent="0.3">
      <c r="B832" s="32"/>
      <c r="C832" s="33"/>
      <c r="D832" s="33"/>
      <c r="E832" s="33"/>
      <c r="F832" s="3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5"/>
      <c r="R832" s="35"/>
      <c r="S832" s="35"/>
      <c r="T832" s="35"/>
      <c r="U832" s="34"/>
      <c r="V832" s="34"/>
    </row>
    <row r="833" spans="2:22" s="30" customFormat="1" x14ac:dyDescent="0.3">
      <c r="B833" s="32"/>
      <c r="C833" s="33"/>
      <c r="D833" s="33"/>
      <c r="E833" s="33"/>
      <c r="F833" s="3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5"/>
      <c r="R833" s="35"/>
      <c r="S833" s="35"/>
      <c r="T833" s="35"/>
      <c r="U833" s="34"/>
      <c r="V833" s="34"/>
    </row>
    <row r="834" spans="2:22" s="30" customFormat="1" x14ac:dyDescent="0.3">
      <c r="B834" s="32"/>
      <c r="C834" s="33"/>
      <c r="D834" s="33"/>
      <c r="E834" s="33"/>
      <c r="F834" s="3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5"/>
      <c r="R834" s="35"/>
      <c r="S834" s="35"/>
      <c r="T834" s="35"/>
      <c r="U834" s="34"/>
      <c r="V834" s="34"/>
    </row>
    <row r="835" spans="2:22" s="30" customFormat="1" x14ac:dyDescent="0.3">
      <c r="B835" s="32"/>
      <c r="C835" s="33"/>
      <c r="D835" s="33"/>
      <c r="E835" s="33"/>
      <c r="F835" s="3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5"/>
      <c r="R835" s="35"/>
      <c r="S835" s="35"/>
      <c r="T835" s="35"/>
      <c r="U835" s="34"/>
      <c r="V835" s="34"/>
    </row>
    <row r="836" spans="2:22" s="30" customFormat="1" x14ac:dyDescent="0.3">
      <c r="B836" s="32"/>
      <c r="C836" s="33"/>
      <c r="D836" s="33"/>
      <c r="E836" s="33"/>
      <c r="F836" s="3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5"/>
      <c r="R836" s="35"/>
      <c r="S836" s="35"/>
      <c r="T836" s="35"/>
      <c r="U836" s="34"/>
      <c r="V836" s="34"/>
    </row>
    <row r="837" spans="2:22" s="30" customFormat="1" x14ac:dyDescent="0.3">
      <c r="B837" s="32"/>
      <c r="C837" s="33"/>
      <c r="D837" s="33"/>
      <c r="E837" s="33"/>
      <c r="F837" s="33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5"/>
      <c r="R837" s="35"/>
      <c r="S837" s="35"/>
      <c r="T837" s="35"/>
      <c r="U837" s="34"/>
      <c r="V837" s="34"/>
    </row>
    <row r="838" spans="2:22" s="30" customFormat="1" x14ac:dyDescent="0.3">
      <c r="B838" s="32"/>
      <c r="C838" s="33"/>
      <c r="D838" s="33"/>
      <c r="E838" s="33"/>
      <c r="F838" s="33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5"/>
      <c r="R838" s="35"/>
      <c r="S838" s="35"/>
      <c r="T838" s="35"/>
      <c r="U838" s="34"/>
      <c r="V838" s="34"/>
    </row>
    <row r="839" spans="2:22" s="30" customFormat="1" x14ac:dyDescent="0.3">
      <c r="B839" s="32"/>
      <c r="C839" s="33"/>
      <c r="D839" s="33"/>
      <c r="E839" s="33"/>
      <c r="F839" s="3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5"/>
      <c r="R839" s="35"/>
      <c r="S839" s="35"/>
      <c r="T839" s="35"/>
      <c r="U839" s="34"/>
      <c r="V839" s="34"/>
    </row>
    <row r="840" spans="2:22" s="30" customFormat="1" x14ac:dyDescent="0.3">
      <c r="B840" s="32"/>
      <c r="C840" s="33"/>
      <c r="D840" s="33"/>
      <c r="E840" s="33"/>
      <c r="F840" s="3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5"/>
      <c r="R840" s="35"/>
      <c r="S840" s="35"/>
      <c r="T840" s="35"/>
      <c r="U840" s="34"/>
      <c r="V840" s="34"/>
    </row>
    <row r="841" spans="2:22" s="30" customFormat="1" x14ac:dyDescent="0.3">
      <c r="B841" s="32"/>
      <c r="C841" s="33"/>
      <c r="D841" s="33"/>
      <c r="E841" s="33"/>
      <c r="F841" s="3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5"/>
      <c r="R841" s="35"/>
      <c r="S841" s="35"/>
      <c r="T841" s="35"/>
      <c r="U841" s="34"/>
      <c r="V841" s="34"/>
    </row>
    <row r="842" spans="2:22" s="30" customFormat="1" x14ac:dyDescent="0.3">
      <c r="B842" s="32"/>
      <c r="C842" s="33"/>
      <c r="D842" s="33"/>
      <c r="E842" s="33"/>
      <c r="F842" s="3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5"/>
      <c r="R842" s="35"/>
      <c r="S842" s="35"/>
      <c r="T842" s="35"/>
      <c r="U842" s="34"/>
      <c r="V842" s="34"/>
    </row>
    <row r="843" spans="2:22" s="30" customFormat="1" x14ac:dyDescent="0.3">
      <c r="B843" s="32"/>
      <c r="C843" s="33"/>
      <c r="D843" s="33"/>
      <c r="E843" s="33"/>
      <c r="F843" s="3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5"/>
      <c r="R843" s="35"/>
      <c r="S843" s="35"/>
      <c r="T843" s="35"/>
      <c r="U843" s="34"/>
      <c r="V843" s="34"/>
    </row>
    <row r="844" spans="2:22" s="30" customFormat="1" x14ac:dyDescent="0.3">
      <c r="B844" s="32"/>
      <c r="C844" s="33"/>
      <c r="D844" s="33"/>
      <c r="E844" s="33"/>
      <c r="F844" s="3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5"/>
      <c r="R844" s="35"/>
      <c r="S844" s="35"/>
      <c r="T844" s="35"/>
      <c r="U844" s="34"/>
      <c r="V844" s="34"/>
    </row>
    <row r="845" spans="2:22" s="30" customFormat="1" x14ac:dyDescent="0.3">
      <c r="B845" s="32"/>
      <c r="C845" s="33"/>
      <c r="D845" s="33"/>
      <c r="E845" s="33"/>
      <c r="F845" s="3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5"/>
      <c r="R845" s="35"/>
      <c r="S845" s="35"/>
      <c r="T845" s="35"/>
      <c r="U845" s="34"/>
      <c r="V845" s="34"/>
    </row>
    <row r="846" spans="2:22" s="30" customFormat="1" x14ac:dyDescent="0.3">
      <c r="B846" s="32"/>
      <c r="C846" s="33"/>
      <c r="D846" s="33"/>
      <c r="E846" s="33"/>
      <c r="F846" s="3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5"/>
      <c r="R846" s="35"/>
      <c r="S846" s="35"/>
      <c r="T846" s="35"/>
      <c r="U846" s="34"/>
      <c r="V846" s="34"/>
    </row>
    <row r="847" spans="2:22" s="30" customFormat="1" x14ac:dyDescent="0.3">
      <c r="B847" s="32"/>
      <c r="C847" s="33"/>
      <c r="D847" s="33"/>
      <c r="E847" s="33"/>
      <c r="F847" s="33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5"/>
      <c r="R847" s="35"/>
      <c r="S847" s="35"/>
      <c r="T847" s="35"/>
      <c r="U847" s="34"/>
      <c r="V847" s="34"/>
    </row>
    <row r="848" spans="2:22" s="30" customFormat="1" x14ac:dyDescent="0.3">
      <c r="B848" s="32"/>
      <c r="C848" s="33"/>
      <c r="D848" s="33"/>
      <c r="E848" s="33"/>
      <c r="F848" s="3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5"/>
      <c r="R848" s="35"/>
      <c r="S848" s="35"/>
      <c r="T848" s="35"/>
      <c r="U848" s="34"/>
      <c r="V848" s="34"/>
    </row>
    <row r="849" spans="2:22" s="30" customFormat="1" x14ac:dyDescent="0.3">
      <c r="B849" s="32"/>
      <c r="C849" s="33"/>
      <c r="D849" s="33"/>
      <c r="E849" s="33"/>
      <c r="F849" s="3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5"/>
      <c r="R849" s="35"/>
      <c r="S849" s="35"/>
      <c r="T849" s="35"/>
      <c r="U849" s="34"/>
      <c r="V849" s="34"/>
    </row>
    <row r="850" spans="2:22" s="30" customFormat="1" x14ac:dyDescent="0.3">
      <c r="B850" s="32"/>
      <c r="C850" s="33"/>
      <c r="D850" s="33"/>
      <c r="E850" s="33"/>
      <c r="F850" s="3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5"/>
      <c r="R850" s="35"/>
      <c r="S850" s="35"/>
      <c r="T850" s="35"/>
      <c r="U850" s="34"/>
      <c r="V850" s="34"/>
    </row>
    <row r="851" spans="2:22" s="30" customFormat="1" x14ac:dyDescent="0.3">
      <c r="B851" s="32"/>
      <c r="C851" s="33"/>
      <c r="D851" s="33"/>
      <c r="E851" s="33"/>
      <c r="F851" s="3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5"/>
      <c r="R851" s="35"/>
      <c r="S851" s="35"/>
      <c r="T851" s="35"/>
      <c r="U851" s="34"/>
      <c r="V851" s="34"/>
    </row>
    <row r="852" spans="2:22" s="30" customFormat="1" x14ac:dyDescent="0.3">
      <c r="B852" s="32"/>
      <c r="C852" s="33"/>
      <c r="D852" s="33"/>
      <c r="E852" s="33"/>
      <c r="F852" s="3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5"/>
      <c r="R852" s="35"/>
      <c r="S852" s="35"/>
      <c r="T852" s="35"/>
      <c r="U852" s="34"/>
      <c r="V852" s="34"/>
    </row>
    <row r="853" spans="2:22" s="30" customFormat="1" x14ac:dyDescent="0.3">
      <c r="B853" s="32"/>
      <c r="C853" s="33"/>
      <c r="D853" s="33"/>
      <c r="E853" s="33"/>
      <c r="F853" s="3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5"/>
      <c r="R853" s="35"/>
      <c r="S853" s="35"/>
      <c r="T853" s="35"/>
      <c r="U853" s="34"/>
      <c r="V853" s="34"/>
    </row>
    <row r="854" spans="2:22" s="30" customFormat="1" x14ac:dyDescent="0.3">
      <c r="B854" s="32"/>
      <c r="C854" s="33"/>
      <c r="D854" s="33"/>
      <c r="E854" s="33"/>
      <c r="F854" s="3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5"/>
      <c r="R854" s="35"/>
      <c r="S854" s="35"/>
      <c r="T854" s="35"/>
      <c r="U854" s="34"/>
      <c r="V854" s="34"/>
    </row>
    <row r="855" spans="2:22" s="30" customFormat="1" x14ac:dyDescent="0.3">
      <c r="B855" s="32"/>
      <c r="C855" s="33"/>
      <c r="D855" s="33"/>
      <c r="E855" s="33"/>
      <c r="F855" s="3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5"/>
      <c r="R855" s="35"/>
      <c r="S855" s="35"/>
      <c r="T855" s="35"/>
      <c r="U855" s="34"/>
      <c r="V855" s="34"/>
    </row>
    <row r="856" spans="2:22" s="30" customFormat="1" x14ac:dyDescent="0.3">
      <c r="B856" s="32"/>
      <c r="C856" s="33"/>
      <c r="D856" s="33"/>
      <c r="E856" s="33"/>
      <c r="F856" s="33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5"/>
      <c r="R856" s="35"/>
      <c r="S856" s="35"/>
      <c r="T856" s="35"/>
      <c r="U856" s="34"/>
      <c r="V856" s="34"/>
    </row>
    <row r="857" spans="2:22" s="30" customFormat="1" x14ac:dyDescent="0.3">
      <c r="B857" s="32"/>
      <c r="C857" s="33"/>
      <c r="D857" s="33"/>
      <c r="E857" s="33"/>
      <c r="F857" s="33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5"/>
      <c r="R857" s="35"/>
      <c r="S857" s="35"/>
      <c r="T857" s="35"/>
      <c r="U857" s="34"/>
      <c r="V857" s="34"/>
    </row>
    <row r="858" spans="2:22" s="30" customFormat="1" x14ac:dyDescent="0.3">
      <c r="B858" s="32"/>
      <c r="C858" s="33"/>
      <c r="D858" s="33"/>
      <c r="E858" s="33"/>
      <c r="F858" s="33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5"/>
      <c r="R858" s="35"/>
      <c r="S858" s="35"/>
      <c r="T858" s="35"/>
      <c r="U858" s="34"/>
      <c r="V858" s="34"/>
    </row>
    <row r="859" spans="2:22" s="30" customFormat="1" x14ac:dyDescent="0.3">
      <c r="B859" s="32"/>
      <c r="C859" s="33"/>
      <c r="D859" s="33"/>
      <c r="E859" s="33"/>
      <c r="F859" s="33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5"/>
      <c r="R859" s="35"/>
      <c r="S859" s="35"/>
      <c r="T859" s="35"/>
      <c r="U859" s="34"/>
      <c r="V859" s="34"/>
    </row>
    <row r="860" spans="2:22" s="30" customFormat="1" x14ac:dyDescent="0.3">
      <c r="B860" s="32"/>
      <c r="C860" s="33"/>
      <c r="D860" s="33"/>
      <c r="E860" s="33"/>
      <c r="F860" s="33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5"/>
      <c r="R860" s="35"/>
      <c r="S860" s="35"/>
      <c r="T860" s="35"/>
      <c r="U860" s="34"/>
      <c r="V860" s="34"/>
    </row>
    <row r="861" spans="2:22" s="30" customFormat="1" x14ac:dyDescent="0.3">
      <c r="B861" s="32"/>
      <c r="C861" s="33"/>
      <c r="D861" s="33"/>
      <c r="E861" s="33"/>
      <c r="F861" s="33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5"/>
      <c r="R861" s="35"/>
      <c r="S861" s="35"/>
      <c r="T861" s="35"/>
      <c r="U861" s="34"/>
      <c r="V861" s="34"/>
    </row>
    <row r="862" spans="2:22" s="30" customFormat="1" x14ac:dyDescent="0.3">
      <c r="B862" s="32"/>
      <c r="C862" s="33"/>
      <c r="D862" s="33"/>
      <c r="E862" s="33"/>
      <c r="F862" s="3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5"/>
      <c r="R862" s="35"/>
      <c r="S862" s="35"/>
      <c r="T862" s="35"/>
      <c r="U862" s="34"/>
      <c r="V862" s="34"/>
    </row>
    <row r="863" spans="2:22" s="30" customFormat="1" x14ac:dyDescent="0.3">
      <c r="B863" s="32"/>
      <c r="C863" s="33"/>
      <c r="D863" s="33"/>
      <c r="E863" s="33"/>
      <c r="F863" s="3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5"/>
      <c r="R863" s="35"/>
      <c r="S863" s="35"/>
      <c r="T863" s="35"/>
      <c r="U863" s="34"/>
      <c r="V863" s="34"/>
    </row>
    <row r="864" spans="2:22" s="30" customFormat="1" x14ac:dyDescent="0.3">
      <c r="B864" s="32"/>
      <c r="C864" s="33"/>
      <c r="D864" s="33"/>
      <c r="E864" s="33"/>
      <c r="F864" s="3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5"/>
      <c r="R864" s="35"/>
      <c r="S864" s="35"/>
      <c r="T864" s="35"/>
      <c r="U864" s="34"/>
      <c r="V864" s="34"/>
    </row>
    <row r="865" spans="2:22" s="30" customFormat="1" x14ac:dyDescent="0.3">
      <c r="B865" s="32"/>
      <c r="C865" s="33"/>
      <c r="D865" s="33"/>
      <c r="E865" s="33"/>
      <c r="F865" s="3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5"/>
      <c r="R865" s="35"/>
      <c r="S865" s="35"/>
      <c r="T865" s="35"/>
      <c r="U865" s="34"/>
      <c r="V865" s="34"/>
    </row>
    <row r="866" spans="2:22" s="30" customFormat="1" x14ac:dyDescent="0.3">
      <c r="B866" s="32"/>
      <c r="C866" s="33"/>
      <c r="D866" s="33"/>
      <c r="E866" s="33"/>
      <c r="F866" s="3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5"/>
      <c r="R866" s="35"/>
      <c r="S866" s="35"/>
      <c r="T866" s="35"/>
      <c r="U866" s="34"/>
      <c r="V866" s="34"/>
    </row>
    <row r="867" spans="2:22" s="30" customFormat="1" x14ac:dyDescent="0.3">
      <c r="B867" s="32"/>
      <c r="C867" s="33"/>
      <c r="D867" s="33"/>
      <c r="E867" s="33"/>
      <c r="F867" s="3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5"/>
      <c r="R867" s="35"/>
      <c r="S867" s="35"/>
      <c r="T867" s="35"/>
      <c r="U867" s="34"/>
      <c r="V867" s="34"/>
    </row>
    <row r="868" spans="2:22" s="30" customFormat="1" x14ac:dyDescent="0.3">
      <c r="B868" s="32"/>
      <c r="C868" s="33"/>
      <c r="D868" s="33"/>
      <c r="E868" s="33"/>
      <c r="F868" s="3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5"/>
      <c r="R868" s="35"/>
      <c r="S868" s="35"/>
      <c r="T868" s="35"/>
      <c r="U868" s="34"/>
      <c r="V868" s="34"/>
    </row>
    <row r="869" spans="2:22" s="30" customFormat="1" x14ac:dyDescent="0.3">
      <c r="B869" s="32"/>
      <c r="C869" s="33"/>
      <c r="D869" s="33"/>
      <c r="E869" s="33"/>
      <c r="F869" s="33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5"/>
      <c r="R869" s="35"/>
      <c r="S869" s="35"/>
      <c r="T869" s="35"/>
      <c r="U869" s="34"/>
      <c r="V869" s="34"/>
    </row>
    <row r="870" spans="2:22" s="30" customFormat="1" x14ac:dyDescent="0.3">
      <c r="B870" s="32"/>
      <c r="C870" s="33"/>
      <c r="D870" s="33"/>
      <c r="E870" s="33"/>
      <c r="F870" s="3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5"/>
      <c r="R870" s="35"/>
      <c r="S870" s="35"/>
      <c r="T870" s="35"/>
      <c r="U870" s="34"/>
      <c r="V870" s="34"/>
    </row>
    <row r="871" spans="2:22" s="30" customFormat="1" x14ac:dyDescent="0.3">
      <c r="B871" s="32"/>
      <c r="C871" s="33"/>
      <c r="D871" s="33"/>
      <c r="E871" s="33"/>
      <c r="F871" s="3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5"/>
      <c r="R871" s="35"/>
      <c r="S871" s="35"/>
      <c r="T871" s="35"/>
      <c r="U871" s="34"/>
      <c r="V871" s="34"/>
    </row>
    <row r="872" spans="2:22" s="30" customFormat="1" x14ac:dyDescent="0.3">
      <c r="B872" s="32"/>
      <c r="C872" s="33"/>
      <c r="D872" s="33"/>
      <c r="E872" s="33"/>
      <c r="F872" s="3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5"/>
      <c r="R872" s="35"/>
      <c r="S872" s="35"/>
      <c r="T872" s="35"/>
      <c r="U872" s="34"/>
      <c r="V872" s="34"/>
    </row>
    <row r="873" spans="2:22" s="30" customFormat="1" x14ac:dyDescent="0.3">
      <c r="B873" s="32"/>
      <c r="C873" s="33"/>
      <c r="D873" s="33"/>
      <c r="E873" s="33"/>
      <c r="F873" s="3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5"/>
      <c r="R873" s="35"/>
      <c r="S873" s="35"/>
      <c r="T873" s="35"/>
      <c r="U873" s="34"/>
      <c r="V873" s="34"/>
    </row>
    <row r="874" spans="2:22" s="30" customFormat="1" x14ac:dyDescent="0.3">
      <c r="B874" s="32"/>
      <c r="C874" s="33"/>
      <c r="D874" s="33"/>
      <c r="E874" s="33"/>
      <c r="F874" s="3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5"/>
      <c r="R874" s="35"/>
      <c r="S874" s="35"/>
      <c r="T874" s="35"/>
      <c r="U874" s="34"/>
      <c r="V874" s="34"/>
    </row>
    <row r="875" spans="2:22" s="30" customFormat="1" x14ac:dyDescent="0.3">
      <c r="B875" s="32"/>
      <c r="C875" s="33"/>
      <c r="D875" s="33"/>
      <c r="E875" s="33"/>
      <c r="F875" s="3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5"/>
      <c r="R875" s="35"/>
      <c r="S875" s="35"/>
      <c r="T875" s="35"/>
      <c r="U875" s="34"/>
      <c r="V875" s="34"/>
    </row>
    <row r="876" spans="2:22" s="30" customFormat="1" x14ac:dyDescent="0.3">
      <c r="B876" s="32"/>
      <c r="C876" s="33"/>
      <c r="D876" s="33"/>
      <c r="E876" s="33"/>
      <c r="F876" s="3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5"/>
      <c r="R876" s="35"/>
      <c r="S876" s="35"/>
      <c r="T876" s="35"/>
      <c r="U876" s="34"/>
      <c r="V876" s="34"/>
    </row>
    <row r="877" spans="2:22" s="30" customFormat="1" x14ac:dyDescent="0.3">
      <c r="B877" s="32"/>
      <c r="C877" s="33"/>
      <c r="D877" s="33"/>
      <c r="E877" s="33"/>
      <c r="F877" s="3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5"/>
      <c r="R877" s="35"/>
      <c r="S877" s="35"/>
      <c r="T877" s="35"/>
      <c r="U877" s="34"/>
      <c r="V877" s="34"/>
    </row>
    <row r="878" spans="2:22" s="30" customFormat="1" x14ac:dyDescent="0.3">
      <c r="B878" s="32"/>
      <c r="C878" s="33"/>
      <c r="D878" s="33"/>
      <c r="E878" s="33"/>
      <c r="F878" s="3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5"/>
      <c r="R878" s="35"/>
      <c r="S878" s="35"/>
      <c r="T878" s="35"/>
      <c r="U878" s="34"/>
      <c r="V878" s="34"/>
    </row>
    <row r="879" spans="2:22" s="30" customFormat="1" x14ac:dyDescent="0.3">
      <c r="B879" s="32"/>
      <c r="C879" s="33"/>
      <c r="D879" s="33"/>
      <c r="E879" s="33"/>
      <c r="F879" s="3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5"/>
      <c r="R879" s="35"/>
      <c r="S879" s="35"/>
      <c r="T879" s="35"/>
      <c r="U879" s="34"/>
      <c r="V879" s="34"/>
    </row>
    <row r="880" spans="2:22" s="30" customFormat="1" x14ac:dyDescent="0.3">
      <c r="B880" s="32"/>
      <c r="C880" s="33"/>
      <c r="D880" s="33"/>
      <c r="E880" s="33"/>
      <c r="F880" s="3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5"/>
      <c r="R880" s="35"/>
      <c r="S880" s="35"/>
      <c r="T880" s="35"/>
      <c r="U880" s="34"/>
      <c r="V880" s="34"/>
    </row>
    <row r="881" spans="2:22" s="30" customFormat="1" x14ac:dyDescent="0.3">
      <c r="B881" s="32"/>
      <c r="C881" s="33"/>
      <c r="D881" s="33"/>
      <c r="E881" s="33"/>
      <c r="F881" s="3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5"/>
      <c r="R881" s="35"/>
      <c r="S881" s="35"/>
      <c r="T881" s="35"/>
      <c r="U881" s="34"/>
      <c r="V881" s="34"/>
    </row>
    <row r="882" spans="2:22" s="30" customFormat="1" x14ac:dyDescent="0.3">
      <c r="B882" s="32"/>
      <c r="C882" s="33"/>
      <c r="D882" s="33"/>
      <c r="E882" s="33"/>
      <c r="F882" s="3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5"/>
      <c r="R882" s="35"/>
      <c r="S882" s="35"/>
      <c r="T882" s="35"/>
      <c r="U882" s="34"/>
      <c r="V882" s="34"/>
    </row>
    <row r="883" spans="2:22" s="30" customFormat="1" x14ac:dyDescent="0.3">
      <c r="B883" s="32"/>
      <c r="C883" s="33"/>
      <c r="D883" s="33"/>
      <c r="E883" s="33"/>
      <c r="F883" s="3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5"/>
      <c r="R883" s="35"/>
      <c r="S883" s="35"/>
      <c r="T883" s="35"/>
      <c r="U883" s="34"/>
      <c r="V883" s="34"/>
    </row>
    <row r="884" spans="2:22" s="30" customFormat="1" x14ac:dyDescent="0.3">
      <c r="B884" s="32"/>
      <c r="C884" s="33"/>
      <c r="D884" s="33"/>
      <c r="E884" s="33"/>
      <c r="F884" s="3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5"/>
      <c r="R884" s="35"/>
      <c r="S884" s="35"/>
      <c r="T884" s="35"/>
      <c r="U884" s="34"/>
      <c r="V884" s="34"/>
    </row>
    <row r="885" spans="2:22" s="30" customFormat="1" x14ac:dyDescent="0.3">
      <c r="B885" s="32"/>
      <c r="C885" s="33"/>
      <c r="D885" s="33"/>
      <c r="E885" s="33"/>
      <c r="F885" s="3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5"/>
      <c r="R885" s="35"/>
      <c r="S885" s="35"/>
      <c r="T885" s="35"/>
      <c r="U885" s="34"/>
      <c r="V885" s="34"/>
    </row>
    <row r="886" spans="2:22" s="30" customFormat="1" x14ac:dyDescent="0.3">
      <c r="B886" s="32"/>
      <c r="C886" s="33"/>
      <c r="D886" s="33"/>
      <c r="E886" s="33"/>
      <c r="F886" s="3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5"/>
      <c r="R886" s="35"/>
      <c r="S886" s="35"/>
      <c r="T886" s="35"/>
      <c r="U886" s="34"/>
      <c r="V886" s="34"/>
    </row>
    <row r="887" spans="2:22" s="30" customFormat="1" x14ac:dyDescent="0.3">
      <c r="B887" s="32"/>
      <c r="C887" s="33"/>
      <c r="D887" s="33"/>
      <c r="E887" s="33"/>
      <c r="F887" s="3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5"/>
      <c r="R887" s="35"/>
      <c r="S887" s="35"/>
      <c r="T887" s="35"/>
      <c r="U887" s="34"/>
      <c r="V887" s="34"/>
    </row>
    <row r="888" spans="2:22" s="30" customFormat="1" x14ac:dyDescent="0.3">
      <c r="B888" s="32"/>
      <c r="C888" s="33"/>
      <c r="D888" s="33"/>
      <c r="E888" s="33"/>
      <c r="F888" s="3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5"/>
      <c r="R888" s="35"/>
      <c r="S888" s="35"/>
      <c r="T888" s="35"/>
      <c r="U888" s="34"/>
      <c r="V888" s="34"/>
    </row>
    <row r="889" spans="2:22" s="30" customFormat="1" x14ac:dyDescent="0.3">
      <c r="B889" s="32"/>
      <c r="C889" s="33"/>
      <c r="D889" s="33"/>
      <c r="E889" s="33"/>
      <c r="F889" s="3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5"/>
      <c r="R889" s="35"/>
      <c r="S889" s="35"/>
      <c r="T889" s="35"/>
      <c r="U889" s="34"/>
      <c r="V889" s="34"/>
    </row>
    <row r="890" spans="2:22" s="30" customFormat="1" x14ac:dyDescent="0.3">
      <c r="B890" s="32"/>
      <c r="C890" s="33"/>
      <c r="D890" s="33"/>
      <c r="E890" s="33"/>
      <c r="F890" s="3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5"/>
      <c r="R890" s="35"/>
      <c r="S890" s="35"/>
      <c r="T890" s="35"/>
      <c r="U890" s="34"/>
      <c r="V890" s="34"/>
    </row>
    <row r="891" spans="2:22" s="30" customFormat="1" x14ac:dyDescent="0.3">
      <c r="B891" s="32"/>
      <c r="C891" s="33"/>
      <c r="D891" s="33"/>
      <c r="E891" s="33"/>
      <c r="F891" s="3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5"/>
      <c r="R891" s="35"/>
      <c r="S891" s="35"/>
      <c r="T891" s="35"/>
      <c r="U891" s="34"/>
      <c r="V891" s="34"/>
    </row>
    <row r="892" spans="2:22" s="30" customFormat="1" x14ac:dyDescent="0.3">
      <c r="B892" s="32"/>
      <c r="C892" s="33"/>
      <c r="D892" s="33"/>
      <c r="E892" s="33"/>
      <c r="F892" s="3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5"/>
      <c r="R892" s="35"/>
      <c r="S892" s="35"/>
      <c r="T892" s="35"/>
      <c r="U892" s="34"/>
      <c r="V892" s="34"/>
    </row>
    <row r="893" spans="2:22" s="30" customFormat="1" x14ac:dyDescent="0.3">
      <c r="B893" s="32"/>
      <c r="C893" s="33"/>
      <c r="D893" s="33"/>
      <c r="E893" s="33"/>
      <c r="F893" s="3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5"/>
      <c r="R893" s="35"/>
      <c r="S893" s="35"/>
      <c r="T893" s="35"/>
      <c r="U893" s="34"/>
      <c r="V893" s="34"/>
    </row>
    <row r="894" spans="2:22" s="30" customFormat="1" x14ac:dyDescent="0.3">
      <c r="B894" s="32"/>
      <c r="C894" s="33"/>
      <c r="D894" s="33"/>
      <c r="E894" s="33"/>
      <c r="F894" s="3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5"/>
      <c r="R894" s="35"/>
      <c r="S894" s="35"/>
      <c r="T894" s="35"/>
      <c r="U894" s="34"/>
      <c r="V894" s="34"/>
    </row>
    <row r="895" spans="2:22" s="30" customFormat="1" x14ac:dyDescent="0.3">
      <c r="B895" s="32"/>
      <c r="C895" s="33"/>
      <c r="D895" s="33"/>
      <c r="E895" s="33"/>
      <c r="F895" s="3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5"/>
      <c r="R895" s="35"/>
      <c r="S895" s="35"/>
      <c r="T895" s="35"/>
      <c r="U895" s="34"/>
      <c r="V895" s="34"/>
    </row>
    <row r="896" spans="2:22" s="30" customFormat="1" x14ac:dyDescent="0.3">
      <c r="B896" s="32"/>
      <c r="C896" s="33"/>
      <c r="D896" s="33"/>
      <c r="E896" s="33"/>
      <c r="F896" s="3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5"/>
      <c r="R896" s="35"/>
      <c r="S896" s="35"/>
      <c r="T896" s="35"/>
      <c r="U896" s="34"/>
      <c r="V896" s="34"/>
    </row>
    <row r="897" spans="2:22" s="30" customFormat="1" x14ac:dyDescent="0.3">
      <c r="B897" s="32"/>
      <c r="C897" s="33"/>
      <c r="D897" s="33"/>
      <c r="E897" s="33"/>
      <c r="F897" s="3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5"/>
      <c r="R897" s="35"/>
      <c r="S897" s="35"/>
      <c r="T897" s="35"/>
      <c r="U897" s="34"/>
      <c r="V897" s="34"/>
    </row>
    <row r="898" spans="2:22" s="30" customFormat="1" x14ac:dyDescent="0.3">
      <c r="B898" s="32"/>
      <c r="C898" s="33"/>
      <c r="D898" s="33"/>
      <c r="E898" s="33"/>
      <c r="F898" s="3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5"/>
      <c r="R898" s="35"/>
      <c r="S898" s="35"/>
      <c r="T898" s="35"/>
      <c r="U898" s="34"/>
      <c r="V898" s="34"/>
    </row>
    <row r="899" spans="2:22" s="30" customFormat="1" x14ac:dyDescent="0.3">
      <c r="B899" s="32"/>
      <c r="C899" s="33"/>
      <c r="D899" s="33"/>
      <c r="E899" s="33"/>
      <c r="F899" s="3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5"/>
      <c r="R899" s="35"/>
      <c r="S899" s="35"/>
      <c r="T899" s="35"/>
      <c r="U899" s="34"/>
      <c r="V899" s="34"/>
    </row>
    <row r="900" spans="2:22" s="30" customFormat="1" x14ac:dyDescent="0.3">
      <c r="B900" s="32"/>
      <c r="C900" s="33"/>
      <c r="D900" s="33"/>
      <c r="E900" s="33"/>
      <c r="F900" s="3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5"/>
      <c r="R900" s="35"/>
      <c r="S900" s="35"/>
      <c r="T900" s="35"/>
      <c r="U900" s="34"/>
      <c r="V900" s="34"/>
    </row>
    <row r="901" spans="2:22" s="30" customFormat="1" x14ac:dyDescent="0.3">
      <c r="B901" s="32"/>
      <c r="C901" s="33"/>
      <c r="D901" s="33"/>
      <c r="E901" s="33"/>
      <c r="F901" s="3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5"/>
      <c r="R901" s="35"/>
      <c r="S901" s="35"/>
      <c r="T901" s="35"/>
      <c r="U901" s="34"/>
      <c r="V901" s="34"/>
    </row>
    <row r="902" spans="2:22" s="30" customFormat="1" x14ac:dyDescent="0.3">
      <c r="B902" s="32"/>
      <c r="C902" s="33"/>
      <c r="D902" s="33"/>
      <c r="E902" s="33"/>
      <c r="F902" s="3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5"/>
      <c r="R902" s="35"/>
      <c r="S902" s="35"/>
      <c r="T902" s="35"/>
      <c r="U902" s="34"/>
      <c r="V902" s="34"/>
    </row>
    <row r="903" spans="2:22" s="30" customFormat="1" x14ac:dyDescent="0.3">
      <c r="B903" s="32"/>
      <c r="C903" s="33"/>
      <c r="D903" s="33"/>
      <c r="E903" s="33"/>
      <c r="F903" s="3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5"/>
      <c r="R903" s="35"/>
      <c r="S903" s="35"/>
      <c r="T903" s="35"/>
      <c r="U903" s="34"/>
      <c r="V903" s="34"/>
    </row>
    <row r="904" spans="2:22" s="30" customFormat="1" x14ac:dyDescent="0.3">
      <c r="B904" s="32"/>
      <c r="C904" s="33"/>
      <c r="D904" s="33"/>
      <c r="E904" s="33"/>
      <c r="F904" s="3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5"/>
      <c r="R904" s="35"/>
      <c r="S904" s="35"/>
      <c r="T904" s="35"/>
      <c r="U904" s="34"/>
      <c r="V904" s="34"/>
    </row>
    <row r="905" spans="2:22" s="30" customFormat="1" x14ac:dyDescent="0.3">
      <c r="B905" s="32"/>
      <c r="C905" s="33"/>
      <c r="D905" s="33"/>
      <c r="E905" s="33"/>
      <c r="F905" s="3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5"/>
      <c r="R905" s="35"/>
      <c r="S905" s="35"/>
      <c r="T905" s="35"/>
      <c r="U905" s="34"/>
      <c r="V905" s="34"/>
    </row>
    <row r="906" spans="2:22" s="30" customFormat="1" x14ac:dyDescent="0.3">
      <c r="B906" s="32"/>
      <c r="C906" s="33"/>
      <c r="D906" s="33"/>
      <c r="E906" s="33"/>
      <c r="F906" s="3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5"/>
      <c r="R906" s="35"/>
      <c r="S906" s="35"/>
      <c r="T906" s="35"/>
      <c r="U906" s="34"/>
      <c r="V906" s="34"/>
    </row>
    <row r="907" spans="2:22" s="30" customFormat="1" x14ac:dyDescent="0.3">
      <c r="B907" s="32"/>
      <c r="C907" s="33"/>
      <c r="D907" s="33"/>
      <c r="E907" s="33"/>
      <c r="F907" s="3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5"/>
      <c r="R907" s="35"/>
      <c r="S907" s="35"/>
      <c r="T907" s="35"/>
      <c r="U907" s="34"/>
      <c r="V907" s="34"/>
    </row>
    <row r="908" spans="2:22" s="30" customFormat="1" x14ac:dyDescent="0.3">
      <c r="B908" s="32"/>
      <c r="C908" s="33"/>
      <c r="D908" s="33"/>
      <c r="E908" s="33"/>
      <c r="F908" s="3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5"/>
      <c r="R908" s="35"/>
      <c r="S908" s="35"/>
      <c r="T908" s="35"/>
      <c r="U908" s="34"/>
      <c r="V908" s="34"/>
    </row>
    <row r="909" spans="2:22" s="30" customFormat="1" x14ac:dyDescent="0.3">
      <c r="B909" s="32"/>
      <c r="C909" s="33"/>
      <c r="D909" s="33"/>
      <c r="E909" s="33"/>
      <c r="F909" s="3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5"/>
      <c r="R909" s="35"/>
      <c r="S909" s="35"/>
      <c r="T909" s="35"/>
      <c r="U909" s="34"/>
      <c r="V909" s="34"/>
    </row>
    <row r="910" spans="2:22" s="30" customFormat="1" x14ac:dyDescent="0.3">
      <c r="B910" s="32"/>
      <c r="C910" s="33"/>
      <c r="D910" s="33"/>
      <c r="E910" s="33"/>
      <c r="F910" s="3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5"/>
      <c r="R910" s="35"/>
      <c r="S910" s="35"/>
      <c r="T910" s="35"/>
      <c r="U910" s="34"/>
      <c r="V910" s="34"/>
    </row>
    <row r="911" spans="2:22" s="30" customFormat="1" x14ac:dyDescent="0.3">
      <c r="B911" s="32"/>
      <c r="C911" s="33"/>
      <c r="D911" s="33"/>
      <c r="E911" s="33"/>
      <c r="F911" s="3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5"/>
      <c r="R911" s="35"/>
      <c r="S911" s="35"/>
      <c r="T911" s="35"/>
      <c r="U911" s="34"/>
      <c r="V911" s="34"/>
    </row>
    <row r="912" spans="2:22" s="30" customFormat="1" x14ac:dyDescent="0.3">
      <c r="B912" s="32"/>
      <c r="C912" s="33"/>
      <c r="D912" s="33"/>
      <c r="E912" s="33"/>
      <c r="F912" s="3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5"/>
      <c r="R912" s="35"/>
      <c r="S912" s="35"/>
      <c r="T912" s="35"/>
      <c r="U912" s="34"/>
      <c r="V912" s="34"/>
    </row>
    <row r="913" spans="2:22" s="30" customFormat="1" x14ac:dyDescent="0.3">
      <c r="B913" s="32"/>
      <c r="C913" s="33"/>
      <c r="D913" s="33"/>
      <c r="E913" s="33"/>
      <c r="F913" s="3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5"/>
      <c r="R913" s="35"/>
      <c r="S913" s="35"/>
      <c r="T913" s="35"/>
      <c r="U913" s="34"/>
      <c r="V913" s="34"/>
    </row>
    <row r="914" spans="2:22" s="30" customFormat="1" x14ac:dyDescent="0.3">
      <c r="B914" s="32"/>
      <c r="C914" s="33"/>
      <c r="D914" s="33"/>
      <c r="E914" s="33"/>
      <c r="F914" s="3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5"/>
      <c r="R914" s="35"/>
      <c r="S914" s="35"/>
      <c r="T914" s="35"/>
      <c r="U914" s="34"/>
      <c r="V914" s="34"/>
    </row>
    <row r="915" spans="2:22" s="30" customFormat="1" x14ac:dyDescent="0.3">
      <c r="B915" s="32"/>
      <c r="C915" s="33"/>
      <c r="D915" s="33"/>
      <c r="E915" s="33"/>
      <c r="F915" s="3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5"/>
      <c r="R915" s="35"/>
      <c r="S915" s="35"/>
      <c r="T915" s="35"/>
      <c r="U915" s="34"/>
      <c r="V915" s="34"/>
    </row>
    <row r="916" spans="2:22" s="30" customFormat="1" x14ac:dyDescent="0.3">
      <c r="B916" s="32"/>
      <c r="C916" s="33"/>
      <c r="D916" s="33"/>
      <c r="E916" s="33"/>
      <c r="F916" s="3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5"/>
      <c r="R916" s="35"/>
      <c r="S916" s="35"/>
      <c r="T916" s="35"/>
      <c r="U916" s="34"/>
      <c r="V916" s="34"/>
    </row>
    <row r="917" spans="2:22" s="30" customFormat="1" x14ac:dyDescent="0.3">
      <c r="B917" s="32"/>
      <c r="C917" s="33"/>
      <c r="D917" s="33"/>
      <c r="E917" s="33"/>
      <c r="F917" s="3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5"/>
      <c r="R917" s="35"/>
      <c r="S917" s="35"/>
      <c r="T917" s="35"/>
      <c r="U917" s="34"/>
      <c r="V917" s="34"/>
    </row>
    <row r="918" spans="2:22" s="30" customFormat="1" x14ac:dyDescent="0.3">
      <c r="B918" s="32"/>
      <c r="C918" s="33"/>
      <c r="D918" s="33"/>
      <c r="E918" s="33"/>
      <c r="F918" s="3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5"/>
      <c r="R918" s="35"/>
      <c r="S918" s="35"/>
      <c r="T918" s="35"/>
      <c r="U918" s="34"/>
      <c r="V918" s="34"/>
    </row>
    <row r="919" spans="2:22" s="30" customFormat="1" x14ac:dyDescent="0.3">
      <c r="B919" s="32"/>
      <c r="C919" s="33"/>
      <c r="D919" s="33"/>
      <c r="E919" s="33"/>
      <c r="F919" s="3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5"/>
      <c r="R919" s="35"/>
      <c r="S919" s="35"/>
      <c r="T919" s="35"/>
      <c r="U919" s="34"/>
      <c r="V919" s="34"/>
    </row>
    <row r="920" spans="2:22" s="30" customFormat="1" x14ac:dyDescent="0.3">
      <c r="B920" s="32"/>
      <c r="C920" s="33"/>
      <c r="D920" s="33"/>
      <c r="E920" s="33"/>
      <c r="F920" s="3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5"/>
      <c r="R920" s="35"/>
      <c r="S920" s="35"/>
      <c r="T920" s="35"/>
      <c r="U920" s="34"/>
      <c r="V920" s="34"/>
    </row>
    <row r="921" spans="2:22" s="30" customFormat="1" x14ac:dyDescent="0.3">
      <c r="B921" s="32"/>
      <c r="C921" s="33"/>
      <c r="D921" s="33"/>
      <c r="E921" s="33"/>
      <c r="F921" s="3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5"/>
      <c r="R921" s="35"/>
      <c r="S921" s="35"/>
      <c r="T921" s="35"/>
      <c r="U921" s="34"/>
      <c r="V921" s="34"/>
    </row>
    <row r="922" spans="2:22" s="30" customFormat="1" x14ac:dyDescent="0.3">
      <c r="B922" s="32"/>
      <c r="C922" s="33"/>
      <c r="D922" s="33"/>
      <c r="E922" s="33"/>
      <c r="F922" s="3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5"/>
      <c r="R922" s="35"/>
      <c r="S922" s="35"/>
      <c r="T922" s="35"/>
      <c r="U922" s="34"/>
      <c r="V922" s="34"/>
    </row>
    <row r="923" spans="2:22" s="30" customFormat="1" x14ac:dyDescent="0.3">
      <c r="B923" s="32"/>
      <c r="C923" s="33"/>
      <c r="D923" s="33"/>
      <c r="E923" s="33"/>
      <c r="F923" s="3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5"/>
      <c r="R923" s="35"/>
      <c r="S923" s="35"/>
      <c r="T923" s="35"/>
      <c r="U923" s="34"/>
      <c r="V923" s="34"/>
    </row>
    <row r="924" spans="2:22" s="30" customFormat="1" x14ac:dyDescent="0.3">
      <c r="B924" s="32"/>
      <c r="C924" s="33"/>
      <c r="D924" s="33"/>
      <c r="E924" s="33"/>
      <c r="F924" s="3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5"/>
      <c r="R924" s="35"/>
      <c r="S924" s="35"/>
      <c r="T924" s="35"/>
      <c r="U924" s="34"/>
      <c r="V924" s="34"/>
    </row>
    <row r="925" spans="2:22" s="30" customFormat="1" x14ac:dyDescent="0.3">
      <c r="B925" s="32"/>
      <c r="C925" s="33"/>
      <c r="D925" s="33"/>
      <c r="E925" s="33"/>
      <c r="F925" s="3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5"/>
      <c r="R925" s="35"/>
      <c r="S925" s="35"/>
      <c r="T925" s="35"/>
      <c r="U925" s="34"/>
      <c r="V925" s="34"/>
    </row>
    <row r="926" spans="2:22" s="30" customFormat="1" x14ac:dyDescent="0.3">
      <c r="B926" s="32"/>
      <c r="C926" s="33"/>
      <c r="D926" s="33"/>
      <c r="E926" s="33"/>
      <c r="F926" s="3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5"/>
      <c r="R926" s="35"/>
      <c r="S926" s="35"/>
      <c r="T926" s="35"/>
      <c r="U926" s="34"/>
      <c r="V926" s="34"/>
    </row>
    <row r="927" spans="2:22" s="30" customFormat="1" x14ac:dyDescent="0.3">
      <c r="B927" s="32"/>
      <c r="C927" s="33"/>
      <c r="D927" s="33"/>
      <c r="E927" s="33"/>
      <c r="F927" s="3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5"/>
      <c r="R927" s="35"/>
      <c r="S927" s="35"/>
      <c r="T927" s="35"/>
      <c r="U927" s="34"/>
      <c r="V927" s="34"/>
    </row>
    <row r="928" spans="2:22" s="30" customFormat="1" x14ac:dyDescent="0.3">
      <c r="B928" s="32"/>
      <c r="C928" s="33"/>
      <c r="D928" s="33"/>
      <c r="E928" s="33"/>
      <c r="F928" s="3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5"/>
      <c r="R928" s="35"/>
      <c r="S928" s="35"/>
      <c r="T928" s="35"/>
      <c r="U928" s="34"/>
      <c r="V928" s="34"/>
    </row>
    <row r="929" spans="2:22" s="30" customFormat="1" x14ac:dyDescent="0.3">
      <c r="B929" s="32"/>
      <c r="C929" s="33"/>
      <c r="D929" s="33"/>
      <c r="E929" s="33"/>
      <c r="F929" s="3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5"/>
      <c r="R929" s="35"/>
      <c r="S929" s="35"/>
      <c r="T929" s="35"/>
      <c r="U929" s="34"/>
      <c r="V929" s="34"/>
    </row>
    <row r="930" spans="2:22" s="30" customFormat="1" x14ac:dyDescent="0.3">
      <c r="B930" s="32"/>
      <c r="C930" s="33"/>
      <c r="D930" s="33"/>
      <c r="E930" s="33"/>
      <c r="F930" s="3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5"/>
      <c r="R930" s="35"/>
      <c r="S930" s="35"/>
      <c r="T930" s="35"/>
      <c r="U930" s="34"/>
      <c r="V930" s="34"/>
    </row>
    <row r="931" spans="2:22" s="30" customFormat="1" x14ac:dyDescent="0.3">
      <c r="B931" s="32"/>
      <c r="C931" s="33"/>
      <c r="D931" s="33"/>
      <c r="E931" s="33"/>
      <c r="F931" s="3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5"/>
      <c r="R931" s="35"/>
      <c r="S931" s="35"/>
      <c r="T931" s="35"/>
      <c r="U931" s="34"/>
      <c r="V931" s="34"/>
    </row>
    <row r="932" spans="2:22" s="30" customFormat="1" x14ac:dyDescent="0.3">
      <c r="B932" s="32"/>
      <c r="C932" s="33"/>
      <c r="D932" s="33"/>
      <c r="E932" s="33"/>
      <c r="F932" s="3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5"/>
      <c r="R932" s="35"/>
      <c r="S932" s="35"/>
      <c r="T932" s="35"/>
      <c r="U932" s="34"/>
      <c r="V932" s="34"/>
    </row>
    <row r="933" spans="2:22" s="30" customFormat="1" x14ac:dyDescent="0.3">
      <c r="B933" s="32"/>
      <c r="C933" s="33"/>
      <c r="D933" s="33"/>
      <c r="E933" s="33"/>
      <c r="F933" s="3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5"/>
      <c r="R933" s="35"/>
      <c r="S933" s="35"/>
      <c r="T933" s="35"/>
      <c r="U933" s="34"/>
      <c r="V933" s="34"/>
    </row>
    <row r="934" spans="2:22" s="30" customFormat="1" x14ac:dyDescent="0.3">
      <c r="B934" s="32"/>
      <c r="C934" s="33"/>
      <c r="D934" s="33"/>
      <c r="E934" s="33"/>
      <c r="F934" s="3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5"/>
      <c r="R934" s="35"/>
      <c r="S934" s="35"/>
      <c r="T934" s="35"/>
      <c r="U934" s="34"/>
      <c r="V934" s="34"/>
    </row>
    <row r="935" spans="2:22" s="30" customFormat="1" x14ac:dyDescent="0.3">
      <c r="B935" s="32"/>
      <c r="C935" s="33"/>
      <c r="D935" s="33"/>
      <c r="E935" s="33"/>
      <c r="F935" s="3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5"/>
      <c r="R935" s="35"/>
      <c r="S935" s="35"/>
      <c r="T935" s="35"/>
      <c r="U935" s="34"/>
      <c r="V935" s="34"/>
    </row>
    <row r="936" spans="2:22" s="30" customFormat="1" x14ac:dyDescent="0.3">
      <c r="B936" s="32"/>
      <c r="C936" s="33"/>
      <c r="D936" s="33"/>
      <c r="E936" s="33"/>
      <c r="F936" s="3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5"/>
      <c r="R936" s="35"/>
      <c r="S936" s="35"/>
      <c r="T936" s="35"/>
      <c r="U936" s="34"/>
      <c r="V936" s="34"/>
    </row>
    <row r="937" spans="2:22" s="30" customFormat="1" x14ac:dyDescent="0.3">
      <c r="B937" s="32"/>
      <c r="C937" s="33"/>
      <c r="D937" s="33"/>
      <c r="E937" s="33"/>
      <c r="F937" s="3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5"/>
      <c r="R937" s="35"/>
      <c r="S937" s="35"/>
      <c r="T937" s="35"/>
      <c r="U937" s="34"/>
      <c r="V937" s="34"/>
    </row>
    <row r="938" spans="2:22" s="30" customFormat="1" x14ac:dyDescent="0.3">
      <c r="B938" s="32"/>
      <c r="C938" s="33"/>
      <c r="D938" s="33"/>
      <c r="E938" s="33"/>
      <c r="F938" s="3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5"/>
      <c r="R938" s="35"/>
      <c r="S938" s="35"/>
      <c r="T938" s="35"/>
      <c r="U938" s="34"/>
      <c r="V938" s="34"/>
    </row>
    <row r="939" spans="2:22" s="30" customFormat="1" x14ac:dyDescent="0.3">
      <c r="B939" s="32"/>
      <c r="C939" s="33"/>
      <c r="D939" s="33"/>
      <c r="E939" s="33"/>
      <c r="F939" s="3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5"/>
      <c r="R939" s="35"/>
      <c r="S939" s="35"/>
      <c r="T939" s="35"/>
      <c r="U939" s="34"/>
      <c r="V939" s="34"/>
    </row>
    <row r="940" spans="2:22" s="30" customFormat="1" x14ac:dyDescent="0.3">
      <c r="B940" s="32"/>
      <c r="C940" s="33"/>
      <c r="D940" s="33"/>
      <c r="E940" s="33"/>
      <c r="F940" s="3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5"/>
      <c r="R940" s="35"/>
      <c r="S940" s="35"/>
      <c r="T940" s="35"/>
      <c r="U940" s="34"/>
      <c r="V940" s="34"/>
    </row>
    <row r="941" spans="2:22" s="30" customFormat="1" x14ac:dyDescent="0.3">
      <c r="B941" s="32"/>
      <c r="C941" s="33"/>
      <c r="D941" s="33"/>
      <c r="E941" s="33"/>
      <c r="F941" s="3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5"/>
      <c r="R941" s="35"/>
      <c r="S941" s="35"/>
      <c r="T941" s="35"/>
      <c r="U941" s="34"/>
      <c r="V941" s="34"/>
    </row>
    <row r="942" spans="2:22" s="30" customFormat="1" x14ac:dyDescent="0.3">
      <c r="B942" s="32"/>
      <c r="C942" s="33"/>
      <c r="D942" s="33"/>
      <c r="E942" s="33"/>
      <c r="F942" s="3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5"/>
      <c r="R942" s="35"/>
      <c r="S942" s="35"/>
      <c r="T942" s="35"/>
      <c r="U942" s="34"/>
      <c r="V942" s="34"/>
    </row>
    <row r="943" spans="2:22" s="30" customFormat="1" x14ac:dyDescent="0.3">
      <c r="B943" s="32"/>
      <c r="C943" s="33"/>
      <c r="D943" s="33"/>
      <c r="E943" s="33"/>
      <c r="F943" s="3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5"/>
      <c r="R943" s="35"/>
      <c r="S943" s="35"/>
      <c r="T943" s="35"/>
      <c r="U943" s="34"/>
      <c r="V943" s="34"/>
    </row>
    <row r="944" spans="2:22" s="30" customFormat="1" x14ac:dyDescent="0.3">
      <c r="B944" s="32"/>
      <c r="C944" s="33"/>
      <c r="D944" s="33"/>
      <c r="E944" s="33"/>
      <c r="F944" s="3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5"/>
      <c r="R944" s="35"/>
      <c r="S944" s="35"/>
      <c r="T944" s="35"/>
      <c r="U944" s="34"/>
      <c r="V944" s="34"/>
    </row>
    <row r="945" spans="2:22" s="30" customFormat="1" x14ac:dyDescent="0.3">
      <c r="B945" s="32"/>
      <c r="C945" s="33"/>
      <c r="D945" s="33"/>
      <c r="E945" s="33"/>
      <c r="F945" s="3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5"/>
      <c r="R945" s="35"/>
      <c r="S945" s="35"/>
      <c r="T945" s="35"/>
      <c r="U945" s="34"/>
      <c r="V945" s="34"/>
    </row>
    <row r="946" spans="2:22" s="30" customFormat="1" x14ac:dyDescent="0.3">
      <c r="B946" s="32"/>
      <c r="C946" s="33"/>
      <c r="D946" s="33"/>
      <c r="E946" s="33"/>
      <c r="F946" s="3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5"/>
      <c r="R946" s="35"/>
      <c r="S946" s="35"/>
      <c r="T946" s="35"/>
      <c r="U946" s="34"/>
      <c r="V946" s="34"/>
    </row>
    <row r="947" spans="2:22" s="30" customFormat="1" x14ac:dyDescent="0.3">
      <c r="B947" s="32"/>
      <c r="C947" s="33"/>
      <c r="D947" s="33"/>
      <c r="E947" s="33"/>
      <c r="F947" s="3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5"/>
      <c r="R947" s="35"/>
      <c r="S947" s="35"/>
      <c r="T947" s="35"/>
      <c r="U947" s="34"/>
      <c r="V947" s="34"/>
    </row>
    <row r="948" spans="2:22" s="30" customFormat="1" x14ac:dyDescent="0.3">
      <c r="B948" s="32"/>
      <c r="C948" s="33"/>
      <c r="D948" s="33"/>
      <c r="E948" s="33"/>
      <c r="F948" s="3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5"/>
      <c r="R948" s="35"/>
      <c r="S948" s="35"/>
      <c r="T948" s="35"/>
      <c r="U948" s="34"/>
      <c r="V948" s="34"/>
    </row>
    <row r="949" spans="2:22" s="30" customFormat="1" x14ac:dyDescent="0.3">
      <c r="B949" s="32"/>
      <c r="C949" s="33"/>
      <c r="D949" s="33"/>
      <c r="E949" s="33"/>
      <c r="F949" s="3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5"/>
      <c r="R949" s="35"/>
      <c r="S949" s="35"/>
      <c r="T949" s="35"/>
      <c r="U949" s="34"/>
      <c r="V949" s="34"/>
    </row>
    <row r="950" spans="2:22" s="30" customFormat="1" x14ac:dyDescent="0.3">
      <c r="B950" s="32"/>
      <c r="C950" s="33"/>
      <c r="D950" s="33"/>
      <c r="E950" s="33"/>
      <c r="F950" s="3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5"/>
      <c r="R950" s="35"/>
      <c r="S950" s="35"/>
      <c r="T950" s="35"/>
      <c r="U950" s="34"/>
      <c r="V950" s="34"/>
    </row>
    <row r="951" spans="2:22" s="30" customFormat="1" x14ac:dyDescent="0.3">
      <c r="B951" s="32"/>
      <c r="C951" s="33"/>
      <c r="D951" s="33"/>
      <c r="E951" s="33"/>
      <c r="F951" s="3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5"/>
      <c r="R951" s="35"/>
      <c r="S951" s="35"/>
      <c r="T951" s="35"/>
      <c r="U951" s="34"/>
      <c r="V951" s="34"/>
    </row>
    <row r="952" spans="2:22" s="30" customFormat="1" x14ac:dyDescent="0.3">
      <c r="B952" s="32"/>
      <c r="C952" s="33"/>
      <c r="D952" s="33"/>
      <c r="E952" s="33"/>
      <c r="F952" s="3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5"/>
      <c r="R952" s="35"/>
      <c r="S952" s="35"/>
      <c r="T952" s="35"/>
      <c r="U952" s="34"/>
      <c r="V952" s="34"/>
    </row>
    <row r="953" spans="2:22" s="30" customFormat="1" x14ac:dyDescent="0.3">
      <c r="B953" s="32"/>
      <c r="C953" s="33"/>
      <c r="D953" s="33"/>
      <c r="E953" s="33"/>
      <c r="F953" s="3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5"/>
      <c r="R953" s="35"/>
      <c r="S953" s="35"/>
      <c r="T953" s="35"/>
      <c r="U953" s="34"/>
      <c r="V953" s="34"/>
    </row>
    <row r="954" spans="2:22" s="30" customFormat="1" x14ac:dyDescent="0.3">
      <c r="B954" s="32"/>
      <c r="C954" s="33"/>
      <c r="D954" s="33"/>
      <c r="E954" s="33"/>
      <c r="F954" s="3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5"/>
      <c r="R954" s="35"/>
      <c r="S954" s="35"/>
      <c r="T954" s="35"/>
      <c r="U954" s="34"/>
      <c r="V954" s="34"/>
    </row>
    <row r="955" spans="2:22" s="30" customFormat="1" x14ac:dyDescent="0.3">
      <c r="B955" s="32"/>
      <c r="C955" s="33"/>
      <c r="D955" s="33"/>
      <c r="E955" s="33"/>
      <c r="F955" s="3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5"/>
      <c r="R955" s="35"/>
      <c r="S955" s="35"/>
      <c r="T955" s="35"/>
      <c r="U955" s="34"/>
      <c r="V955" s="34"/>
    </row>
    <row r="956" spans="2:22" s="30" customFormat="1" x14ac:dyDescent="0.3">
      <c r="B956" s="32"/>
      <c r="C956" s="33"/>
      <c r="D956" s="33"/>
      <c r="E956" s="33"/>
      <c r="F956" s="3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5"/>
      <c r="R956" s="35"/>
      <c r="S956" s="35"/>
      <c r="T956" s="35"/>
      <c r="U956" s="34"/>
      <c r="V956" s="34"/>
    </row>
    <row r="957" spans="2:22" s="30" customFormat="1" x14ac:dyDescent="0.3">
      <c r="B957" s="32"/>
      <c r="C957" s="33"/>
      <c r="D957" s="33"/>
      <c r="E957" s="33"/>
      <c r="F957" s="3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5"/>
      <c r="R957" s="35"/>
      <c r="S957" s="35"/>
      <c r="T957" s="35"/>
      <c r="U957" s="34"/>
      <c r="V957" s="34"/>
    </row>
    <row r="958" spans="2:22" s="30" customFormat="1" x14ac:dyDescent="0.3">
      <c r="B958" s="32"/>
      <c r="C958" s="33"/>
      <c r="D958" s="33"/>
      <c r="E958" s="33"/>
      <c r="F958" s="3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5"/>
      <c r="R958" s="35"/>
      <c r="S958" s="35"/>
      <c r="T958" s="35"/>
      <c r="U958" s="34"/>
      <c r="V958" s="34"/>
    </row>
    <row r="959" spans="2:22" s="30" customFormat="1" x14ac:dyDescent="0.3">
      <c r="B959" s="32"/>
      <c r="C959" s="33"/>
      <c r="D959" s="33"/>
      <c r="E959" s="33"/>
      <c r="F959" s="3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5"/>
      <c r="R959" s="35"/>
      <c r="S959" s="35"/>
      <c r="T959" s="35"/>
      <c r="U959" s="34"/>
      <c r="V959" s="34"/>
    </row>
    <row r="960" spans="2:22" s="30" customFormat="1" x14ac:dyDescent="0.3">
      <c r="B960" s="32"/>
      <c r="C960" s="33"/>
      <c r="D960" s="33"/>
      <c r="E960" s="33"/>
      <c r="F960" s="3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5"/>
      <c r="R960" s="35"/>
      <c r="S960" s="35"/>
      <c r="T960" s="35"/>
      <c r="U960" s="34"/>
      <c r="V960" s="34"/>
    </row>
    <row r="961" spans="2:22" s="30" customFormat="1" x14ac:dyDescent="0.3">
      <c r="B961" s="32"/>
      <c r="C961" s="33"/>
      <c r="D961" s="33"/>
      <c r="E961" s="33"/>
      <c r="F961" s="3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5"/>
      <c r="R961" s="35"/>
      <c r="S961" s="35"/>
      <c r="T961" s="35"/>
      <c r="U961" s="34"/>
      <c r="V961" s="34"/>
    </row>
    <row r="962" spans="2:22" s="30" customFormat="1" x14ac:dyDescent="0.3">
      <c r="B962" s="32"/>
      <c r="C962" s="33"/>
      <c r="D962" s="33"/>
      <c r="E962" s="33"/>
      <c r="F962" s="3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5"/>
      <c r="R962" s="35"/>
      <c r="S962" s="35"/>
      <c r="T962" s="35"/>
      <c r="U962" s="34"/>
      <c r="V962" s="34"/>
    </row>
    <row r="963" spans="2:22" s="30" customFormat="1" x14ac:dyDescent="0.3">
      <c r="B963" s="32"/>
      <c r="C963" s="33"/>
      <c r="D963" s="33"/>
      <c r="E963" s="33"/>
      <c r="F963" s="3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5"/>
      <c r="R963" s="35"/>
      <c r="S963" s="35"/>
      <c r="T963" s="35"/>
      <c r="U963" s="34"/>
      <c r="V963" s="34"/>
    </row>
    <row r="964" spans="2:22" s="30" customFormat="1" x14ac:dyDescent="0.3">
      <c r="B964" s="32"/>
      <c r="C964" s="33"/>
      <c r="D964" s="33"/>
      <c r="E964" s="33"/>
      <c r="F964" s="3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5"/>
      <c r="R964" s="35"/>
      <c r="S964" s="35"/>
      <c r="T964" s="35"/>
      <c r="U964" s="34"/>
      <c r="V964" s="34"/>
    </row>
    <row r="965" spans="2:22" s="30" customFormat="1" x14ac:dyDescent="0.3">
      <c r="B965" s="32"/>
      <c r="C965" s="33"/>
      <c r="D965" s="33"/>
      <c r="E965" s="33"/>
      <c r="F965" s="3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5"/>
      <c r="R965" s="35"/>
      <c r="S965" s="35"/>
      <c r="T965" s="35"/>
      <c r="U965" s="34"/>
      <c r="V965" s="34"/>
    </row>
    <row r="966" spans="2:22" s="30" customFormat="1" x14ac:dyDescent="0.3">
      <c r="B966" s="32"/>
      <c r="C966" s="33"/>
      <c r="D966" s="33"/>
      <c r="E966" s="33"/>
      <c r="F966" s="3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5"/>
      <c r="R966" s="35"/>
      <c r="S966" s="35"/>
      <c r="T966" s="35"/>
      <c r="U966" s="34"/>
      <c r="V966" s="34"/>
    </row>
    <row r="967" spans="2:22" s="30" customFormat="1" x14ac:dyDescent="0.3">
      <c r="B967" s="32"/>
      <c r="C967" s="33"/>
      <c r="D967" s="33"/>
      <c r="E967" s="33"/>
      <c r="F967" s="3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5"/>
      <c r="R967" s="35"/>
      <c r="S967" s="35"/>
      <c r="T967" s="35"/>
      <c r="U967" s="34"/>
      <c r="V967" s="34"/>
    </row>
    <row r="968" spans="2:22" s="30" customFormat="1" x14ac:dyDescent="0.3">
      <c r="B968" s="32"/>
      <c r="C968" s="33"/>
      <c r="D968" s="33"/>
      <c r="E968" s="33"/>
      <c r="F968" s="3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5"/>
      <c r="R968" s="35"/>
      <c r="S968" s="35"/>
      <c r="T968" s="35"/>
      <c r="U968" s="34"/>
      <c r="V968" s="34"/>
    </row>
    <row r="969" spans="2:22" s="30" customFormat="1" x14ac:dyDescent="0.3">
      <c r="B969" s="32"/>
      <c r="C969" s="33"/>
      <c r="D969" s="33"/>
      <c r="E969" s="33"/>
      <c r="F969" s="3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5"/>
      <c r="R969" s="35"/>
      <c r="S969" s="35"/>
      <c r="T969" s="35"/>
      <c r="U969" s="34"/>
      <c r="V969" s="34"/>
    </row>
    <row r="970" spans="2:22" s="30" customFormat="1" x14ac:dyDescent="0.3">
      <c r="B970" s="32"/>
      <c r="C970" s="33"/>
      <c r="D970" s="33"/>
      <c r="E970" s="33"/>
      <c r="F970" s="3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5"/>
      <c r="R970" s="35"/>
      <c r="S970" s="35"/>
      <c r="T970" s="35"/>
      <c r="U970" s="34"/>
      <c r="V970" s="34"/>
    </row>
    <row r="971" spans="2:22" s="30" customFormat="1" x14ac:dyDescent="0.3">
      <c r="B971" s="32"/>
      <c r="C971" s="33"/>
      <c r="D971" s="33"/>
      <c r="E971" s="33"/>
      <c r="F971" s="3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5"/>
      <c r="R971" s="35"/>
      <c r="S971" s="35"/>
      <c r="T971" s="35"/>
      <c r="U971" s="34"/>
      <c r="V971" s="34"/>
    </row>
    <row r="972" spans="2:22" s="30" customFormat="1" x14ac:dyDescent="0.3">
      <c r="B972" s="32"/>
      <c r="C972" s="33"/>
      <c r="D972" s="33"/>
      <c r="E972" s="33"/>
      <c r="F972" s="3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5"/>
      <c r="R972" s="35"/>
      <c r="S972" s="35"/>
      <c r="T972" s="35"/>
      <c r="U972" s="34"/>
      <c r="V972" s="34"/>
    </row>
    <row r="973" spans="2:22" s="30" customFormat="1" x14ac:dyDescent="0.3">
      <c r="B973" s="32"/>
      <c r="C973" s="33"/>
      <c r="D973" s="33"/>
      <c r="E973" s="33"/>
      <c r="F973" s="3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5"/>
      <c r="R973" s="35"/>
      <c r="S973" s="35"/>
      <c r="T973" s="35"/>
      <c r="U973" s="34"/>
      <c r="V973" s="34"/>
    </row>
    <row r="974" spans="2:22" s="30" customFormat="1" x14ac:dyDescent="0.3">
      <c r="B974" s="32"/>
      <c r="C974" s="33"/>
      <c r="D974" s="33"/>
      <c r="E974" s="33"/>
      <c r="F974" s="3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5"/>
      <c r="R974" s="35"/>
      <c r="S974" s="35"/>
      <c r="T974" s="35"/>
      <c r="U974" s="34"/>
      <c r="V974" s="34"/>
    </row>
    <row r="975" spans="2:22" s="30" customFormat="1" x14ac:dyDescent="0.3">
      <c r="B975" s="32"/>
      <c r="C975" s="33"/>
      <c r="D975" s="33"/>
      <c r="E975" s="33"/>
      <c r="F975" s="3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5"/>
      <c r="R975" s="35"/>
      <c r="S975" s="35"/>
      <c r="T975" s="35"/>
      <c r="U975" s="34"/>
      <c r="V975" s="34"/>
    </row>
    <row r="976" spans="2:22" s="30" customFormat="1" x14ac:dyDescent="0.3">
      <c r="B976" s="32"/>
      <c r="C976" s="33"/>
      <c r="D976" s="33"/>
      <c r="E976" s="33"/>
      <c r="F976" s="3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5"/>
      <c r="R976" s="35"/>
      <c r="S976" s="35"/>
      <c r="T976" s="35"/>
      <c r="U976" s="34"/>
      <c r="V976" s="34"/>
    </row>
    <row r="977" spans="2:22" s="30" customFormat="1" x14ac:dyDescent="0.3">
      <c r="B977" s="32"/>
      <c r="C977" s="33"/>
      <c r="D977" s="33"/>
      <c r="E977" s="33"/>
      <c r="F977" s="3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5"/>
      <c r="R977" s="35"/>
      <c r="S977" s="35"/>
      <c r="T977" s="35"/>
      <c r="U977" s="34"/>
      <c r="V977" s="34"/>
    </row>
    <row r="978" spans="2:22" s="30" customFormat="1" x14ac:dyDescent="0.3">
      <c r="B978" s="32"/>
      <c r="C978" s="33"/>
      <c r="D978" s="33"/>
      <c r="E978" s="33"/>
      <c r="F978" s="3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5"/>
      <c r="R978" s="35"/>
      <c r="S978" s="35"/>
      <c r="T978" s="35"/>
      <c r="U978" s="34"/>
      <c r="V978" s="34"/>
    </row>
    <row r="979" spans="2:22" s="30" customFormat="1" x14ac:dyDescent="0.3">
      <c r="B979" s="32"/>
      <c r="C979" s="33"/>
      <c r="D979" s="33"/>
      <c r="E979" s="33"/>
      <c r="F979" s="3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5"/>
      <c r="R979" s="35"/>
      <c r="S979" s="35"/>
      <c r="T979" s="35"/>
      <c r="U979" s="34"/>
      <c r="V979" s="34"/>
    </row>
    <row r="980" spans="2:22" s="30" customFormat="1" x14ac:dyDescent="0.3">
      <c r="B980" s="32"/>
      <c r="C980" s="33"/>
      <c r="D980" s="33"/>
      <c r="E980" s="33"/>
      <c r="F980" s="3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5"/>
      <c r="R980" s="35"/>
      <c r="S980" s="35"/>
      <c r="T980" s="35"/>
      <c r="U980" s="34"/>
      <c r="V980" s="34"/>
    </row>
    <row r="981" spans="2:22" s="30" customFormat="1" x14ac:dyDescent="0.3">
      <c r="B981" s="32"/>
      <c r="C981" s="33"/>
      <c r="D981" s="33"/>
      <c r="E981" s="33"/>
      <c r="F981" s="3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5"/>
      <c r="R981" s="35"/>
      <c r="S981" s="35"/>
      <c r="T981" s="35"/>
      <c r="U981" s="34"/>
      <c r="V981" s="34"/>
    </row>
    <row r="982" spans="2:22" s="30" customFormat="1" x14ac:dyDescent="0.3">
      <c r="B982" s="32"/>
      <c r="C982" s="33"/>
      <c r="D982" s="33"/>
      <c r="E982" s="33"/>
      <c r="F982" s="3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5"/>
      <c r="R982" s="35"/>
      <c r="S982" s="35"/>
      <c r="T982" s="35"/>
      <c r="U982" s="34"/>
      <c r="V982" s="34"/>
    </row>
    <row r="983" spans="2:22" s="30" customFormat="1" x14ac:dyDescent="0.3">
      <c r="B983" s="32"/>
      <c r="C983" s="33"/>
      <c r="D983" s="33"/>
      <c r="E983" s="33"/>
      <c r="F983" s="3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5"/>
      <c r="R983" s="35"/>
      <c r="S983" s="35"/>
      <c r="T983" s="35"/>
      <c r="U983" s="34"/>
      <c r="V983" s="34"/>
    </row>
    <row r="984" spans="2:22" s="30" customFormat="1" x14ac:dyDescent="0.3">
      <c r="B984" s="32"/>
      <c r="C984" s="33"/>
      <c r="D984" s="33"/>
      <c r="E984" s="33"/>
      <c r="F984" s="3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5"/>
      <c r="R984" s="35"/>
      <c r="S984" s="35"/>
      <c r="T984" s="35"/>
      <c r="U984" s="34"/>
      <c r="V984" s="34"/>
    </row>
    <row r="985" spans="2:22" s="30" customFormat="1" x14ac:dyDescent="0.3">
      <c r="B985" s="32"/>
      <c r="C985" s="33"/>
      <c r="D985" s="33"/>
      <c r="E985" s="33"/>
      <c r="F985" s="3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5"/>
      <c r="R985" s="35"/>
      <c r="S985" s="35"/>
      <c r="T985" s="35"/>
      <c r="U985" s="34"/>
      <c r="V985" s="34"/>
    </row>
    <row r="986" spans="2:22" s="30" customFormat="1" x14ac:dyDescent="0.3">
      <c r="B986" s="32"/>
      <c r="C986" s="33"/>
      <c r="D986" s="33"/>
      <c r="E986" s="33"/>
      <c r="F986" s="33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5"/>
      <c r="R986" s="35"/>
      <c r="S986" s="35"/>
      <c r="T986" s="35"/>
      <c r="U986" s="34"/>
      <c r="V986" s="34"/>
    </row>
    <row r="987" spans="2:22" s="30" customFormat="1" x14ac:dyDescent="0.3">
      <c r="B987" s="32"/>
      <c r="C987" s="33"/>
      <c r="D987" s="33"/>
      <c r="E987" s="33"/>
      <c r="F987" s="33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5"/>
      <c r="R987" s="35"/>
      <c r="S987" s="35"/>
      <c r="T987" s="35"/>
      <c r="U987" s="34"/>
      <c r="V987" s="34"/>
    </row>
    <row r="988" spans="2:22" s="30" customFormat="1" x14ac:dyDescent="0.3">
      <c r="B988" s="32"/>
      <c r="C988" s="33"/>
      <c r="D988" s="33"/>
      <c r="E988" s="33"/>
      <c r="F988" s="33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5"/>
      <c r="R988" s="35"/>
      <c r="S988" s="35"/>
      <c r="T988" s="35"/>
      <c r="U988" s="34"/>
      <c r="V988" s="34"/>
    </row>
    <row r="989" spans="2:22" s="30" customFormat="1" x14ac:dyDescent="0.3">
      <c r="B989" s="32"/>
      <c r="C989" s="33"/>
      <c r="D989" s="33"/>
      <c r="E989" s="33"/>
      <c r="F989" s="33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5"/>
      <c r="R989" s="35"/>
      <c r="S989" s="35"/>
      <c r="T989" s="35"/>
      <c r="U989" s="34"/>
      <c r="V989" s="34"/>
    </row>
    <row r="990" spans="2:22" s="30" customFormat="1" x14ac:dyDescent="0.3">
      <c r="B990" s="32"/>
      <c r="C990" s="33"/>
      <c r="D990" s="33"/>
      <c r="E990" s="33"/>
      <c r="F990" s="33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5"/>
      <c r="R990" s="35"/>
      <c r="S990" s="35"/>
      <c r="T990" s="35"/>
      <c r="U990" s="34"/>
      <c r="V990" s="34"/>
    </row>
    <row r="991" spans="2:22" s="30" customFormat="1" x14ac:dyDescent="0.3">
      <c r="B991" s="32"/>
      <c r="C991" s="33"/>
      <c r="D991" s="33"/>
      <c r="E991" s="33"/>
      <c r="F991" s="33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5"/>
      <c r="R991" s="35"/>
      <c r="S991" s="35"/>
      <c r="T991" s="35"/>
      <c r="U991" s="34"/>
      <c r="V991" s="34"/>
    </row>
    <row r="992" spans="2:22" s="30" customFormat="1" x14ac:dyDescent="0.3">
      <c r="B992" s="32"/>
      <c r="C992" s="33"/>
      <c r="D992" s="33"/>
      <c r="E992" s="33"/>
      <c r="F992" s="33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5"/>
      <c r="R992" s="35"/>
      <c r="S992" s="35"/>
      <c r="T992" s="35"/>
      <c r="U992" s="34"/>
      <c r="V992" s="34"/>
    </row>
    <row r="993" spans="2:22" s="30" customFormat="1" x14ac:dyDescent="0.3">
      <c r="B993" s="32"/>
      <c r="C993" s="33"/>
      <c r="D993" s="33"/>
      <c r="E993" s="33"/>
      <c r="F993" s="33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5"/>
      <c r="R993" s="35"/>
      <c r="S993" s="35"/>
      <c r="T993" s="35"/>
      <c r="U993" s="34"/>
      <c r="V993" s="34"/>
    </row>
    <row r="994" spans="2:22" s="30" customFormat="1" x14ac:dyDescent="0.3">
      <c r="B994" s="32"/>
      <c r="C994" s="33"/>
      <c r="D994" s="33"/>
      <c r="E994" s="33"/>
      <c r="F994" s="33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5"/>
      <c r="R994" s="35"/>
      <c r="S994" s="35"/>
      <c r="T994" s="35"/>
      <c r="U994" s="34"/>
      <c r="V994" s="34"/>
    </row>
    <row r="995" spans="2:22" s="30" customFormat="1" x14ac:dyDescent="0.3">
      <c r="B995" s="32"/>
      <c r="C995" s="33"/>
      <c r="D995" s="33"/>
      <c r="E995" s="33"/>
      <c r="F995" s="33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5"/>
      <c r="R995" s="35"/>
      <c r="S995" s="35"/>
      <c r="T995" s="35"/>
      <c r="U995" s="34"/>
      <c r="V995" s="34"/>
    </row>
    <row r="996" spans="2:22" s="30" customFormat="1" x14ac:dyDescent="0.3">
      <c r="B996" s="32"/>
      <c r="C996" s="33"/>
      <c r="D996" s="33"/>
      <c r="E996" s="33"/>
      <c r="F996" s="33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5"/>
      <c r="R996" s="35"/>
      <c r="S996" s="35"/>
      <c r="T996" s="35"/>
      <c r="U996" s="34"/>
      <c r="V996" s="34"/>
    </row>
    <row r="997" spans="2:22" s="30" customFormat="1" x14ac:dyDescent="0.3">
      <c r="B997" s="32"/>
      <c r="C997" s="33"/>
      <c r="D997" s="33"/>
      <c r="E997" s="33"/>
      <c r="F997" s="33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5"/>
      <c r="R997" s="35"/>
      <c r="S997" s="35"/>
      <c r="T997" s="35"/>
      <c r="U997" s="34"/>
      <c r="V997" s="34"/>
    </row>
    <row r="998" spans="2:22" s="30" customFormat="1" x14ac:dyDescent="0.3">
      <c r="B998" s="32"/>
      <c r="C998" s="33"/>
      <c r="D998" s="33"/>
      <c r="E998" s="33"/>
      <c r="F998" s="33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5"/>
      <c r="R998" s="35"/>
      <c r="S998" s="35"/>
      <c r="T998" s="35"/>
      <c r="U998" s="34"/>
      <c r="V998" s="34"/>
    </row>
    <row r="999" spans="2:22" s="30" customFormat="1" x14ac:dyDescent="0.3">
      <c r="B999" s="32"/>
      <c r="C999" s="33"/>
      <c r="D999" s="33"/>
      <c r="E999" s="33"/>
      <c r="F999" s="33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5"/>
      <c r="R999" s="35"/>
      <c r="S999" s="35"/>
      <c r="T999" s="35"/>
      <c r="U999" s="34"/>
      <c r="V999" s="34"/>
    </row>
    <row r="1000" spans="2:22" s="30" customFormat="1" x14ac:dyDescent="0.3">
      <c r="B1000" s="32"/>
      <c r="C1000" s="33"/>
      <c r="D1000" s="33"/>
      <c r="E1000" s="33"/>
      <c r="F1000" s="33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5"/>
      <c r="R1000" s="35"/>
      <c r="S1000" s="35"/>
      <c r="T1000" s="35"/>
      <c r="U1000" s="34"/>
      <c r="V1000" s="34"/>
    </row>
    <row r="1001" spans="2:22" s="30" customFormat="1" x14ac:dyDescent="0.3">
      <c r="B1001" s="32"/>
      <c r="C1001" s="33"/>
      <c r="D1001" s="33"/>
      <c r="E1001" s="33"/>
      <c r="F1001" s="33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5"/>
      <c r="R1001" s="35"/>
      <c r="S1001" s="35"/>
      <c r="T1001" s="35"/>
      <c r="U1001" s="34"/>
      <c r="V1001" s="34"/>
    </row>
    <row r="1002" spans="2:22" s="30" customFormat="1" x14ac:dyDescent="0.3">
      <c r="B1002" s="32"/>
      <c r="C1002" s="33"/>
      <c r="D1002" s="33"/>
      <c r="E1002" s="33"/>
      <c r="F1002" s="33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5"/>
      <c r="R1002" s="35"/>
      <c r="S1002" s="35"/>
      <c r="T1002" s="35"/>
      <c r="U1002" s="34"/>
      <c r="V1002" s="34"/>
    </row>
    <row r="1003" spans="2:22" s="30" customFormat="1" x14ac:dyDescent="0.3">
      <c r="B1003" s="32"/>
      <c r="C1003" s="33"/>
      <c r="D1003" s="33"/>
      <c r="E1003" s="33"/>
      <c r="F1003" s="33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5"/>
      <c r="R1003" s="35"/>
      <c r="S1003" s="35"/>
      <c r="T1003" s="35"/>
      <c r="U1003" s="34"/>
      <c r="V1003" s="34"/>
    </row>
    <row r="1004" spans="2:22" s="30" customFormat="1" x14ac:dyDescent="0.3">
      <c r="B1004" s="32"/>
      <c r="C1004" s="33"/>
      <c r="D1004" s="33"/>
      <c r="E1004" s="33"/>
      <c r="F1004" s="33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5"/>
      <c r="R1004" s="35"/>
      <c r="S1004" s="35"/>
      <c r="T1004" s="35"/>
      <c r="U1004" s="34"/>
      <c r="V1004" s="34"/>
    </row>
    <row r="1005" spans="2:22" s="30" customFormat="1" x14ac:dyDescent="0.3">
      <c r="B1005" s="32"/>
      <c r="C1005" s="33"/>
      <c r="D1005" s="33"/>
      <c r="E1005" s="33"/>
      <c r="F1005" s="33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5"/>
      <c r="R1005" s="35"/>
      <c r="S1005" s="35"/>
      <c r="T1005" s="35"/>
      <c r="U1005" s="34"/>
      <c r="V1005" s="34"/>
    </row>
    <row r="1006" spans="2:22" s="30" customFormat="1" x14ac:dyDescent="0.3">
      <c r="B1006" s="32"/>
      <c r="C1006" s="33"/>
      <c r="D1006" s="33"/>
      <c r="E1006" s="33"/>
      <c r="F1006" s="33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5"/>
      <c r="R1006" s="35"/>
      <c r="S1006" s="35"/>
      <c r="T1006" s="35"/>
      <c r="U1006" s="34"/>
      <c r="V1006" s="34"/>
    </row>
    <row r="1007" spans="2:22" s="30" customFormat="1" x14ac:dyDescent="0.3">
      <c r="B1007" s="32"/>
      <c r="C1007" s="33"/>
      <c r="D1007" s="33"/>
      <c r="E1007" s="33"/>
      <c r="F1007" s="33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5"/>
      <c r="R1007" s="35"/>
      <c r="S1007" s="35"/>
      <c r="T1007" s="35"/>
      <c r="U1007" s="34"/>
      <c r="V1007" s="34"/>
    </row>
    <row r="1008" spans="2:22" s="30" customFormat="1" x14ac:dyDescent="0.3">
      <c r="B1008" s="32"/>
      <c r="C1008" s="33"/>
      <c r="D1008" s="33"/>
      <c r="E1008" s="33"/>
      <c r="F1008" s="33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5"/>
      <c r="R1008" s="35"/>
      <c r="S1008" s="35"/>
      <c r="T1008" s="35"/>
      <c r="U1008" s="34"/>
      <c r="V1008" s="34"/>
    </row>
    <row r="1009" spans="2:22" s="30" customFormat="1" x14ac:dyDescent="0.3">
      <c r="B1009" s="32"/>
      <c r="C1009" s="33"/>
      <c r="D1009" s="33"/>
      <c r="E1009" s="33"/>
      <c r="F1009" s="33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5"/>
      <c r="R1009" s="35"/>
      <c r="S1009" s="35"/>
      <c r="T1009" s="35"/>
      <c r="U1009" s="34"/>
      <c r="V1009" s="34"/>
    </row>
    <row r="1010" spans="2:22" s="30" customFormat="1" x14ac:dyDescent="0.3">
      <c r="B1010" s="32"/>
      <c r="C1010" s="33"/>
      <c r="D1010" s="33"/>
      <c r="E1010" s="33"/>
      <c r="F1010" s="33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5"/>
      <c r="R1010" s="35"/>
      <c r="S1010" s="35"/>
      <c r="T1010" s="35"/>
      <c r="U1010" s="34"/>
      <c r="V1010" s="34"/>
    </row>
    <row r="1011" spans="2:22" s="30" customFormat="1" x14ac:dyDescent="0.3">
      <c r="B1011" s="32"/>
      <c r="C1011" s="33"/>
      <c r="D1011" s="33"/>
      <c r="E1011" s="33"/>
      <c r="F1011" s="33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5"/>
      <c r="R1011" s="35"/>
      <c r="S1011" s="35"/>
      <c r="T1011" s="35"/>
      <c r="U1011" s="34"/>
      <c r="V1011" s="34"/>
    </row>
    <row r="1012" spans="2:22" s="30" customFormat="1" x14ac:dyDescent="0.3">
      <c r="B1012" s="32"/>
      <c r="C1012" s="33"/>
      <c r="D1012" s="33"/>
      <c r="E1012" s="33"/>
      <c r="F1012" s="33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5"/>
      <c r="R1012" s="35"/>
      <c r="S1012" s="35"/>
      <c r="T1012" s="35"/>
      <c r="U1012" s="34"/>
      <c r="V1012" s="34"/>
    </row>
    <row r="1013" spans="2:22" s="30" customFormat="1" x14ac:dyDescent="0.3">
      <c r="B1013" s="32"/>
      <c r="C1013" s="33"/>
      <c r="D1013" s="33"/>
      <c r="E1013" s="33"/>
      <c r="F1013" s="33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5"/>
      <c r="R1013" s="35"/>
      <c r="S1013" s="35"/>
      <c r="T1013" s="35"/>
      <c r="U1013" s="34"/>
      <c r="V1013" s="34"/>
    </row>
    <row r="1014" spans="2:22" s="30" customFormat="1" x14ac:dyDescent="0.3">
      <c r="B1014" s="32"/>
      <c r="C1014" s="33"/>
      <c r="D1014" s="33"/>
      <c r="E1014" s="33"/>
      <c r="F1014" s="33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5"/>
      <c r="R1014" s="35"/>
      <c r="S1014" s="35"/>
      <c r="T1014" s="35"/>
      <c r="U1014" s="34"/>
      <c r="V1014" s="34"/>
    </row>
    <row r="1015" spans="2:22" s="30" customFormat="1" x14ac:dyDescent="0.3">
      <c r="B1015" s="32"/>
      <c r="C1015" s="33"/>
      <c r="D1015" s="33"/>
      <c r="E1015" s="33"/>
      <c r="F1015" s="33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5"/>
      <c r="R1015" s="35"/>
      <c r="S1015" s="35"/>
      <c r="T1015" s="35"/>
      <c r="U1015" s="34"/>
      <c r="V1015" s="34"/>
    </row>
    <row r="1016" spans="2:22" s="30" customFormat="1" x14ac:dyDescent="0.3">
      <c r="B1016" s="32"/>
      <c r="C1016" s="33"/>
      <c r="D1016" s="33"/>
      <c r="E1016" s="33"/>
      <c r="F1016" s="33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5"/>
      <c r="R1016" s="35"/>
      <c r="S1016" s="35"/>
      <c r="T1016" s="35"/>
      <c r="U1016" s="34"/>
      <c r="V1016" s="34"/>
    </row>
    <row r="1017" spans="2:22" s="30" customFormat="1" x14ac:dyDescent="0.3">
      <c r="B1017" s="32"/>
      <c r="C1017" s="33"/>
      <c r="D1017" s="33"/>
      <c r="E1017" s="33"/>
      <c r="F1017" s="33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5"/>
      <c r="R1017" s="35"/>
      <c r="S1017" s="35"/>
      <c r="T1017" s="35"/>
      <c r="U1017" s="34"/>
      <c r="V1017" s="34"/>
    </row>
    <row r="1018" spans="2:22" s="30" customFormat="1" x14ac:dyDescent="0.3">
      <c r="B1018" s="32"/>
      <c r="C1018" s="33"/>
      <c r="D1018" s="33"/>
      <c r="E1018" s="33"/>
      <c r="F1018" s="33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5"/>
      <c r="R1018" s="35"/>
      <c r="S1018" s="35"/>
      <c r="T1018" s="35"/>
      <c r="U1018" s="34"/>
      <c r="V1018" s="34"/>
    </row>
    <row r="1019" spans="2:22" s="30" customFormat="1" x14ac:dyDescent="0.3">
      <c r="B1019" s="32"/>
      <c r="C1019" s="33"/>
      <c r="D1019" s="33"/>
      <c r="E1019" s="33"/>
      <c r="F1019" s="33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5"/>
      <c r="R1019" s="35"/>
      <c r="S1019" s="35"/>
      <c r="T1019" s="35"/>
      <c r="U1019" s="34"/>
      <c r="V1019" s="34"/>
    </row>
    <row r="1020" spans="2:22" s="30" customFormat="1" x14ac:dyDescent="0.3">
      <c r="B1020" s="32"/>
      <c r="C1020" s="33"/>
      <c r="D1020" s="33"/>
      <c r="E1020" s="33"/>
      <c r="F1020" s="33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5"/>
      <c r="R1020" s="35"/>
      <c r="S1020" s="35"/>
      <c r="T1020" s="35"/>
      <c r="U1020" s="34"/>
      <c r="V1020" s="34"/>
    </row>
    <row r="1021" spans="2:22" s="30" customFormat="1" x14ac:dyDescent="0.3">
      <c r="B1021" s="32"/>
      <c r="C1021" s="33"/>
      <c r="D1021" s="33"/>
      <c r="E1021" s="33"/>
      <c r="F1021" s="33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5"/>
      <c r="R1021" s="35"/>
      <c r="S1021" s="35"/>
      <c r="T1021" s="35"/>
      <c r="U1021" s="34"/>
      <c r="V1021" s="34"/>
    </row>
    <row r="1022" spans="2:22" s="30" customFormat="1" x14ac:dyDescent="0.3">
      <c r="B1022" s="32"/>
      <c r="C1022" s="33"/>
      <c r="D1022" s="33"/>
      <c r="E1022" s="33"/>
      <c r="F1022" s="33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5"/>
      <c r="R1022" s="35"/>
      <c r="S1022" s="35"/>
      <c r="T1022" s="35"/>
      <c r="U1022" s="34"/>
      <c r="V1022" s="34"/>
    </row>
    <row r="1023" spans="2:22" s="30" customFormat="1" x14ac:dyDescent="0.3">
      <c r="B1023" s="32"/>
      <c r="C1023" s="33"/>
      <c r="D1023" s="33"/>
      <c r="E1023" s="33"/>
      <c r="F1023" s="33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5"/>
      <c r="R1023" s="35"/>
      <c r="S1023" s="35"/>
      <c r="T1023" s="35"/>
      <c r="U1023" s="34"/>
      <c r="V1023" s="34"/>
    </row>
    <row r="1024" spans="2:22" s="30" customFormat="1" x14ac:dyDescent="0.3">
      <c r="B1024" s="32"/>
      <c r="C1024" s="33"/>
      <c r="D1024" s="33"/>
      <c r="E1024" s="33"/>
      <c r="F1024" s="33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5"/>
      <c r="R1024" s="35"/>
      <c r="S1024" s="35"/>
      <c r="T1024" s="35"/>
      <c r="U1024" s="34"/>
      <c r="V1024" s="34"/>
    </row>
    <row r="1025" spans="2:22" s="30" customFormat="1" x14ac:dyDescent="0.3">
      <c r="B1025" s="32"/>
      <c r="C1025" s="33"/>
      <c r="D1025" s="33"/>
      <c r="E1025" s="33"/>
      <c r="F1025" s="33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5"/>
      <c r="R1025" s="35"/>
      <c r="S1025" s="35"/>
      <c r="T1025" s="35"/>
      <c r="U1025" s="34"/>
      <c r="V1025" s="34"/>
    </row>
    <row r="1026" spans="2:22" s="30" customFormat="1" x14ac:dyDescent="0.3">
      <c r="B1026" s="32"/>
      <c r="C1026" s="33"/>
      <c r="D1026" s="33"/>
      <c r="E1026" s="33"/>
      <c r="F1026" s="33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5"/>
      <c r="R1026" s="35"/>
      <c r="S1026" s="35"/>
      <c r="T1026" s="35"/>
      <c r="U1026" s="34"/>
      <c r="V1026" s="34"/>
    </row>
    <row r="1027" spans="2:22" s="30" customFormat="1" x14ac:dyDescent="0.3">
      <c r="B1027" s="32"/>
      <c r="C1027" s="33"/>
      <c r="D1027" s="33"/>
      <c r="E1027" s="33"/>
      <c r="F1027" s="33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5"/>
      <c r="R1027" s="35"/>
      <c r="S1027" s="35"/>
      <c r="T1027" s="35"/>
      <c r="U1027" s="34"/>
      <c r="V1027" s="34"/>
    </row>
    <row r="1028" spans="2:22" s="30" customFormat="1" x14ac:dyDescent="0.3">
      <c r="B1028" s="32"/>
      <c r="C1028" s="33"/>
      <c r="D1028" s="33"/>
      <c r="E1028" s="33"/>
      <c r="F1028" s="33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5"/>
      <c r="R1028" s="35"/>
      <c r="S1028" s="35"/>
      <c r="T1028" s="35"/>
      <c r="U1028" s="34"/>
      <c r="V1028" s="34"/>
    </row>
    <row r="1029" spans="2:22" s="30" customFormat="1" x14ac:dyDescent="0.3">
      <c r="B1029" s="32"/>
      <c r="C1029" s="33"/>
      <c r="D1029" s="33"/>
      <c r="E1029" s="33"/>
      <c r="F1029" s="33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5"/>
      <c r="R1029" s="35"/>
      <c r="S1029" s="35"/>
      <c r="T1029" s="35"/>
      <c r="U1029" s="34"/>
      <c r="V1029" s="34"/>
    </row>
    <row r="1030" spans="2:22" s="30" customFormat="1" x14ac:dyDescent="0.3">
      <c r="B1030" s="32"/>
      <c r="C1030" s="33"/>
      <c r="D1030" s="33"/>
      <c r="E1030" s="33"/>
      <c r="F1030" s="33"/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5"/>
      <c r="R1030" s="35"/>
      <c r="S1030" s="35"/>
      <c r="T1030" s="35"/>
      <c r="U1030" s="34"/>
      <c r="V1030" s="34"/>
    </row>
    <row r="1031" spans="2:22" s="30" customFormat="1" x14ac:dyDescent="0.3">
      <c r="B1031" s="32"/>
      <c r="C1031" s="33"/>
      <c r="D1031" s="33"/>
      <c r="E1031" s="33"/>
      <c r="F1031" s="33"/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5"/>
      <c r="R1031" s="35"/>
      <c r="S1031" s="35"/>
      <c r="T1031" s="35"/>
      <c r="U1031" s="34"/>
      <c r="V1031" s="34"/>
    </row>
    <row r="1032" spans="2:22" s="30" customFormat="1" x14ac:dyDescent="0.3">
      <c r="B1032" s="32"/>
      <c r="C1032" s="33"/>
      <c r="D1032" s="33"/>
      <c r="E1032" s="33"/>
      <c r="F1032" s="33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5"/>
      <c r="R1032" s="35"/>
      <c r="S1032" s="35"/>
      <c r="T1032" s="35"/>
      <c r="U1032" s="34"/>
      <c r="V1032" s="34"/>
    </row>
    <row r="1033" spans="2:22" s="30" customFormat="1" x14ac:dyDescent="0.3">
      <c r="B1033" s="32"/>
      <c r="C1033" s="33"/>
      <c r="D1033" s="33"/>
      <c r="E1033" s="33"/>
      <c r="F1033" s="33"/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5"/>
      <c r="R1033" s="35"/>
      <c r="S1033" s="35"/>
      <c r="T1033" s="35"/>
      <c r="U1033" s="34"/>
      <c r="V1033" s="34"/>
    </row>
    <row r="1034" spans="2:22" s="30" customFormat="1" x14ac:dyDescent="0.3">
      <c r="B1034" s="32"/>
      <c r="C1034" s="33"/>
      <c r="D1034" s="33"/>
      <c r="E1034" s="33"/>
      <c r="F1034" s="33"/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5"/>
      <c r="R1034" s="35"/>
      <c r="S1034" s="35"/>
      <c r="T1034" s="35"/>
      <c r="U1034" s="34"/>
      <c r="V1034" s="34"/>
    </row>
    <row r="1035" spans="2:22" s="30" customFormat="1" x14ac:dyDescent="0.3">
      <c r="B1035" s="32"/>
      <c r="C1035" s="33"/>
      <c r="D1035" s="33"/>
      <c r="E1035" s="33"/>
      <c r="F1035" s="33"/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5"/>
      <c r="R1035" s="35"/>
      <c r="S1035" s="35"/>
      <c r="T1035" s="35"/>
      <c r="U1035" s="34"/>
      <c r="V1035" s="34"/>
    </row>
    <row r="1036" spans="2:22" s="30" customFormat="1" x14ac:dyDescent="0.3">
      <c r="B1036" s="32"/>
      <c r="C1036" s="33"/>
      <c r="D1036" s="33"/>
      <c r="E1036" s="33"/>
      <c r="F1036" s="33"/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5"/>
      <c r="R1036" s="35"/>
      <c r="S1036" s="35"/>
      <c r="T1036" s="35"/>
      <c r="U1036" s="34"/>
      <c r="V1036" s="34"/>
    </row>
    <row r="1037" spans="2:22" s="30" customFormat="1" x14ac:dyDescent="0.3">
      <c r="B1037" s="32"/>
      <c r="C1037" s="33"/>
      <c r="D1037" s="33"/>
      <c r="E1037" s="33"/>
      <c r="F1037" s="33"/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5"/>
      <c r="R1037" s="35"/>
      <c r="S1037" s="35"/>
      <c r="T1037" s="35"/>
      <c r="U1037" s="34"/>
      <c r="V1037" s="34"/>
    </row>
    <row r="1038" spans="2:22" s="30" customFormat="1" x14ac:dyDescent="0.3">
      <c r="B1038" s="32"/>
      <c r="C1038" s="33"/>
      <c r="D1038" s="33"/>
      <c r="E1038" s="33"/>
      <c r="F1038" s="33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5"/>
      <c r="R1038" s="35"/>
      <c r="S1038" s="35"/>
      <c r="T1038" s="35"/>
      <c r="U1038" s="34"/>
      <c r="V1038" s="34"/>
    </row>
    <row r="1039" spans="2:22" s="30" customFormat="1" x14ac:dyDescent="0.3">
      <c r="B1039" s="32"/>
      <c r="C1039" s="33"/>
      <c r="D1039" s="33"/>
      <c r="E1039" s="33"/>
      <c r="F1039" s="33"/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5"/>
      <c r="R1039" s="35"/>
      <c r="S1039" s="35"/>
      <c r="T1039" s="35"/>
      <c r="U1039" s="34"/>
      <c r="V1039" s="34"/>
    </row>
    <row r="1040" spans="2:22" s="30" customFormat="1" x14ac:dyDescent="0.3">
      <c r="B1040" s="32"/>
      <c r="C1040" s="33"/>
      <c r="D1040" s="33"/>
      <c r="E1040" s="33"/>
      <c r="F1040" s="33"/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5"/>
      <c r="R1040" s="35"/>
      <c r="S1040" s="35"/>
      <c r="T1040" s="35"/>
      <c r="U1040" s="34"/>
      <c r="V1040" s="34"/>
    </row>
    <row r="1041" spans="2:22" s="30" customFormat="1" x14ac:dyDescent="0.3">
      <c r="B1041" s="32"/>
      <c r="C1041" s="33"/>
      <c r="D1041" s="33"/>
      <c r="E1041" s="33"/>
      <c r="F1041" s="33"/>
      <c r="G1041" s="34"/>
      <c r="H1041" s="34"/>
      <c r="I1041" s="34"/>
      <c r="J1041" s="34"/>
      <c r="K1041" s="34"/>
      <c r="L1041" s="34"/>
      <c r="M1041" s="34"/>
      <c r="N1041" s="34"/>
      <c r="O1041" s="34"/>
      <c r="P1041" s="34"/>
      <c r="Q1041" s="35"/>
      <c r="R1041" s="35"/>
      <c r="S1041" s="35"/>
      <c r="T1041" s="35"/>
      <c r="U1041" s="34"/>
      <c r="V1041" s="34"/>
    </row>
    <row r="1042" spans="2:22" s="30" customFormat="1" x14ac:dyDescent="0.3">
      <c r="B1042" s="32"/>
      <c r="C1042" s="33"/>
      <c r="D1042" s="33"/>
      <c r="E1042" s="33"/>
      <c r="F1042" s="33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5"/>
      <c r="R1042" s="35"/>
      <c r="S1042" s="35"/>
      <c r="T1042" s="35"/>
      <c r="U1042" s="34"/>
      <c r="V1042" s="34"/>
    </row>
    <row r="1043" spans="2:22" s="30" customFormat="1" x14ac:dyDescent="0.3">
      <c r="B1043" s="32"/>
      <c r="C1043" s="33"/>
      <c r="D1043" s="33"/>
      <c r="E1043" s="33"/>
      <c r="F1043" s="33"/>
      <c r="G1043" s="34"/>
      <c r="H1043" s="34"/>
      <c r="I1043" s="34"/>
      <c r="J1043" s="34"/>
      <c r="K1043" s="34"/>
      <c r="L1043" s="34"/>
      <c r="M1043" s="34"/>
      <c r="N1043" s="34"/>
      <c r="O1043" s="34"/>
      <c r="P1043" s="34"/>
      <c r="Q1043" s="35"/>
      <c r="R1043" s="35"/>
      <c r="S1043" s="35"/>
      <c r="T1043" s="35"/>
      <c r="U1043" s="34"/>
      <c r="V1043" s="34"/>
    </row>
    <row r="1044" spans="2:22" s="30" customFormat="1" x14ac:dyDescent="0.3">
      <c r="B1044" s="32"/>
      <c r="C1044" s="33"/>
      <c r="D1044" s="33"/>
      <c r="E1044" s="33"/>
      <c r="F1044" s="33"/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5"/>
      <c r="R1044" s="35"/>
      <c r="S1044" s="35"/>
      <c r="T1044" s="35"/>
      <c r="U1044" s="34"/>
      <c r="V1044" s="34"/>
    </row>
    <row r="1045" spans="2:22" s="30" customFormat="1" x14ac:dyDescent="0.3">
      <c r="B1045" s="32"/>
      <c r="C1045" s="33"/>
      <c r="D1045" s="33"/>
      <c r="E1045" s="33"/>
      <c r="F1045" s="33"/>
      <c r="G1045" s="3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5"/>
      <c r="R1045" s="35"/>
      <c r="S1045" s="35"/>
      <c r="T1045" s="35"/>
      <c r="U1045" s="34"/>
      <c r="V1045" s="34"/>
    </row>
    <row r="1046" spans="2:22" s="30" customFormat="1" x14ac:dyDescent="0.3">
      <c r="B1046" s="32"/>
      <c r="C1046" s="33"/>
      <c r="D1046" s="33"/>
      <c r="E1046" s="33"/>
      <c r="F1046" s="33"/>
      <c r="G1046" s="34"/>
      <c r="H1046" s="34"/>
      <c r="I1046" s="34"/>
      <c r="J1046" s="34"/>
      <c r="K1046" s="34"/>
      <c r="L1046" s="34"/>
      <c r="M1046" s="34"/>
      <c r="N1046" s="34"/>
      <c r="O1046" s="34"/>
      <c r="P1046" s="34"/>
      <c r="Q1046" s="35"/>
      <c r="R1046" s="35"/>
      <c r="S1046" s="35"/>
      <c r="T1046" s="35"/>
      <c r="U1046" s="34"/>
      <c r="V1046" s="34"/>
    </row>
    <row r="1047" spans="2:22" s="30" customFormat="1" x14ac:dyDescent="0.3">
      <c r="B1047" s="32"/>
      <c r="C1047" s="33"/>
      <c r="D1047" s="33"/>
      <c r="E1047" s="33"/>
      <c r="F1047" s="33"/>
      <c r="G1047" s="34"/>
      <c r="H1047" s="34"/>
      <c r="I1047" s="34"/>
      <c r="J1047" s="34"/>
      <c r="K1047" s="34"/>
      <c r="L1047" s="34"/>
      <c r="M1047" s="34"/>
      <c r="N1047" s="34"/>
      <c r="O1047" s="34"/>
      <c r="P1047" s="34"/>
      <c r="Q1047" s="35"/>
      <c r="R1047" s="35"/>
      <c r="S1047" s="35"/>
      <c r="T1047" s="35"/>
      <c r="U1047" s="34"/>
      <c r="V1047" s="34"/>
    </row>
    <row r="1048" spans="2:22" s="30" customFormat="1" x14ac:dyDescent="0.3">
      <c r="B1048" s="32"/>
      <c r="C1048" s="33"/>
      <c r="D1048" s="33"/>
      <c r="E1048" s="33"/>
      <c r="F1048" s="33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5"/>
      <c r="R1048" s="35"/>
      <c r="S1048" s="35"/>
      <c r="T1048" s="35"/>
      <c r="U1048" s="34"/>
      <c r="V1048" s="34"/>
    </row>
    <row r="1049" spans="2:22" s="30" customFormat="1" x14ac:dyDescent="0.3">
      <c r="B1049" s="32"/>
      <c r="C1049" s="33"/>
      <c r="D1049" s="33"/>
      <c r="E1049" s="33"/>
      <c r="F1049" s="33"/>
      <c r="G1049" s="3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5"/>
      <c r="R1049" s="35"/>
      <c r="S1049" s="35"/>
      <c r="T1049" s="35"/>
      <c r="U1049" s="34"/>
      <c r="V1049" s="34"/>
    </row>
    <row r="1050" spans="2:22" s="30" customFormat="1" x14ac:dyDescent="0.3">
      <c r="B1050" s="32"/>
      <c r="C1050" s="33"/>
      <c r="D1050" s="33"/>
      <c r="E1050" s="33"/>
      <c r="F1050" s="33"/>
      <c r="G1050" s="34"/>
      <c r="H1050" s="34"/>
      <c r="I1050" s="34"/>
      <c r="J1050" s="34"/>
      <c r="K1050" s="34"/>
      <c r="L1050" s="34"/>
      <c r="M1050" s="34"/>
      <c r="N1050" s="34"/>
      <c r="O1050" s="34"/>
      <c r="P1050" s="34"/>
      <c r="Q1050" s="35"/>
      <c r="R1050" s="35"/>
      <c r="S1050" s="35"/>
      <c r="T1050" s="35"/>
      <c r="U1050" s="34"/>
      <c r="V1050" s="34"/>
    </row>
    <row r="1051" spans="2:22" s="30" customFormat="1" x14ac:dyDescent="0.3">
      <c r="B1051" s="32"/>
      <c r="C1051" s="33"/>
      <c r="D1051" s="33"/>
      <c r="E1051" s="33"/>
      <c r="F1051" s="33"/>
      <c r="G1051" s="34"/>
      <c r="H1051" s="34"/>
      <c r="I1051" s="34"/>
      <c r="J1051" s="34"/>
      <c r="K1051" s="34"/>
      <c r="L1051" s="34"/>
      <c r="M1051" s="34"/>
      <c r="N1051" s="34"/>
      <c r="O1051" s="34"/>
      <c r="P1051" s="34"/>
      <c r="Q1051" s="35"/>
      <c r="R1051" s="35"/>
      <c r="S1051" s="35"/>
      <c r="T1051" s="35"/>
      <c r="U1051" s="34"/>
      <c r="V1051" s="34"/>
    </row>
    <row r="1052" spans="2:22" s="30" customFormat="1" x14ac:dyDescent="0.3">
      <c r="B1052" s="32"/>
      <c r="C1052" s="33"/>
      <c r="D1052" s="33"/>
      <c r="E1052" s="33"/>
      <c r="F1052" s="33"/>
      <c r="G1052" s="34"/>
      <c r="H1052" s="34"/>
      <c r="I1052" s="34"/>
      <c r="J1052" s="34"/>
      <c r="K1052" s="34"/>
      <c r="L1052" s="34"/>
      <c r="M1052" s="34"/>
      <c r="N1052" s="34"/>
      <c r="O1052" s="34"/>
      <c r="P1052" s="34"/>
      <c r="Q1052" s="35"/>
      <c r="R1052" s="35"/>
      <c r="S1052" s="35"/>
      <c r="T1052" s="35"/>
      <c r="U1052" s="34"/>
      <c r="V1052" s="34"/>
    </row>
    <row r="1053" spans="2:22" s="30" customFormat="1" x14ac:dyDescent="0.3">
      <c r="B1053" s="32"/>
      <c r="C1053" s="33"/>
      <c r="D1053" s="33"/>
      <c r="E1053" s="33"/>
      <c r="F1053" s="33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/>
      <c r="Q1053" s="35"/>
      <c r="R1053" s="35"/>
      <c r="S1053" s="35"/>
      <c r="T1053" s="35"/>
      <c r="U1053" s="34"/>
      <c r="V1053" s="34"/>
    </row>
    <row r="1054" spans="2:22" s="30" customFormat="1" x14ac:dyDescent="0.3">
      <c r="B1054" s="32"/>
      <c r="C1054" s="33"/>
      <c r="D1054" s="33"/>
      <c r="E1054" s="33"/>
      <c r="F1054" s="33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/>
      <c r="Q1054" s="35"/>
      <c r="R1054" s="35"/>
      <c r="S1054" s="35"/>
      <c r="T1054" s="35"/>
      <c r="U1054" s="34"/>
      <c r="V1054" s="34"/>
    </row>
    <row r="1055" spans="2:22" s="30" customFormat="1" x14ac:dyDescent="0.3">
      <c r="B1055" s="32"/>
      <c r="C1055" s="33"/>
      <c r="D1055" s="33"/>
      <c r="E1055" s="33"/>
      <c r="F1055" s="33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/>
      <c r="Q1055" s="35"/>
      <c r="R1055" s="35"/>
      <c r="S1055" s="35"/>
      <c r="T1055" s="35"/>
      <c r="U1055" s="34"/>
      <c r="V1055" s="34"/>
    </row>
    <row r="1056" spans="2:22" s="30" customFormat="1" x14ac:dyDescent="0.3">
      <c r="B1056" s="32"/>
      <c r="C1056" s="33"/>
      <c r="D1056" s="33"/>
      <c r="E1056" s="33"/>
      <c r="F1056" s="33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/>
      <c r="Q1056" s="35"/>
      <c r="R1056" s="35"/>
      <c r="S1056" s="35"/>
      <c r="T1056" s="35"/>
      <c r="U1056" s="34"/>
      <c r="V1056" s="34"/>
    </row>
  </sheetData>
  <autoFilter ref="B7:V10" xr:uid="{00000000-0009-0000-0000-000000000000}"/>
  <mergeCells count="4">
    <mergeCell ref="B3:V3"/>
    <mergeCell ref="C4:V4"/>
    <mergeCell ref="C5:V5"/>
    <mergeCell ref="C6:V6"/>
  </mergeCells>
  <phoneticPr fontId="25" type="noConversion"/>
  <dataValidations count="6">
    <dataValidation type="list" allowBlank="1" showInputMessage="1" showErrorMessage="1" sqref="Q44:Q1056" xr:uid="{00000000-0002-0000-0000-000000000000}">
      <formula1>$T$6:$T$10</formula1>
      <formula2>0</formula2>
    </dataValidation>
    <dataValidation type="list" allowBlank="1" showInputMessage="1" showErrorMessage="1" sqref="R44:R1056" xr:uid="{00000000-0002-0000-0000-000001000000}">
      <formula1>$U$6:$U$10</formula1>
      <formula2>0</formula2>
    </dataValidation>
    <dataValidation type="list" operator="equal" allowBlank="1" showInputMessage="1" showErrorMessage="1" sqref="Q7" xr:uid="{00000000-0002-0000-0000-000002000000}">
      <formula1>"Muito Simples,Simples,Média,Complexo,Muito Complexo,"</formula1>
      <formula2>0</formula2>
    </dataValidation>
    <dataValidation type="list" allowBlank="1" showInputMessage="1" showErrorMessage="1" sqref="Q8:Q43" xr:uid="{00000000-0002-0000-0000-000003000000}">
      <formula1>"Muito Simples,Simples,Média,Complexo,Muito Complexo"</formula1>
      <formula2>0</formula2>
    </dataValidation>
    <dataValidation type="list" allowBlank="1" showInputMessage="1" showErrorMessage="1" sqref="R8:R43" xr:uid="{00000000-0002-0000-0000-000004000000}">
      <formula1>"Funcional Positivo,Funcional Negativo,Não Funcional,Integração,Usabilidade"</formula1>
      <formula2>0</formula2>
    </dataValidation>
    <dataValidation type="list" operator="equal" allowBlank="1" showErrorMessage="1" sqref="S8:S43" xr:uid="{00000000-0002-0000-0000-000005000000}">
      <formula1>"Sim,Não,"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showGridLines="0" zoomScaleNormal="100" workbookViewId="0">
      <selection activeCell="E16" sqref="E16"/>
    </sheetView>
  </sheetViews>
  <sheetFormatPr defaultColWidth="9.21875" defaultRowHeight="14.4" x14ac:dyDescent="0.3"/>
  <cols>
    <col min="1" max="1" width="1.109375" customWidth="1"/>
    <col min="2" max="8" width="27.33203125" customWidth="1"/>
    <col min="9" max="9" width="27.109375" customWidth="1"/>
    <col min="10" max="10" width="20.33203125" customWidth="1"/>
    <col min="11" max="11" width="14.6640625" customWidth="1"/>
    <col min="12" max="12" width="1.44140625" customWidth="1"/>
    <col min="13" max="13" width="20.33203125" customWidth="1"/>
    <col min="14" max="14" width="25.6640625" customWidth="1"/>
  </cols>
  <sheetData>
    <row r="1" spans="1:30" ht="73.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6" customHeight="1" x14ac:dyDescent="0.3"/>
    <row r="3" spans="1:30" ht="21.75" customHeight="1" x14ac:dyDescent="0.3"/>
    <row r="4" spans="1:30" ht="21.75" customHeight="1" x14ac:dyDescent="0.3">
      <c r="B4" s="37" t="s">
        <v>89</v>
      </c>
      <c r="C4" s="6" t="s">
        <v>90</v>
      </c>
      <c r="D4" s="6"/>
      <c r="F4" s="37" t="s">
        <v>91</v>
      </c>
      <c r="G4" s="38" t="s">
        <v>92</v>
      </c>
      <c r="I4" s="37" t="s">
        <v>93</v>
      </c>
      <c r="J4" s="5" t="s">
        <v>94</v>
      </c>
      <c r="K4" s="5"/>
      <c r="L4" s="5"/>
      <c r="M4" s="5"/>
    </row>
    <row r="5" spans="1:30" ht="3.75" customHeight="1" x14ac:dyDescent="0.3"/>
    <row r="6" spans="1:30" ht="21.75" customHeight="1" x14ac:dyDescent="0.3">
      <c r="B6" s="37" t="s">
        <v>95</v>
      </c>
      <c r="C6" s="4">
        <v>42454</v>
      </c>
      <c r="D6" s="4"/>
      <c r="F6" s="37" t="s">
        <v>96</v>
      </c>
      <c r="G6" s="39" t="e">
        <f ca="1">_xll.diatrabalhototal(TODAY(),C6,Font!A2:A10)</f>
        <v>#NAME?</v>
      </c>
      <c r="I6" s="40"/>
      <c r="J6" s="41" t="s">
        <v>97</v>
      </c>
    </row>
    <row r="7" spans="1:30" ht="3.75" customHeight="1" x14ac:dyDescent="0.3"/>
    <row r="8" spans="1:30" ht="27.75" customHeight="1" x14ac:dyDescent="0.3"/>
    <row r="9" spans="1:30" ht="6" customHeight="1" x14ac:dyDescent="0.3"/>
    <row r="10" spans="1:30" ht="34.5" customHeight="1" x14ac:dyDescent="0.3">
      <c r="B10" s="42" t="s">
        <v>98</v>
      </c>
      <c r="C10" s="42" t="s">
        <v>99</v>
      </c>
      <c r="D10" s="42" t="s">
        <v>100</v>
      </c>
      <c r="E10" s="43" t="s">
        <v>101</v>
      </c>
      <c r="F10" s="43" t="s">
        <v>102</v>
      </c>
      <c r="G10" s="43" t="s">
        <v>103</v>
      </c>
      <c r="H10" s="43" t="s">
        <v>104</v>
      </c>
      <c r="I10" s="44"/>
      <c r="J10" s="45"/>
      <c r="K10" s="45"/>
      <c r="L10" s="45"/>
      <c r="M10" s="46"/>
      <c r="N10" s="47"/>
      <c r="O10" s="45"/>
      <c r="P10" s="45"/>
      <c r="Q10" s="45"/>
      <c r="R10" s="45"/>
      <c r="S10" s="46"/>
      <c r="T10" s="46"/>
      <c r="U10" s="46"/>
    </row>
    <row r="11" spans="1:30" ht="3" customHeight="1" x14ac:dyDescent="0.3">
      <c r="B11" s="47"/>
      <c r="C11" s="47"/>
      <c r="D11" s="45"/>
      <c r="E11" s="45"/>
      <c r="F11" s="46"/>
      <c r="G11" s="46"/>
      <c r="H11" s="46"/>
      <c r="I11" s="47"/>
      <c r="J11" s="45"/>
      <c r="K11" s="45"/>
      <c r="L11" s="45"/>
      <c r="M11" s="46"/>
      <c r="N11" s="47"/>
      <c r="O11" s="45"/>
      <c r="P11" s="45"/>
      <c r="Q11" s="45"/>
      <c r="R11" s="45"/>
      <c r="S11" s="46"/>
      <c r="T11" s="46"/>
      <c r="U11" s="46"/>
    </row>
    <row r="12" spans="1:30" ht="27.6" x14ac:dyDescent="0.3">
      <c r="B12" s="48" t="s">
        <v>105</v>
      </c>
      <c r="C12" s="48" t="s">
        <v>106</v>
      </c>
      <c r="D12" s="48" t="s">
        <v>107</v>
      </c>
      <c r="E12" s="48" t="s">
        <v>107</v>
      </c>
      <c r="F12" s="48" t="s">
        <v>107</v>
      </c>
      <c r="G12" s="48" t="s">
        <v>107</v>
      </c>
      <c r="H12" s="48" t="s">
        <v>107</v>
      </c>
      <c r="I12" s="47"/>
      <c r="J12" s="45"/>
      <c r="K12" s="45"/>
      <c r="L12" s="45"/>
      <c r="M12" s="46"/>
      <c r="N12" s="47"/>
      <c r="O12" s="45"/>
      <c r="P12" s="45"/>
      <c r="Q12" s="45"/>
      <c r="R12" s="45"/>
      <c r="S12" s="46"/>
      <c r="T12" s="46"/>
      <c r="U12" s="46"/>
    </row>
    <row r="13" spans="1:30" ht="21.75" customHeight="1" x14ac:dyDescent="0.3">
      <c r="B13" s="49" t="e">
        <f>SUM(#REF!)</f>
        <v>#REF!</v>
      </c>
      <c r="C13" s="49" t="e">
        <f>SUM(#REF!)</f>
        <v>#REF!</v>
      </c>
      <c r="D13" s="49" t="e">
        <f>SUM(#REF!)</f>
        <v>#REF!</v>
      </c>
      <c r="E13" s="49" t="e">
        <f>SUM(#REF!)</f>
        <v>#REF!</v>
      </c>
      <c r="F13" s="49">
        <f>Font!M22</f>
        <v>1</v>
      </c>
      <c r="G13" s="49">
        <f>Font!M23</f>
        <v>4</v>
      </c>
      <c r="H13" s="49" t="e">
        <f>Font!P21</f>
        <v>#REF!</v>
      </c>
      <c r="I13" s="47"/>
      <c r="J13" s="45"/>
      <c r="K13" s="45"/>
      <c r="L13" s="45"/>
      <c r="M13" s="46"/>
      <c r="N13" s="47"/>
      <c r="O13" s="45"/>
      <c r="P13" s="45"/>
      <c r="Q13" s="45"/>
      <c r="R13" s="45"/>
      <c r="S13" s="46"/>
      <c r="T13" s="46"/>
      <c r="U13" s="46"/>
    </row>
    <row r="14" spans="1:30" x14ac:dyDescent="0.3">
      <c r="B14" s="46"/>
      <c r="C14" s="46"/>
      <c r="D14" s="46"/>
      <c r="E14" s="46"/>
      <c r="F14" s="46"/>
      <c r="G14" s="46"/>
      <c r="H14" s="46"/>
      <c r="I14" s="50"/>
      <c r="J14" s="51"/>
      <c r="K14" s="51"/>
      <c r="L14" s="51"/>
      <c r="M14" s="46"/>
      <c r="N14" s="46"/>
      <c r="O14" s="46"/>
      <c r="P14" s="46"/>
      <c r="Q14" s="46"/>
      <c r="R14" s="46"/>
      <c r="S14" s="46"/>
      <c r="T14" s="46"/>
      <c r="U14" s="46"/>
    </row>
    <row r="15" spans="1:30" ht="30.75" customHeight="1" x14ac:dyDescent="0.3">
      <c r="B15" s="48" t="s">
        <v>108</v>
      </c>
      <c r="C15" s="48" t="s">
        <v>109</v>
      </c>
      <c r="D15" s="48" t="s">
        <v>110</v>
      </c>
      <c r="E15" s="52" t="s">
        <v>111</v>
      </c>
      <c r="F15" s="53"/>
      <c r="G15" s="53"/>
      <c r="H15" s="53"/>
      <c r="I15" s="54"/>
      <c r="K15" s="54"/>
      <c r="L15" s="55"/>
      <c r="N15" s="55"/>
      <c r="O15" s="56"/>
      <c r="P15" s="56"/>
      <c r="Q15" s="56"/>
      <c r="R15" s="56"/>
      <c r="S15" s="56"/>
      <c r="T15" s="46"/>
      <c r="U15" s="46"/>
    </row>
    <row r="16" spans="1:30" ht="23.25" customHeight="1" x14ac:dyDescent="0.3">
      <c r="B16" s="57" t="s">
        <v>98</v>
      </c>
      <c r="C16" s="58">
        <v>1</v>
      </c>
      <c r="D16" s="59" t="e">
        <f>(#REF!)/C16</f>
        <v>#REF!</v>
      </c>
      <c r="E16" s="59" t="e">
        <f>D16/8</f>
        <v>#REF!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</row>
    <row r="17" spans="2:11" ht="23.25" customHeight="1" x14ac:dyDescent="0.3">
      <c r="B17" s="49" t="s">
        <v>99</v>
      </c>
      <c r="C17" s="39">
        <v>1</v>
      </c>
      <c r="D17" s="59" t="e">
        <f>(#REF!+#REF!+#REF!)/C17</f>
        <v>#REF!</v>
      </c>
      <c r="E17" s="59" t="e">
        <f>D17/8</f>
        <v>#REF!</v>
      </c>
    </row>
    <row r="18" spans="2:11" ht="23.25" customHeight="1" x14ac:dyDescent="0.3">
      <c r="B18" s="60" t="s">
        <v>100</v>
      </c>
      <c r="C18" s="61">
        <v>1</v>
      </c>
      <c r="D18" s="59" t="e">
        <f>(#REF!)/C18</f>
        <v>#REF!</v>
      </c>
      <c r="E18" s="59" t="e">
        <f>D18/8</f>
        <v>#REF!</v>
      </c>
      <c r="G18" s="62">
        <f>Font!J21</f>
        <v>100</v>
      </c>
      <c r="H18" s="62">
        <f>Font!F22</f>
        <v>60</v>
      </c>
    </row>
    <row r="19" spans="2:11" ht="23.25" customHeight="1" x14ac:dyDescent="0.3">
      <c r="B19" s="60" t="s">
        <v>112</v>
      </c>
      <c r="C19" s="61">
        <v>1</v>
      </c>
      <c r="D19" s="59" t="e">
        <f>(#REF!)/C19</f>
        <v>#REF!</v>
      </c>
      <c r="E19" s="59" t="e">
        <f>D19/8</f>
        <v>#REF!</v>
      </c>
    </row>
    <row r="20" spans="2:11" ht="31.5" customHeight="1" x14ac:dyDescent="0.3">
      <c r="B20" s="63" t="s">
        <v>113</v>
      </c>
      <c r="C20" s="64">
        <f>SUM(C16:C19)</f>
        <v>4</v>
      </c>
      <c r="D20" s="65" t="e">
        <f>SUM(D16:D19)</f>
        <v>#REF!</v>
      </c>
      <c r="E20" s="65" t="e">
        <f>SUM(E16:E19)</f>
        <v>#REF!</v>
      </c>
    </row>
    <row r="28" spans="2:11" x14ac:dyDescent="0.3">
      <c r="B28" s="66"/>
      <c r="C28" s="66"/>
      <c r="D28" s="66"/>
      <c r="E28" s="66"/>
      <c r="F28" s="66"/>
      <c r="G28" s="66"/>
      <c r="H28" s="66"/>
      <c r="I28" s="66"/>
      <c r="J28" s="67"/>
      <c r="K28" s="67"/>
    </row>
    <row r="29" spans="2:11" x14ac:dyDescent="0.3">
      <c r="B29" s="68"/>
      <c r="C29" s="68"/>
      <c r="D29" s="68"/>
      <c r="E29" s="68"/>
      <c r="F29" s="68"/>
      <c r="G29" s="68"/>
      <c r="H29" s="68"/>
      <c r="I29" s="69"/>
    </row>
    <row r="30" spans="2:11" x14ac:dyDescent="0.3">
      <c r="B30" s="68"/>
      <c r="C30" s="68"/>
      <c r="D30" s="68"/>
      <c r="E30" s="68"/>
      <c r="F30" s="68"/>
      <c r="G30" s="68"/>
      <c r="H30" s="68"/>
      <c r="I30" s="69"/>
    </row>
    <row r="31" spans="2:11" x14ac:dyDescent="0.3">
      <c r="B31" s="68"/>
      <c r="C31" s="68"/>
      <c r="D31" s="68"/>
      <c r="E31" s="68"/>
      <c r="F31" s="68"/>
      <c r="G31" s="68"/>
      <c r="H31" s="68"/>
      <c r="I31" s="69"/>
    </row>
    <row r="32" spans="2:11" x14ac:dyDescent="0.3">
      <c r="B32" s="68"/>
      <c r="C32" s="68"/>
      <c r="D32" s="68"/>
      <c r="E32" s="68"/>
      <c r="F32" s="68"/>
      <c r="G32" s="68"/>
      <c r="H32" s="68"/>
      <c r="I32" s="69"/>
    </row>
    <row r="33" spans="2:9" x14ac:dyDescent="0.3">
      <c r="B33" s="68"/>
      <c r="C33" s="68"/>
      <c r="D33" s="68"/>
      <c r="E33" s="68"/>
      <c r="F33" s="68"/>
      <c r="G33" s="68"/>
      <c r="H33" s="68"/>
      <c r="I33" s="69"/>
    </row>
    <row r="34" spans="2:9" x14ac:dyDescent="0.3">
      <c r="B34" s="68"/>
      <c r="C34" s="68"/>
      <c r="D34" s="68"/>
      <c r="E34" s="68"/>
      <c r="F34" s="68"/>
      <c r="G34" s="68"/>
      <c r="H34" s="68"/>
      <c r="I34" s="69"/>
    </row>
    <row r="35" spans="2:9" x14ac:dyDescent="0.3">
      <c r="B35" s="68"/>
      <c r="C35" s="68"/>
      <c r="D35" s="68"/>
      <c r="E35" s="68"/>
      <c r="F35" s="68"/>
      <c r="G35" s="68"/>
      <c r="H35" s="68"/>
      <c r="I35" s="69"/>
    </row>
  </sheetData>
  <mergeCells count="4">
    <mergeCell ref="A1:AD1"/>
    <mergeCell ref="C4:D4"/>
    <mergeCell ref="J4:M4"/>
    <mergeCell ref="C6:D6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00"/>
  <sheetViews>
    <sheetView zoomScaleNormal="100" workbookViewId="0">
      <selection activeCell="A18" sqref="A18"/>
    </sheetView>
  </sheetViews>
  <sheetFormatPr defaultColWidth="8.88671875" defaultRowHeight="14.4" x14ac:dyDescent="0.3"/>
  <cols>
    <col min="1" max="1" width="22.88671875" customWidth="1"/>
    <col min="2" max="2" width="53.44140625" customWidth="1"/>
    <col min="3" max="3" width="7" customWidth="1"/>
    <col min="4" max="4" width="10.6640625" customWidth="1"/>
    <col min="5" max="5" width="35.33203125" customWidth="1"/>
    <col min="6" max="6" width="19.44140625" customWidth="1"/>
    <col min="7" max="7" width="6.44140625" customWidth="1"/>
    <col min="8" max="8" width="21.6640625" customWidth="1"/>
    <col min="9" max="9" width="10.6640625" customWidth="1"/>
    <col min="10" max="10" width="13.33203125" customWidth="1"/>
    <col min="11" max="11" width="11.109375" customWidth="1"/>
    <col min="12" max="12" width="11.88671875" customWidth="1"/>
    <col min="14" max="14" width="9.88671875" customWidth="1"/>
    <col min="15" max="15" width="19.44140625" customWidth="1"/>
    <col min="16" max="16" width="10.44140625" customWidth="1"/>
    <col min="17" max="17" width="11.88671875" customWidth="1"/>
    <col min="18" max="18" width="9.88671875" customWidth="1"/>
  </cols>
  <sheetData>
    <row r="1" spans="1:19" x14ac:dyDescent="0.3">
      <c r="A1" s="41" t="s">
        <v>114</v>
      </c>
      <c r="B1" s="41" t="s">
        <v>115</v>
      </c>
      <c r="D1" s="70" t="s">
        <v>116</v>
      </c>
      <c r="E1" s="71" t="s">
        <v>117</v>
      </c>
      <c r="F1" s="71" t="s">
        <v>118</v>
      </c>
      <c r="H1" s="71" t="s">
        <v>119</v>
      </c>
      <c r="I1" s="71" t="s">
        <v>120</v>
      </c>
      <c r="K1" s="3" t="s">
        <v>99</v>
      </c>
      <c r="L1" s="3"/>
      <c r="M1" s="3"/>
      <c r="O1" s="3" t="s">
        <v>99</v>
      </c>
      <c r="P1" s="3"/>
      <c r="Q1" s="3"/>
    </row>
    <row r="2" spans="1:19" x14ac:dyDescent="0.3">
      <c r="A2" s="72">
        <v>42370</v>
      </c>
      <c r="B2" s="73" t="s">
        <v>121</v>
      </c>
      <c r="D2" s="74" t="s">
        <v>122</v>
      </c>
      <c r="E2" s="74">
        <v>1.25</v>
      </c>
      <c r="F2" s="75" t="e">
        <f>IF(#REF!="B",Font!E2,0)</f>
        <v>#REF!</v>
      </c>
      <c r="H2" t="s">
        <v>123</v>
      </c>
      <c r="I2" s="74" t="e">
        <f>COUNTIF('MRR - Juliana'!#REF!,1)</f>
        <v>#REF!</v>
      </c>
      <c r="K2" s="70" t="s">
        <v>116</v>
      </c>
      <c r="L2" s="71" t="s">
        <v>117</v>
      </c>
      <c r="M2" s="71" t="s">
        <v>118</v>
      </c>
      <c r="O2" s="71" t="s">
        <v>124</v>
      </c>
      <c r="P2" s="71" t="s">
        <v>117</v>
      </c>
      <c r="Q2" s="71" t="s">
        <v>118</v>
      </c>
    </row>
    <row r="3" spans="1:19" x14ac:dyDescent="0.3">
      <c r="A3" s="72">
        <v>42409</v>
      </c>
      <c r="B3" s="73" t="s">
        <v>125</v>
      </c>
      <c r="D3" s="74" t="s">
        <v>126</v>
      </c>
      <c r="E3" s="74">
        <v>1.25</v>
      </c>
      <c r="F3" s="75" t="e">
        <f>IF(#REF!="M",Font!E3,0)</f>
        <v>#REF!</v>
      </c>
      <c r="H3" t="s">
        <v>127</v>
      </c>
      <c r="I3" s="74" t="e">
        <f>COUNTIF('MRR - Juliana'!#REF!,2)</f>
        <v>#REF!</v>
      </c>
      <c r="K3" s="74" t="s">
        <v>122</v>
      </c>
      <c r="L3" s="74">
        <v>7</v>
      </c>
      <c r="M3" s="75" t="e">
        <f>IF(#REF!="B",Font!L3,0)</f>
        <v>#REF!</v>
      </c>
      <c r="O3" s="76" t="s">
        <v>128</v>
      </c>
      <c r="P3" s="74">
        <v>10</v>
      </c>
      <c r="Q3" s="75" t="e">
        <f>IF(#REF!="M",Font!P3,0)</f>
        <v>#REF!</v>
      </c>
      <c r="R3" s="77" t="s">
        <v>127</v>
      </c>
      <c r="S3" s="78"/>
    </row>
    <row r="4" spans="1:19" x14ac:dyDescent="0.3">
      <c r="A4" s="72">
        <v>42410</v>
      </c>
      <c r="B4" s="73" t="s">
        <v>129</v>
      </c>
      <c r="D4" s="74" t="s">
        <v>130</v>
      </c>
      <c r="E4" s="74">
        <v>1.25</v>
      </c>
      <c r="F4" s="75" t="e">
        <f>IF(#REF!="A",Font!E4,0)</f>
        <v>#REF!</v>
      </c>
      <c r="H4" t="s">
        <v>131</v>
      </c>
      <c r="I4" s="74" t="e">
        <f>COUNTIF('MRR - Juliana'!#REF!,3)</f>
        <v>#REF!</v>
      </c>
      <c r="K4" s="74" t="s">
        <v>126</v>
      </c>
      <c r="L4" s="74">
        <v>10</v>
      </c>
      <c r="M4" s="75" t="e">
        <f>IF(#REF!="M",Font!L4,0)</f>
        <v>#REF!</v>
      </c>
      <c r="O4" s="76" t="s">
        <v>132</v>
      </c>
      <c r="P4" s="74">
        <v>15</v>
      </c>
      <c r="Q4" s="75" t="e">
        <f>IF(#REF!="A",Font!P4,0)</f>
        <v>#REF!</v>
      </c>
      <c r="R4" s="77" t="s">
        <v>131</v>
      </c>
      <c r="S4" s="78"/>
    </row>
    <row r="5" spans="1:19" x14ac:dyDescent="0.3">
      <c r="A5" s="72">
        <v>42454</v>
      </c>
      <c r="B5" s="73" t="s">
        <v>133</v>
      </c>
      <c r="D5" s="74" t="s">
        <v>134</v>
      </c>
      <c r="E5" s="74">
        <v>1.25</v>
      </c>
      <c r="F5" s="75" t="e">
        <f>IF(#REF!="A",Font!E5,0)</f>
        <v>#REF!</v>
      </c>
      <c r="K5" s="74" t="s">
        <v>130</v>
      </c>
      <c r="L5" s="74">
        <v>15</v>
      </c>
      <c r="M5" s="75" t="e">
        <f>IF(#REF!="A",Font!L5,0)</f>
        <v>#REF!</v>
      </c>
      <c r="O5" s="76" t="s">
        <v>135</v>
      </c>
      <c r="P5" s="74">
        <v>15</v>
      </c>
      <c r="Q5" s="75" t="e">
        <f>IF(#REF!="A",Font!P5,0)</f>
        <v>#REF!</v>
      </c>
      <c r="R5" s="77" t="s">
        <v>131</v>
      </c>
      <c r="S5" s="78"/>
    </row>
    <row r="6" spans="1:19" x14ac:dyDescent="0.3">
      <c r="A6" s="72">
        <v>42481</v>
      </c>
      <c r="B6" s="73" t="s">
        <v>136</v>
      </c>
      <c r="D6" s="74" t="s">
        <v>137</v>
      </c>
      <c r="E6" s="74">
        <v>1.25</v>
      </c>
      <c r="F6" s="75" t="e">
        <f>IF(#REF!="A",Font!E6,0)</f>
        <v>#REF!</v>
      </c>
      <c r="H6" s="71" t="s">
        <v>138</v>
      </c>
      <c r="I6" s="71" t="s">
        <v>120</v>
      </c>
      <c r="K6" s="74" t="s">
        <v>134</v>
      </c>
      <c r="L6" s="74">
        <v>10</v>
      </c>
      <c r="M6" s="75" t="e">
        <f>IF(#REF!="M",Font!L6,0)</f>
        <v>#REF!</v>
      </c>
      <c r="O6" s="79" t="s">
        <v>139</v>
      </c>
      <c r="P6" s="74">
        <v>15</v>
      </c>
      <c r="Q6" s="75" t="e">
        <f>IF(#REF!="A",Font!P6,0)</f>
        <v>#REF!</v>
      </c>
      <c r="R6" s="77" t="s">
        <v>131</v>
      </c>
      <c r="S6" s="78"/>
    </row>
    <row r="7" spans="1:19" x14ac:dyDescent="0.3">
      <c r="A7" s="72">
        <v>42516</v>
      </c>
      <c r="B7" s="73" t="s">
        <v>140</v>
      </c>
      <c r="D7" s="74" t="s">
        <v>141</v>
      </c>
      <c r="E7" s="74">
        <v>1.25</v>
      </c>
      <c r="F7" s="75" t="e">
        <f>IF(#REF!="A",Font!E7,0)</f>
        <v>#REF!</v>
      </c>
      <c r="H7" t="s">
        <v>123</v>
      </c>
      <c r="I7" s="74">
        <f>COUNTIF('MRR - Juliana'!Q8:Q3778,1)</f>
        <v>0</v>
      </c>
      <c r="K7" s="74" t="s">
        <v>137</v>
      </c>
      <c r="L7" s="74">
        <v>15</v>
      </c>
      <c r="M7" s="75" t="e">
        <f>IF(#REF!="A",Font!L7,0)</f>
        <v>#REF!</v>
      </c>
      <c r="O7" s="76" t="s">
        <v>142</v>
      </c>
      <c r="P7" s="74">
        <v>15</v>
      </c>
      <c r="Q7" s="75" t="e">
        <f>IF(#REF!="A",Font!P7,0)</f>
        <v>#REF!</v>
      </c>
      <c r="R7" s="77" t="s">
        <v>131</v>
      </c>
      <c r="S7" s="78"/>
    </row>
    <row r="8" spans="1:19" x14ac:dyDescent="0.3">
      <c r="A8" s="72">
        <v>42620</v>
      </c>
      <c r="B8" s="73" t="s">
        <v>143</v>
      </c>
      <c r="D8" s="74" t="s">
        <v>144</v>
      </c>
      <c r="E8" s="74">
        <v>1.25</v>
      </c>
      <c r="F8" s="75" t="e">
        <f>IF(#REF!="A",Font!E8,0)</f>
        <v>#REF!</v>
      </c>
      <c r="H8" t="s">
        <v>127</v>
      </c>
      <c r="I8" s="74">
        <f>COUNTIF('MRR - Juliana'!Q8:Q3778,2)</f>
        <v>0</v>
      </c>
      <c r="K8" s="74" t="s">
        <v>141</v>
      </c>
      <c r="L8" s="74">
        <v>15</v>
      </c>
      <c r="M8" s="75" t="e">
        <f>IF(#REF!="A",Font!L8,0)</f>
        <v>#REF!</v>
      </c>
      <c r="O8" s="76" t="s">
        <v>145</v>
      </c>
      <c r="P8" s="74">
        <v>10</v>
      </c>
      <c r="Q8" s="75" t="e">
        <f>IF(#REF!="M",Font!P8,0)</f>
        <v>#REF!</v>
      </c>
      <c r="R8" s="77" t="s">
        <v>127</v>
      </c>
      <c r="S8" s="78"/>
    </row>
    <row r="9" spans="1:19" x14ac:dyDescent="0.3">
      <c r="A9" s="72">
        <v>42676</v>
      </c>
      <c r="B9" s="73" t="s">
        <v>146</v>
      </c>
      <c r="D9" s="74" t="s">
        <v>147</v>
      </c>
      <c r="E9" s="74">
        <v>1.25</v>
      </c>
      <c r="F9" s="75" t="e">
        <f>IF(#REF!="A",Font!E9,0)</f>
        <v>#REF!</v>
      </c>
      <c r="H9" t="s">
        <v>131</v>
      </c>
      <c r="I9" s="74">
        <f>COUNTIF('MRR - Juliana'!Q8:Q3778,3)</f>
        <v>0</v>
      </c>
      <c r="K9" s="74" t="s">
        <v>144</v>
      </c>
      <c r="L9" s="74">
        <v>15</v>
      </c>
      <c r="M9" s="75" t="e">
        <f>IF(#REF!="A",Font!L9,0)</f>
        <v>#REF!</v>
      </c>
      <c r="O9" s="76" t="s">
        <v>148</v>
      </c>
      <c r="P9" s="74">
        <v>15</v>
      </c>
      <c r="Q9" s="75" t="e">
        <f>IF(#REF!="A",Font!P9,0)</f>
        <v>#REF!</v>
      </c>
      <c r="R9" s="77" t="s">
        <v>131</v>
      </c>
      <c r="S9" s="78"/>
    </row>
    <row r="10" spans="1:19" x14ac:dyDescent="0.3">
      <c r="A10" s="72">
        <v>42689</v>
      </c>
      <c r="B10" s="73" t="s">
        <v>149</v>
      </c>
      <c r="D10" s="2" t="s">
        <v>113</v>
      </c>
      <c r="E10" s="2"/>
      <c r="F10" s="71" t="e">
        <f>SUM(F2:F9)</f>
        <v>#REF!</v>
      </c>
      <c r="I10" s="74">
        <f>SUM(I7:I9)</f>
        <v>0</v>
      </c>
      <c r="K10" s="74" t="s">
        <v>147</v>
      </c>
      <c r="L10" s="74">
        <v>15</v>
      </c>
      <c r="M10" s="75" t="e">
        <f>IF(#REF!="A",Font!L10,0)</f>
        <v>#REF!</v>
      </c>
      <c r="O10" s="2" t="s">
        <v>113</v>
      </c>
      <c r="P10" s="2"/>
      <c r="Q10" s="71" t="e">
        <f>SUM(Q3:Q9)</f>
        <v>#REF!</v>
      </c>
    </row>
    <row r="11" spans="1:19" x14ac:dyDescent="0.3">
      <c r="A11" s="72"/>
      <c r="B11" s="73"/>
      <c r="K11" s="2" t="s">
        <v>113</v>
      </c>
      <c r="L11" s="2"/>
      <c r="M11" s="71" t="e">
        <f>SUM(M3:M10)</f>
        <v>#REF!</v>
      </c>
    </row>
    <row r="12" spans="1:19" x14ac:dyDescent="0.3">
      <c r="A12" s="3" t="s">
        <v>99</v>
      </c>
      <c r="B12" s="3"/>
      <c r="C12" s="3"/>
      <c r="G12" s="71"/>
      <c r="H12" s="71"/>
      <c r="P12" s="3" t="s">
        <v>99</v>
      </c>
      <c r="Q12" s="3"/>
    </row>
    <row r="13" spans="1:19" x14ac:dyDescent="0.3">
      <c r="A13" s="71" t="s">
        <v>119</v>
      </c>
      <c r="B13" s="71" t="s">
        <v>117</v>
      </c>
      <c r="C13" s="71" t="s">
        <v>118</v>
      </c>
      <c r="E13" s="74"/>
      <c r="F13" s="71" t="s">
        <v>99</v>
      </c>
      <c r="G13" s="71" t="s">
        <v>117</v>
      </c>
      <c r="H13" s="71" t="s">
        <v>118</v>
      </c>
      <c r="K13" s="3" t="s">
        <v>99</v>
      </c>
      <c r="L13" s="3"/>
      <c r="M13" s="3"/>
      <c r="P13" s="71" t="s">
        <v>138</v>
      </c>
      <c r="Q13" s="71" t="s">
        <v>120</v>
      </c>
      <c r="S13" t="s">
        <v>150</v>
      </c>
    </row>
    <row r="14" spans="1:19" x14ac:dyDescent="0.3">
      <c r="A14" s="76" t="s">
        <v>128</v>
      </c>
      <c r="B14" s="74">
        <v>7</v>
      </c>
      <c r="C14" s="75" t="e">
        <f>IF(#REF!="B",Font!B14,0)</f>
        <v>#REF!</v>
      </c>
      <c r="E14" s="74"/>
      <c r="F14" s="71" t="s">
        <v>119</v>
      </c>
      <c r="G14" s="74">
        <v>7</v>
      </c>
      <c r="H14" s="75" t="e">
        <f>IF(#REF!="B",Font!G14,0)</f>
        <v>#REF!</v>
      </c>
      <c r="I14" s="77" t="s">
        <v>123</v>
      </c>
      <c r="K14" s="71" t="s">
        <v>151</v>
      </c>
      <c r="L14" s="71" t="s">
        <v>117</v>
      </c>
      <c r="M14" s="71" t="s">
        <v>118</v>
      </c>
      <c r="N14" s="77" t="s">
        <v>123</v>
      </c>
      <c r="P14" t="s">
        <v>123</v>
      </c>
      <c r="Q14" s="74">
        <f>COUNTIF('MRR - Juliana'!U8:U3778,sim)+COUNTIF('MRR - Juliana'!Q8:Q3778,1)</f>
        <v>0</v>
      </c>
      <c r="R14" s="74"/>
      <c r="S14" s="74" t="s">
        <v>152</v>
      </c>
    </row>
    <row r="15" spans="1:19" x14ac:dyDescent="0.3">
      <c r="A15" s="76" t="s">
        <v>153</v>
      </c>
      <c r="B15" s="74">
        <v>10</v>
      </c>
      <c r="C15" s="75" t="e">
        <f>IF(#REF!="M",Font!B15,0)</f>
        <v>#REF!</v>
      </c>
      <c r="D15" s="77" t="s">
        <v>123</v>
      </c>
      <c r="F15" s="76" t="s">
        <v>128</v>
      </c>
      <c r="G15" s="74">
        <v>10</v>
      </c>
      <c r="H15" s="75" t="e">
        <f>IF(#REF!="M",Font!G15,0)</f>
        <v>#REF!</v>
      </c>
      <c r="I15" s="77" t="s">
        <v>127</v>
      </c>
      <c r="K15" s="76" t="s">
        <v>128</v>
      </c>
      <c r="L15" s="74">
        <v>7</v>
      </c>
      <c r="M15" s="75" t="e">
        <f>IF(#REF!="B",Font!L15,0)</f>
        <v>#REF!</v>
      </c>
      <c r="N15" s="77" t="s">
        <v>127</v>
      </c>
      <c r="P15" t="s">
        <v>127</v>
      </c>
      <c r="Q15" s="74">
        <f>COUNTIF('MRR - Juliana'!U8:U3778,"Sim")+COUNTIF('MRR - Juliana'!Q8:Q3778,2)</f>
        <v>5</v>
      </c>
      <c r="S15" s="74" t="s">
        <v>154</v>
      </c>
    </row>
    <row r="16" spans="1:19" x14ac:dyDescent="0.3">
      <c r="A16" s="76" t="s">
        <v>155</v>
      </c>
      <c r="B16" s="74">
        <v>10</v>
      </c>
      <c r="C16" s="75" t="e">
        <f>IF(#REF!="M",Font!B16,0)</f>
        <v>#REF!</v>
      </c>
      <c r="D16" s="77" t="s">
        <v>127</v>
      </c>
      <c r="F16" s="76" t="s">
        <v>153</v>
      </c>
      <c r="G16" s="74">
        <v>10</v>
      </c>
      <c r="H16" s="75" t="e">
        <f>IF(#REF!="M",Font!G16,0)</f>
        <v>#REF!</v>
      </c>
      <c r="I16" s="77" t="s">
        <v>127</v>
      </c>
      <c r="K16" s="76" t="s">
        <v>153</v>
      </c>
      <c r="L16" s="74">
        <v>10</v>
      </c>
      <c r="M16" s="75" t="e">
        <f>IF(#REF!="M",Font!L16,0)</f>
        <v>#REF!</v>
      </c>
      <c r="N16" s="77" t="s">
        <v>131</v>
      </c>
      <c r="P16" t="s">
        <v>131</v>
      </c>
      <c r="Q16" s="74"/>
      <c r="S16" s="74" t="s">
        <v>156</v>
      </c>
    </row>
    <row r="17" spans="1:17" x14ac:dyDescent="0.3">
      <c r="A17" s="79" t="s">
        <v>157</v>
      </c>
      <c r="B17" s="74">
        <v>15</v>
      </c>
      <c r="C17" s="75" t="e">
        <f>IF(#REF!="A",Font!B17,0)</f>
        <v>#REF!</v>
      </c>
      <c r="D17" s="77" t="s">
        <v>127</v>
      </c>
      <c r="F17" s="76" t="s">
        <v>155</v>
      </c>
      <c r="G17" s="74">
        <v>10</v>
      </c>
      <c r="H17" s="75" t="e">
        <f>IF(#REF!="M",Font!G17,0)</f>
        <v>#REF!</v>
      </c>
      <c r="I17" s="77" t="s">
        <v>127</v>
      </c>
      <c r="K17" s="76" t="s">
        <v>155</v>
      </c>
      <c r="L17" s="74">
        <v>15</v>
      </c>
      <c r="M17" s="75" t="e">
        <f>IF(#REF!="A",Font!L17,0)</f>
        <v>#REF!</v>
      </c>
    </row>
    <row r="18" spans="1:17" x14ac:dyDescent="0.3">
      <c r="A18" s="3" t="s">
        <v>113</v>
      </c>
      <c r="B18" s="3"/>
      <c r="C18" s="71" t="e">
        <f>SUM(C14:C17)</f>
        <v>#REF!</v>
      </c>
      <c r="D18" s="77" t="s">
        <v>131</v>
      </c>
      <c r="F18" s="79" t="s">
        <v>157</v>
      </c>
      <c r="G18" s="71"/>
      <c r="H18" s="71" t="e">
        <f>SUM(H14:H17)</f>
        <v>#REF!</v>
      </c>
      <c r="K18" s="3" t="s">
        <v>113</v>
      </c>
      <c r="L18" s="3"/>
      <c r="M18" s="71" t="e">
        <f>SUM(M15:M17)</f>
        <v>#REF!</v>
      </c>
    </row>
    <row r="19" spans="1:17" x14ac:dyDescent="0.3">
      <c r="F19" s="71" t="s">
        <v>113</v>
      </c>
    </row>
    <row r="20" spans="1:17" x14ac:dyDescent="0.3">
      <c r="A20" s="80" t="s">
        <v>158</v>
      </c>
      <c r="B20" s="71" t="s">
        <v>113</v>
      </c>
      <c r="H20" s="71" t="s">
        <v>159</v>
      </c>
      <c r="I20" s="71" t="s">
        <v>113</v>
      </c>
      <c r="J20" s="80" t="s">
        <v>160</v>
      </c>
      <c r="O20" s="71" t="s">
        <v>161</v>
      </c>
      <c r="P20" s="71" t="s">
        <v>113</v>
      </c>
    </row>
    <row r="21" spans="1:17" x14ac:dyDescent="0.3">
      <c r="A21" s="81" t="s">
        <v>152</v>
      </c>
      <c r="B21" s="74" t="e">
        <f>COUNTIF(#REF!,"B")+COUNTIF(#REF!,"B")+COUNTIF(#REF!,"B")+COUNTIF(#REF!,"B")+COUNTIF(#REF!,"B")</f>
        <v>#REF!</v>
      </c>
      <c r="D21" s="71" t="s">
        <v>162</v>
      </c>
      <c r="E21" s="71" t="s">
        <v>113</v>
      </c>
      <c r="F21" s="80" t="s">
        <v>160</v>
      </c>
      <c r="H21" s="74" t="s">
        <v>33</v>
      </c>
      <c r="I21" s="74">
        <f>COUNTIF('MRR - Juliana'!U8:U3778,"Sim")</f>
        <v>5</v>
      </c>
      <c r="J21" s="82">
        <f>I21*100/I23</f>
        <v>100</v>
      </c>
      <c r="L21" s="71" t="s">
        <v>163</v>
      </c>
      <c r="M21" s="71" t="s">
        <v>113</v>
      </c>
      <c r="O21" s="74" t="s">
        <v>33</v>
      </c>
      <c r="P21" s="74" t="e">
        <f>COUNTIF('MRR - Juliana'!#REF!,"Sim")</f>
        <v>#REF!</v>
      </c>
      <c r="Q21" s="83" t="e">
        <f>P21*100/P23</f>
        <v>#REF!</v>
      </c>
    </row>
    <row r="22" spans="1:17" x14ac:dyDescent="0.3">
      <c r="A22" s="81" t="s">
        <v>154</v>
      </c>
      <c r="B22" s="74" t="e">
        <f>COUNTIF(#REF!,"M")+COUNTIF(#REF!,"M")+COUNTIF(#REF!,"M")+COUNTIF(#REF!,"M")+COUNTIF(#REF!,"M")</f>
        <v>#REF!</v>
      </c>
      <c r="D22" s="74" t="s">
        <v>33</v>
      </c>
      <c r="E22" s="74">
        <f>COUNTIF('MRR - Juliana'!V8:V3778,"Sim")</f>
        <v>3</v>
      </c>
      <c r="F22" s="82">
        <f>E22*100/E24</f>
        <v>60</v>
      </c>
      <c r="H22" s="74" t="s">
        <v>38</v>
      </c>
      <c r="I22" s="74">
        <f>COUNTIF('MRR - Juliana'!U8:U3778,"Não")</f>
        <v>0</v>
      </c>
      <c r="J22" s="82">
        <f>I22*100/I23</f>
        <v>0</v>
      </c>
      <c r="K22" s="77"/>
      <c r="L22" s="74" t="s">
        <v>164</v>
      </c>
      <c r="M22" s="74">
        <f>COUNTIF('MRR - Juliana'!S8:S3778,"Não")</f>
        <v>1</v>
      </c>
      <c r="O22" s="74" t="s">
        <v>38</v>
      </c>
      <c r="P22" s="74" t="e">
        <f>COUNTIF('MRR - Juliana'!#REF!,"Não")</f>
        <v>#REF!</v>
      </c>
      <c r="Q22" s="83" t="e">
        <f>P22*100/P23</f>
        <v>#REF!</v>
      </c>
    </row>
    <row r="23" spans="1:17" x14ac:dyDescent="0.3">
      <c r="A23" s="81" t="s">
        <v>156</v>
      </c>
      <c r="B23" s="74" t="e">
        <f>COUNTIF(#REF!,"A")+COUNTIF(#REF!,"A")+COUNTIF(#REF!,"A")+COUNTIF(#REF!,"A")+COUNTIF(#REF!,"A")</f>
        <v>#REF!</v>
      </c>
      <c r="D23" s="74" t="s">
        <v>38</v>
      </c>
      <c r="E23" s="74">
        <f>COUNTIF('MRR - Juliana'!V8:V3778,"Não")</f>
        <v>2</v>
      </c>
      <c r="F23" s="82">
        <f>E23*100/E24</f>
        <v>40</v>
      </c>
      <c r="H23" s="70" t="s">
        <v>113</v>
      </c>
      <c r="I23" s="74">
        <f>SUM(I21:I22)</f>
        <v>5</v>
      </c>
      <c r="K23" s="77"/>
      <c r="L23" s="74" t="s">
        <v>165</v>
      </c>
      <c r="M23" s="74">
        <f>COUNTIF('MRR - Juliana'!S8:S3778,"Sim")</f>
        <v>4</v>
      </c>
      <c r="O23" s="70" t="s">
        <v>113</v>
      </c>
      <c r="P23" s="74" t="e">
        <f>SUM(P21:P22)</f>
        <v>#REF!</v>
      </c>
    </row>
    <row r="24" spans="1:17" x14ac:dyDescent="0.3">
      <c r="D24" s="70" t="s">
        <v>113</v>
      </c>
      <c r="E24" s="74">
        <f>SUM(E22:E23)</f>
        <v>5</v>
      </c>
      <c r="K24" s="77"/>
      <c r="L24" s="70" t="s">
        <v>113</v>
      </c>
      <c r="M24" s="74">
        <f>SUM(M22:M23)</f>
        <v>5</v>
      </c>
    </row>
    <row r="25" spans="1:17" x14ac:dyDescent="0.3">
      <c r="K25" s="77"/>
      <c r="L25" s="78"/>
    </row>
    <row r="26" spans="1:17" x14ac:dyDescent="0.3">
      <c r="A26" s="81" t="s">
        <v>162</v>
      </c>
      <c r="F26" s="74">
        <v>1</v>
      </c>
      <c r="G26" s="74">
        <v>2</v>
      </c>
      <c r="H26" s="74">
        <v>3</v>
      </c>
      <c r="K26" s="77"/>
      <c r="L26" s="78"/>
    </row>
    <row r="27" spans="1:17" x14ac:dyDescent="0.3">
      <c r="A27" s="81" t="s">
        <v>33</v>
      </c>
      <c r="B27" s="74">
        <f>COUNTIF('MRR - Juliana'!V8:V3778,"Sim")</f>
        <v>3</v>
      </c>
      <c r="E27" s="74" t="s">
        <v>159</v>
      </c>
      <c r="F27" s="74">
        <f>COUNTIFS('MRR - Juliana'!U8:U3778,"Sim",'MRR - Juliana'!Q8:Q3778,1)</f>
        <v>0</v>
      </c>
      <c r="G27" s="74">
        <f>COUNTIFS('MRR - Juliana'!U8:U3778,"Sim",'MRR - Juliana'!Q8:Q3778,2)</f>
        <v>0</v>
      </c>
      <c r="H27" s="74">
        <f>COUNTIFS('MRR - Juliana'!U8:U3778,"Sim",'MRR - Juliana'!Q8:Q3778,3)</f>
        <v>0</v>
      </c>
      <c r="I27" s="74">
        <f>SUM(F27:H27)</f>
        <v>0</v>
      </c>
      <c r="K27" s="77"/>
      <c r="L27" s="78"/>
    </row>
    <row r="28" spans="1:17" x14ac:dyDescent="0.3">
      <c r="A28" s="81" t="s">
        <v>38</v>
      </c>
      <c r="B28" s="74">
        <f>COUNTIF('MRR - Juliana'!V8:V3778,"Não")</f>
        <v>2</v>
      </c>
      <c r="E28" s="74" t="s">
        <v>33</v>
      </c>
      <c r="F28" s="74">
        <f>COUNTIFS('MRR - Juliana'!U8:U3778,"Não",'MRR - Juliana'!Q8:Q3778,1)</f>
        <v>0</v>
      </c>
      <c r="G28" s="74">
        <f>COUNTIFS('MRR - Juliana'!U8:U3778,"Não",'MRR - Juliana'!Q8:Q3778,2)</f>
        <v>0</v>
      </c>
      <c r="H28" s="74">
        <f>COUNTIFS('MRR - Juliana'!U8:U3778,"Não",'MRR - Juliana'!Q8:Q3778,3)</f>
        <v>0</v>
      </c>
      <c r="I28" s="74">
        <f>SUM(F28:H28)</f>
        <v>0</v>
      </c>
      <c r="K28" s="77"/>
      <c r="L28" s="78"/>
    </row>
    <row r="29" spans="1:17" x14ac:dyDescent="0.3">
      <c r="B29" s="74">
        <f>SUM(B27:B28)</f>
        <v>5</v>
      </c>
      <c r="E29" s="74" t="s">
        <v>38</v>
      </c>
      <c r="I29" s="74">
        <f>SUM(I27:I28)</f>
        <v>0</v>
      </c>
      <c r="K29" s="77"/>
      <c r="L29" s="78"/>
    </row>
    <row r="30" spans="1:17" x14ac:dyDescent="0.3">
      <c r="A30" s="74" t="str">
        <f>'MRR - Juliana'!S8</f>
        <v>Sim</v>
      </c>
      <c r="K30" s="77"/>
      <c r="L30" s="78"/>
    </row>
    <row r="31" spans="1:17" x14ac:dyDescent="0.3">
      <c r="A31" s="74" t="e">
        <f>'MRR - Juliana'!#REF!</f>
        <v>#REF!</v>
      </c>
    </row>
    <row r="32" spans="1:17" x14ac:dyDescent="0.3">
      <c r="A32" s="74" t="e">
        <f>'MRR - Juliana'!#REF!</f>
        <v>#REF!</v>
      </c>
    </row>
    <row r="33" spans="1:1" x14ac:dyDescent="0.3">
      <c r="A33" s="74" t="e">
        <f>'MRR - Juliana'!#REF!</f>
        <v>#REF!</v>
      </c>
    </row>
    <row r="34" spans="1:1" x14ac:dyDescent="0.3">
      <c r="A34" s="74" t="e">
        <f>'MRR - Juliana'!#REF!</f>
        <v>#REF!</v>
      </c>
    </row>
    <row r="35" spans="1:1" x14ac:dyDescent="0.3">
      <c r="A35" s="74" t="e">
        <f>'MRR - Juliana'!#REF!</f>
        <v>#REF!</v>
      </c>
    </row>
    <row r="36" spans="1:1" x14ac:dyDescent="0.3">
      <c r="A36" s="74" t="e">
        <f>'MRR - Juliana'!#REF!</f>
        <v>#REF!</v>
      </c>
    </row>
    <row r="37" spans="1:1" x14ac:dyDescent="0.3">
      <c r="A37" s="74" t="e">
        <f>'MRR - Juliana'!#REF!</f>
        <v>#REF!</v>
      </c>
    </row>
    <row r="38" spans="1:1" x14ac:dyDescent="0.3">
      <c r="A38" s="74" t="e">
        <f>'MRR - Juliana'!#REF!</f>
        <v>#REF!</v>
      </c>
    </row>
    <row r="39" spans="1:1" x14ac:dyDescent="0.3">
      <c r="A39" s="74" t="e">
        <f>'MRR - Juliana'!#REF!</f>
        <v>#REF!</v>
      </c>
    </row>
    <row r="40" spans="1:1" x14ac:dyDescent="0.3">
      <c r="A40" s="74" t="e">
        <f>'MRR - Juliana'!#REF!</f>
        <v>#REF!</v>
      </c>
    </row>
    <row r="41" spans="1:1" x14ac:dyDescent="0.3">
      <c r="A41" s="74" t="e">
        <f>'MRR - Juliana'!#REF!</f>
        <v>#REF!</v>
      </c>
    </row>
    <row r="42" spans="1:1" x14ac:dyDescent="0.3">
      <c r="A42" s="74" t="e">
        <f>'MRR - Juliana'!#REF!</f>
        <v>#REF!</v>
      </c>
    </row>
    <row r="43" spans="1:1" x14ac:dyDescent="0.3">
      <c r="A43" s="74" t="e">
        <f>'MRR - Juliana'!#REF!</f>
        <v>#REF!</v>
      </c>
    </row>
    <row r="44" spans="1:1" x14ac:dyDescent="0.3">
      <c r="A44" s="74" t="e">
        <f>'MRR - Juliana'!#REF!</f>
        <v>#REF!</v>
      </c>
    </row>
    <row r="45" spans="1:1" x14ac:dyDescent="0.3">
      <c r="A45" s="74" t="e">
        <f>'MRR - Juliana'!#REF!</f>
        <v>#REF!</v>
      </c>
    </row>
    <row r="46" spans="1:1" x14ac:dyDescent="0.3">
      <c r="A46" s="74" t="e">
        <f>'MRR - Juliana'!#REF!</f>
        <v>#REF!</v>
      </c>
    </row>
    <row r="47" spans="1:1" x14ac:dyDescent="0.3">
      <c r="A47" s="74" t="e">
        <f>'MRR - Juliana'!#REF!</f>
        <v>#REF!</v>
      </c>
    </row>
    <row r="48" spans="1:1" x14ac:dyDescent="0.3">
      <c r="A48" s="74" t="e">
        <f>'MRR - Juliana'!#REF!</f>
        <v>#REF!</v>
      </c>
    </row>
    <row r="49" spans="1:1" x14ac:dyDescent="0.3">
      <c r="A49" s="74" t="e">
        <f>'MRR - Juliana'!#REF!</f>
        <v>#REF!</v>
      </c>
    </row>
    <row r="50" spans="1:1" x14ac:dyDescent="0.3">
      <c r="A50" s="74" t="e">
        <f>'MRR - Juliana'!#REF!</f>
        <v>#REF!</v>
      </c>
    </row>
    <row r="51" spans="1:1" x14ac:dyDescent="0.3">
      <c r="A51" s="74" t="e">
        <f>'MRR - Juliana'!#REF!</f>
        <v>#REF!</v>
      </c>
    </row>
    <row r="52" spans="1:1" x14ac:dyDescent="0.3">
      <c r="A52" s="74" t="e">
        <f>'MRR - Juliana'!#REF!</f>
        <v>#REF!</v>
      </c>
    </row>
    <row r="53" spans="1:1" x14ac:dyDescent="0.3">
      <c r="A53" s="74" t="e">
        <f>'MRR - Juliana'!#REF!</f>
        <v>#REF!</v>
      </c>
    </row>
    <row r="54" spans="1:1" x14ac:dyDescent="0.3">
      <c r="A54" s="74" t="e">
        <f>'MRR - Juliana'!#REF!</f>
        <v>#REF!</v>
      </c>
    </row>
    <row r="55" spans="1:1" x14ac:dyDescent="0.3">
      <c r="A55" s="74" t="e">
        <f>'MRR - Juliana'!#REF!</f>
        <v>#REF!</v>
      </c>
    </row>
    <row r="56" spans="1:1" x14ac:dyDescent="0.3">
      <c r="A56" s="74" t="e">
        <f>'MRR - Juliana'!#REF!</f>
        <v>#REF!</v>
      </c>
    </row>
    <row r="57" spans="1:1" x14ac:dyDescent="0.3">
      <c r="A57" s="74" t="e">
        <f>'MRR - Juliana'!#REF!</f>
        <v>#REF!</v>
      </c>
    </row>
    <row r="58" spans="1:1" x14ac:dyDescent="0.3">
      <c r="A58" s="74" t="e">
        <f>'MRR - Juliana'!#REF!</f>
        <v>#REF!</v>
      </c>
    </row>
    <row r="59" spans="1:1" x14ac:dyDescent="0.3">
      <c r="A59" s="74" t="e">
        <f>'MRR - Juliana'!#REF!</f>
        <v>#REF!</v>
      </c>
    </row>
    <row r="60" spans="1:1" x14ac:dyDescent="0.3">
      <c r="A60" s="74" t="e">
        <f>'MRR - Juliana'!#REF!</f>
        <v>#REF!</v>
      </c>
    </row>
    <row r="61" spans="1:1" x14ac:dyDescent="0.3">
      <c r="A61" s="74" t="e">
        <f>'MRR - Juliana'!#REF!</f>
        <v>#REF!</v>
      </c>
    </row>
    <row r="62" spans="1:1" x14ac:dyDescent="0.3">
      <c r="A62" s="74" t="e">
        <f>'MRR - Juliana'!#REF!</f>
        <v>#REF!</v>
      </c>
    </row>
    <row r="63" spans="1:1" x14ac:dyDescent="0.3">
      <c r="A63" s="74" t="e">
        <f>'MRR - Juliana'!#REF!</f>
        <v>#REF!</v>
      </c>
    </row>
    <row r="64" spans="1:1" x14ac:dyDescent="0.3">
      <c r="A64" s="74" t="e">
        <f>'MRR - Juliana'!#REF!</f>
        <v>#REF!</v>
      </c>
    </row>
    <row r="65" spans="1:1" x14ac:dyDescent="0.3">
      <c r="A65" s="74" t="e">
        <f>'MRR - Juliana'!#REF!</f>
        <v>#REF!</v>
      </c>
    </row>
    <row r="66" spans="1:1" x14ac:dyDescent="0.3">
      <c r="A66" s="74" t="e">
        <f>'MRR - Juliana'!#REF!</f>
        <v>#REF!</v>
      </c>
    </row>
    <row r="67" spans="1:1" x14ac:dyDescent="0.3">
      <c r="A67" s="74" t="e">
        <f>'MRR - Juliana'!#REF!</f>
        <v>#REF!</v>
      </c>
    </row>
    <row r="68" spans="1:1" x14ac:dyDescent="0.3">
      <c r="A68" s="74" t="e">
        <f>'MRR - Juliana'!#REF!</f>
        <v>#REF!</v>
      </c>
    </row>
    <row r="69" spans="1:1" x14ac:dyDescent="0.3">
      <c r="A69" s="74" t="e">
        <f>'MRR - Juliana'!#REF!</f>
        <v>#REF!</v>
      </c>
    </row>
    <row r="70" spans="1:1" x14ac:dyDescent="0.3">
      <c r="A70" s="74" t="e">
        <f>'MRR - Juliana'!#REF!</f>
        <v>#REF!</v>
      </c>
    </row>
    <row r="71" spans="1:1" x14ac:dyDescent="0.3">
      <c r="A71" s="74" t="e">
        <f>'MRR - Juliana'!#REF!</f>
        <v>#REF!</v>
      </c>
    </row>
    <row r="72" spans="1:1" x14ac:dyDescent="0.3">
      <c r="A72" s="74" t="e">
        <f>'MRR - Juliana'!#REF!</f>
        <v>#REF!</v>
      </c>
    </row>
    <row r="73" spans="1:1" x14ac:dyDescent="0.3">
      <c r="A73" s="74" t="e">
        <f>'MRR - Juliana'!#REF!</f>
        <v>#REF!</v>
      </c>
    </row>
    <row r="74" spans="1:1" x14ac:dyDescent="0.3">
      <c r="A74" s="74" t="e">
        <f>'MRR - Juliana'!#REF!</f>
        <v>#REF!</v>
      </c>
    </row>
    <row r="75" spans="1:1" x14ac:dyDescent="0.3">
      <c r="A75" s="74" t="e">
        <f>'MRR - Juliana'!#REF!</f>
        <v>#REF!</v>
      </c>
    </row>
    <row r="76" spans="1:1" x14ac:dyDescent="0.3">
      <c r="A76" s="74" t="e">
        <f>'MRR - Juliana'!#REF!</f>
        <v>#REF!</v>
      </c>
    </row>
    <row r="77" spans="1:1" x14ac:dyDescent="0.3">
      <c r="A77" s="74" t="e">
        <f>'MRR - Juliana'!#REF!</f>
        <v>#REF!</v>
      </c>
    </row>
    <row r="78" spans="1:1" x14ac:dyDescent="0.3">
      <c r="A78" s="74" t="e">
        <f>'MRR - Juliana'!#REF!</f>
        <v>#REF!</v>
      </c>
    </row>
    <row r="79" spans="1:1" x14ac:dyDescent="0.3">
      <c r="A79" s="74" t="e">
        <f>'MRR - Juliana'!#REF!</f>
        <v>#REF!</v>
      </c>
    </row>
    <row r="80" spans="1:1" x14ac:dyDescent="0.3">
      <c r="A80" s="74" t="e">
        <f>'MRR - Juliana'!#REF!</f>
        <v>#REF!</v>
      </c>
    </row>
    <row r="81" spans="1:1" x14ac:dyDescent="0.3">
      <c r="A81" s="74" t="e">
        <f>'MRR - Juliana'!#REF!</f>
        <v>#REF!</v>
      </c>
    </row>
    <row r="82" spans="1:1" x14ac:dyDescent="0.3">
      <c r="A82" s="74" t="e">
        <f>'MRR - Juliana'!#REF!</f>
        <v>#REF!</v>
      </c>
    </row>
    <row r="83" spans="1:1" x14ac:dyDescent="0.3">
      <c r="A83" s="74" t="e">
        <f>'MRR - Juliana'!#REF!</f>
        <v>#REF!</v>
      </c>
    </row>
    <row r="84" spans="1:1" x14ac:dyDescent="0.3">
      <c r="A84" s="74" t="e">
        <f>'MRR - Juliana'!#REF!</f>
        <v>#REF!</v>
      </c>
    </row>
    <row r="85" spans="1:1" x14ac:dyDescent="0.3">
      <c r="A85" s="74" t="e">
        <f>'MRR - Juliana'!#REF!</f>
        <v>#REF!</v>
      </c>
    </row>
    <row r="86" spans="1:1" x14ac:dyDescent="0.3">
      <c r="A86" s="74" t="e">
        <f>'MRR - Juliana'!#REF!</f>
        <v>#REF!</v>
      </c>
    </row>
    <row r="87" spans="1:1" x14ac:dyDescent="0.3">
      <c r="A87" s="74" t="e">
        <f>'MRR - Juliana'!#REF!</f>
        <v>#REF!</v>
      </c>
    </row>
    <row r="88" spans="1:1" x14ac:dyDescent="0.3">
      <c r="A88" s="74" t="e">
        <f>'MRR - Juliana'!#REF!</f>
        <v>#REF!</v>
      </c>
    </row>
    <row r="89" spans="1:1" x14ac:dyDescent="0.3">
      <c r="A89" s="74" t="e">
        <f>'MRR - Juliana'!#REF!</f>
        <v>#REF!</v>
      </c>
    </row>
    <row r="90" spans="1:1" x14ac:dyDescent="0.3">
      <c r="A90" s="74" t="e">
        <f>'MRR - Juliana'!#REF!</f>
        <v>#REF!</v>
      </c>
    </row>
    <row r="91" spans="1:1" x14ac:dyDescent="0.3">
      <c r="A91" s="74" t="e">
        <f>'MRR - Juliana'!#REF!</f>
        <v>#REF!</v>
      </c>
    </row>
    <row r="92" spans="1:1" x14ac:dyDescent="0.3">
      <c r="A92" s="74" t="e">
        <f>'MRR - Juliana'!#REF!</f>
        <v>#REF!</v>
      </c>
    </row>
    <row r="93" spans="1:1" x14ac:dyDescent="0.3">
      <c r="A93" s="74" t="e">
        <f>'MRR - Juliana'!#REF!</f>
        <v>#REF!</v>
      </c>
    </row>
    <row r="94" spans="1:1" x14ac:dyDescent="0.3">
      <c r="A94" s="74" t="e">
        <f>'MRR - Juliana'!#REF!</f>
        <v>#REF!</v>
      </c>
    </row>
    <row r="95" spans="1:1" x14ac:dyDescent="0.3">
      <c r="A95" s="74" t="e">
        <f>'MRR - Juliana'!#REF!</f>
        <v>#REF!</v>
      </c>
    </row>
    <row r="96" spans="1:1" x14ac:dyDescent="0.3">
      <c r="A96" s="74" t="e">
        <f>'MRR - Juliana'!#REF!</f>
        <v>#REF!</v>
      </c>
    </row>
    <row r="97" spans="1:1" x14ac:dyDescent="0.3">
      <c r="A97" s="74" t="e">
        <f>'MRR - Juliana'!#REF!</f>
        <v>#REF!</v>
      </c>
    </row>
    <row r="98" spans="1:1" x14ac:dyDescent="0.3">
      <c r="A98" s="74" t="e">
        <f>'MRR - Juliana'!#REF!</f>
        <v>#REF!</v>
      </c>
    </row>
    <row r="99" spans="1:1" x14ac:dyDescent="0.3">
      <c r="A99" s="74" t="e">
        <f>'MRR - Juliana'!#REF!</f>
        <v>#REF!</v>
      </c>
    </row>
    <row r="100" spans="1:1" x14ac:dyDescent="0.3">
      <c r="A100" s="74" t="e">
        <f>'MRR - Juliana'!#REF!</f>
        <v>#REF!</v>
      </c>
    </row>
    <row r="101" spans="1:1" x14ac:dyDescent="0.3">
      <c r="A101" s="74" t="e">
        <f>'MRR - Juliana'!#REF!</f>
        <v>#REF!</v>
      </c>
    </row>
    <row r="102" spans="1:1" x14ac:dyDescent="0.3">
      <c r="A102" s="74" t="e">
        <f>'MRR - Juliana'!#REF!</f>
        <v>#REF!</v>
      </c>
    </row>
    <row r="103" spans="1:1" x14ac:dyDescent="0.3">
      <c r="A103" s="74" t="e">
        <f>'MRR - Juliana'!#REF!</f>
        <v>#REF!</v>
      </c>
    </row>
    <row r="104" spans="1:1" x14ac:dyDescent="0.3">
      <c r="A104" s="74" t="e">
        <f>'MRR - Juliana'!#REF!</f>
        <v>#REF!</v>
      </c>
    </row>
    <row r="105" spans="1:1" x14ac:dyDescent="0.3">
      <c r="A105" s="74" t="e">
        <f>'MRR - Juliana'!#REF!</f>
        <v>#REF!</v>
      </c>
    </row>
    <row r="106" spans="1:1" x14ac:dyDescent="0.3">
      <c r="A106" s="74" t="e">
        <f>'MRR - Juliana'!#REF!</f>
        <v>#REF!</v>
      </c>
    </row>
    <row r="107" spans="1:1" x14ac:dyDescent="0.3">
      <c r="A107" s="74" t="e">
        <f>'MRR - Juliana'!#REF!</f>
        <v>#REF!</v>
      </c>
    </row>
    <row r="108" spans="1:1" x14ac:dyDescent="0.3">
      <c r="A108" s="74" t="e">
        <f>'MRR - Juliana'!#REF!</f>
        <v>#REF!</v>
      </c>
    </row>
    <row r="109" spans="1:1" x14ac:dyDescent="0.3">
      <c r="A109" s="74" t="e">
        <f>'MRR - Juliana'!#REF!</f>
        <v>#REF!</v>
      </c>
    </row>
    <row r="110" spans="1:1" x14ac:dyDescent="0.3">
      <c r="A110" s="74" t="e">
        <f>'MRR - Juliana'!#REF!</f>
        <v>#REF!</v>
      </c>
    </row>
    <row r="111" spans="1:1" x14ac:dyDescent="0.3">
      <c r="A111" s="74" t="e">
        <f>'MRR - Juliana'!#REF!</f>
        <v>#REF!</v>
      </c>
    </row>
    <row r="112" spans="1:1" x14ac:dyDescent="0.3">
      <c r="A112" s="74" t="e">
        <f>'MRR - Juliana'!#REF!</f>
        <v>#REF!</v>
      </c>
    </row>
    <row r="113" spans="1:1" x14ac:dyDescent="0.3">
      <c r="A113" s="74" t="e">
        <f>'MRR - Juliana'!#REF!</f>
        <v>#REF!</v>
      </c>
    </row>
    <row r="114" spans="1:1" x14ac:dyDescent="0.3">
      <c r="A114" s="74" t="e">
        <f>'MRR - Juliana'!#REF!</f>
        <v>#REF!</v>
      </c>
    </row>
    <row r="115" spans="1:1" x14ac:dyDescent="0.3">
      <c r="A115" s="74" t="e">
        <f>'MRR - Juliana'!#REF!</f>
        <v>#REF!</v>
      </c>
    </row>
    <row r="116" spans="1:1" x14ac:dyDescent="0.3">
      <c r="A116" s="74" t="e">
        <f>'MRR - Juliana'!#REF!</f>
        <v>#REF!</v>
      </c>
    </row>
    <row r="117" spans="1:1" x14ac:dyDescent="0.3">
      <c r="A117" s="74" t="e">
        <f>'MRR - Juliana'!#REF!</f>
        <v>#REF!</v>
      </c>
    </row>
    <row r="118" spans="1:1" x14ac:dyDescent="0.3">
      <c r="A118" s="74" t="e">
        <f>'MRR - Juliana'!#REF!</f>
        <v>#REF!</v>
      </c>
    </row>
    <row r="119" spans="1:1" x14ac:dyDescent="0.3">
      <c r="A119" s="74" t="e">
        <f>'MRR - Juliana'!#REF!</f>
        <v>#REF!</v>
      </c>
    </row>
    <row r="120" spans="1:1" x14ac:dyDescent="0.3">
      <c r="A120" s="74" t="e">
        <f>'MRR - Juliana'!#REF!</f>
        <v>#REF!</v>
      </c>
    </row>
    <row r="121" spans="1:1" x14ac:dyDescent="0.3">
      <c r="A121" s="74" t="e">
        <f>'MRR - Juliana'!#REF!</f>
        <v>#REF!</v>
      </c>
    </row>
    <row r="122" spans="1:1" x14ac:dyDescent="0.3">
      <c r="A122" s="74" t="e">
        <f>'MRR - Juliana'!#REF!</f>
        <v>#REF!</v>
      </c>
    </row>
    <row r="123" spans="1:1" x14ac:dyDescent="0.3">
      <c r="A123" s="74" t="e">
        <f>'MRR - Juliana'!#REF!</f>
        <v>#REF!</v>
      </c>
    </row>
    <row r="124" spans="1:1" x14ac:dyDescent="0.3">
      <c r="A124" s="74" t="e">
        <f>'MRR - Juliana'!#REF!</f>
        <v>#REF!</v>
      </c>
    </row>
    <row r="125" spans="1:1" x14ac:dyDescent="0.3">
      <c r="A125" s="74" t="e">
        <f>'MRR - Juliana'!#REF!</f>
        <v>#REF!</v>
      </c>
    </row>
    <row r="126" spans="1:1" x14ac:dyDescent="0.3">
      <c r="A126" s="74" t="e">
        <f>'MRR - Juliana'!#REF!</f>
        <v>#REF!</v>
      </c>
    </row>
    <row r="127" spans="1:1" x14ac:dyDescent="0.3">
      <c r="A127" s="74" t="e">
        <f>'MRR - Juliana'!#REF!</f>
        <v>#REF!</v>
      </c>
    </row>
    <row r="128" spans="1:1" x14ac:dyDescent="0.3">
      <c r="A128" s="74" t="e">
        <f>'MRR - Juliana'!#REF!</f>
        <v>#REF!</v>
      </c>
    </row>
    <row r="129" spans="1:1" x14ac:dyDescent="0.3">
      <c r="A129" s="74" t="e">
        <f>'MRR - Juliana'!#REF!</f>
        <v>#REF!</v>
      </c>
    </row>
    <row r="130" spans="1:1" x14ac:dyDescent="0.3">
      <c r="A130" s="74" t="e">
        <f>'MRR - Juliana'!#REF!</f>
        <v>#REF!</v>
      </c>
    </row>
    <row r="131" spans="1:1" x14ac:dyDescent="0.3">
      <c r="A131" s="74" t="e">
        <f>'MRR - Juliana'!#REF!</f>
        <v>#REF!</v>
      </c>
    </row>
    <row r="132" spans="1:1" x14ac:dyDescent="0.3">
      <c r="A132" s="74" t="e">
        <f>'MRR - Juliana'!#REF!</f>
        <v>#REF!</v>
      </c>
    </row>
    <row r="133" spans="1:1" x14ac:dyDescent="0.3">
      <c r="A133" s="74" t="e">
        <f>'MRR - Juliana'!#REF!</f>
        <v>#REF!</v>
      </c>
    </row>
    <row r="134" spans="1:1" x14ac:dyDescent="0.3">
      <c r="A134" s="74" t="e">
        <f>'MRR - Juliana'!#REF!</f>
        <v>#REF!</v>
      </c>
    </row>
    <row r="135" spans="1:1" x14ac:dyDescent="0.3">
      <c r="A135" s="74" t="e">
        <f>'MRR - Juliana'!#REF!</f>
        <v>#REF!</v>
      </c>
    </row>
    <row r="136" spans="1:1" x14ac:dyDescent="0.3">
      <c r="A136" s="74" t="e">
        <f>'MRR - Juliana'!#REF!</f>
        <v>#REF!</v>
      </c>
    </row>
    <row r="137" spans="1:1" x14ac:dyDescent="0.3">
      <c r="A137" s="74" t="e">
        <f>'MRR - Juliana'!#REF!</f>
        <v>#REF!</v>
      </c>
    </row>
    <row r="138" spans="1:1" x14ac:dyDescent="0.3">
      <c r="A138" s="74" t="e">
        <f>'MRR - Juliana'!#REF!</f>
        <v>#REF!</v>
      </c>
    </row>
    <row r="139" spans="1:1" x14ac:dyDescent="0.3">
      <c r="A139" s="74" t="e">
        <f>'MRR - Juliana'!#REF!</f>
        <v>#REF!</v>
      </c>
    </row>
    <row r="140" spans="1:1" x14ac:dyDescent="0.3">
      <c r="A140" s="74" t="e">
        <f>'MRR - Juliana'!#REF!</f>
        <v>#REF!</v>
      </c>
    </row>
    <row r="141" spans="1:1" x14ac:dyDescent="0.3">
      <c r="A141" s="74" t="e">
        <f>'MRR - Juliana'!#REF!</f>
        <v>#REF!</v>
      </c>
    </row>
    <row r="142" spans="1:1" x14ac:dyDescent="0.3">
      <c r="A142" s="74" t="e">
        <f>'MRR - Juliana'!#REF!</f>
        <v>#REF!</v>
      </c>
    </row>
    <row r="143" spans="1:1" x14ac:dyDescent="0.3">
      <c r="A143" s="74" t="e">
        <f>'MRR - Juliana'!#REF!</f>
        <v>#REF!</v>
      </c>
    </row>
    <row r="144" spans="1:1" x14ac:dyDescent="0.3">
      <c r="A144" s="74" t="e">
        <f>'MRR - Juliana'!#REF!</f>
        <v>#REF!</v>
      </c>
    </row>
    <row r="145" spans="1:1" x14ac:dyDescent="0.3">
      <c r="A145" s="74" t="e">
        <f>'MRR - Juliana'!#REF!</f>
        <v>#REF!</v>
      </c>
    </row>
    <row r="146" spans="1:1" x14ac:dyDescent="0.3">
      <c r="A146" s="74" t="e">
        <f>'MRR - Juliana'!#REF!</f>
        <v>#REF!</v>
      </c>
    </row>
    <row r="147" spans="1:1" x14ac:dyDescent="0.3">
      <c r="A147" s="74" t="e">
        <f>'MRR - Juliana'!#REF!</f>
        <v>#REF!</v>
      </c>
    </row>
    <row r="148" spans="1:1" x14ac:dyDescent="0.3">
      <c r="A148" s="74" t="e">
        <f>'MRR - Juliana'!#REF!</f>
        <v>#REF!</v>
      </c>
    </row>
    <row r="149" spans="1:1" x14ac:dyDescent="0.3">
      <c r="A149" s="74" t="e">
        <f>'MRR - Juliana'!#REF!</f>
        <v>#REF!</v>
      </c>
    </row>
    <row r="150" spans="1:1" x14ac:dyDescent="0.3">
      <c r="A150" s="74" t="e">
        <f>'MRR - Juliana'!#REF!</f>
        <v>#REF!</v>
      </c>
    </row>
    <row r="151" spans="1:1" x14ac:dyDescent="0.3">
      <c r="A151" s="74" t="e">
        <f>'MRR - Juliana'!#REF!</f>
        <v>#REF!</v>
      </c>
    </row>
    <row r="152" spans="1:1" x14ac:dyDescent="0.3">
      <c r="A152" s="74" t="e">
        <f>'MRR - Juliana'!#REF!</f>
        <v>#REF!</v>
      </c>
    </row>
    <row r="153" spans="1:1" x14ac:dyDescent="0.3">
      <c r="A153" s="74" t="e">
        <f>'MRR - Juliana'!#REF!</f>
        <v>#REF!</v>
      </c>
    </row>
    <row r="154" spans="1:1" x14ac:dyDescent="0.3">
      <c r="A154" s="74" t="e">
        <f>'MRR - Juliana'!#REF!</f>
        <v>#REF!</v>
      </c>
    </row>
    <row r="155" spans="1:1" x14ac:dyDescent="0.3">
      <c r="A155" s="74" t="e">
        <f>'MRR - Juliana'!#REF!</f>
        <v>#REF!</v>
      </c>
    </row>
    <row r="156" spans="1:1" x14ac:dyDescent="0.3">
      <c r="A156" s="74" t="e">
        <f>'MRR - Juliana'!#REF!</f>
        <v>#REF!</v>
      </c>
    </row>
    <row r="157" spans="1:1" x14ac:dyDescent="0.3">
      <c r="A157" s="74" t="e">
        <f>'MRR - Juliana'!#REF!</f>
        <v>#REF!</v>
      </c>
    </row>
    <row r="158" spans="1:1" x14ac:dyDescent="0.3">
      <c r="A158" s="74" t="e">
        <f>'MRR - Juliana'!#REF!</f>
        <v>#REF!</v>
      </c>
    </row>
    <row r="159" spans="1:1" x14ac:dyDescent="0.3">
      <c r="A159" s="74" t="e">
        <f>'MRR - Juliana'!#REF!</f>
        <v>#REF!</v>
      </c>
    </row>
    <row r="160" spans="1:1" x14ac:dyDescent="0.3">
      <c r="A160" s="74" t="e">
        <f>'MRR - Juliana'!#REF!</f>
        <v>#REF!</v>
      </c>
    </row>
    <row r="161" spans="1:1" x14ac:dyDescent="0.3">
      <c r="A161" s="74" t="e">
        <f>'MRR - Juliana'!#REF!</f>
        <v>#REF!</v>
      </c>
    </row>
    <row r="162" spans="1:1" x14ac:dyDescent="0.3">
      <c r="A162" s="74" t="e">
        <f>'MRR - Juliana'!#REF!</f>
        <v>#REF!</v>
      </c>
    </row>
    <row r="163" spans="1:1" x14ac:dyDescent="0.3">
      <c r="A163" s="74" t="e">
        <f>'MRR - Juliana'!#REF!</f>
        <v>#REF!</v>
      </c>
    </row>
    <row r="164" spans="1:1" x14ac:dyDescent="0.3">
      <c r="A164" s="74" t="e">
        <f>'MRR - Juliana'!#REF!</f>
        <v>#REF!</v>
      </c>
    </row>
    <row r="165" spans="1:1" x14ac:dyDescent="0.3">
      <c r="A165" s="74" t="e">
        <f>'MRR - Juliana'!#REF!</f>
        <v>#REF!</v>
      </c>
    </row>
    <row r="166" spans="1:1" x14ac:dyDescent="0.3">
      <c r="A166" s="74" t="e">
        <f>'MRR - Juliana'!#REF!</f>
        <v>#REF!</v>
      </c>
    </row>
    <row r="167" spans="1:1" x14ac:dyDescent="0.3">
      <c r="A167" s="74" t="e">
        <f>'MRR - Juliana'!#REF!</f>
        <v>#REF!</v>
      </c>
    </row>
    <row r="168" spans="1:1" x14ac:dyDescent="0.3">
      <c r="A168" s="74" t="e">
        <f>'MRR - Juliana'!#REF!</f>
        <v>#REF!</v>
      </c>
    </row>
    <row r="169" spans="1:1" x14ac:dyDescent="0.3">
      <c r="A169" s="74" t="e">
        <f>'MRR - Juliana'!#REF!</f>
        <v>#REF!</v>
      </c>
    </row>
    <row r="170" spans="1:1" x14ac:dyDescent="0.3">
      <c r="A170" s="74" t="e">
        <f>'MRR - Juliana'!#REF!</f>
        <v>#REF!</v>
      </c>
    </row>
    <row r="171" spans="1:1" x14ac:dyDescent="0.3">
      <c r="A171" s="74" t="e">
        <f>'MRR - Juliana'!#REF!</f>
        <v>#REF!</v>
      </c>
    </row>
    <row r="172" spans="1:1" x14ac:dyDescent="0.3">
      <c r="A172" s="74" t="e">
        <f>'MRR - Juliana'!#REF!</f>
        <v>#REF!</v>
      </c>
    </row>
    <row r="173" spans="1:1" x14ac:dyDescent="0.3">
      <c r="A173" s="74" t="e">
        <f>'MRR - Juliana'!#REF!</f>
        <v>#REF!</v>
      </c>
    </row>
    <row r="174" spans="1:1" x14ac:dyDescent="0.3">
      <c r="A174" s="74" t="e">
        <f>'MRR - Juliana'!#REF!</f>
        <v>#REF!</v>
      </c>
    </row>
    <row r="175" spans="1:1" x14ac:dyDescent="0.3">
      <c r="A175" s="74" t="e">
        <f>'MRR - Juliana'!#REF!</f>
        <v>#REF!</v>
      </c>
    </row>
    <row r="176" spans="1:1" x14ac:dyDescent="0.3">
      <c r="A176" s="74" t="e">
        <f>'MRR - Juliana'!#REF!</f>
        <v>#REF!</v>
      </c>
    </row>
    <row r="177" spans="1:1" x14ac:dyDescent="0.3">
      <c r="A177" s="74" t="e">
        <f>'MRR - Juliana'!#REF!</f>
        <v>#REF!</v>
      </c>
    </row>
    <row r="178" spans="1:1" x14ac:dyDescent="0.3">
      <c r="A178" s="74" t="e">
        <f>'MRR - Juliana'!#REF!</f>
        <v>#REF!</v>
      </c>
    </row>
    <row r="179" spans="1:1" x14ac:dyDescent="0.3">
      <c r="A179" s="74" t="e">
        <f>'MRR - Juliana'!#REF!</f>
        <v>#REF!</v>
      </c>
    </row>
    <row r="180" spans="1:1" x14ac:dyDescent="0.3">
      <c r="A180" s="74" t="e">
        <f>'MRR - Juliana'!#REF!</f>
        <v>#REF!</v>
      </c>
    </row>
    <row r="181" spans="1:1" x14ac:dyDescent="0.3">
      <c r="A181" s="74" t="e">
        <f>'MRR - Juliana'!#REF!</f>
        <v>#REF!</v>
      </c>
    </row>
    <row r="182" spans="1:1" x14ac:dyDescent="0.3">
      <c r="A182" s="74" t="e">
        <f>'MRR - Juliana'!#REF!</f>
        <v>#REF!</v>
      </c>
    </row>
    <row r="183" spans="1:1" x14ac:dyDescent="0.3">
      <c r="A183" s="74" t="e">
        <f>'MRR - Juliana'!#REF!</f>
        <v>#REF!</v>
      </c>
    </row>
    <row r="184" spans="1:1" x14ac:dyDescent="0.3">
      <c r="A184" s="74" t="e">
        <f>'MRR - Juliana'!#REF!</f>
        <v>#REF!</v>
      </c>
    </row>
    <row r="185" spans="1:1" x14ac:dyDescent="0.3">
      <c r="A185" s="74" t="e">
        <f>'MRR - Juliana'!#REF!</f>
        <v>#REF!</v>
      </c>
    </row>
    <row r="186" spans="1:1" x14ac:dyDescent="0.3">
      <c r="A186" s="74" t="e">
        <f>'MRR - Juliana'!#REF!</f>
        <v>#REF!</v>
      </c>
    </row>
    <row r="187" spans="1:1" x14ac:dyDescent="0.3">
      <c r="A187" s="74" t="e">
        <f>'MRR - Juliana'!#REF!</f>
        <v>#REF!</v>
      </c>
    </row>
    <row r="188" spans="1:1" x14ac:dyDescent="0.3">
      <c r="A188" s="74" t="e">
        <f>'MRR - Juliana'!#REF!</f>
        <v>#REF!</v>
      </c>
    </row>
    <row r="189" spans="1:1" x14ac:dyDescent="0.3">
      <c r="A189" s="74" t="e">
        <f>'MRR - Juliana'!#REF!</f>
        <v>#REF!</v>
      </c>
    </row>
    <row r="190" spans="1:1" x14ac:dyDescent="0.3">
      <c r="A190" s="74" t="e">
        <f>'MRR - Juliana'!#REF!</f>
        <v>#REF!</v>
      </c>
    </row>
    <row r="191" spans="1:1" x14ac:dyDescent="0.3">
      <c r="A191" s="74" t="e">
        <f>'MRR - Juliana'!#REF!</f>
        <v>#REF!</v>
      </c>
    </row>
    <row r="192" spans="1:1" x14ac:dyDescent="0.3">
      <c r="A192" s="74" t="e">
        <f>'MRR - Juliana'!#REF!</f>
        <v>#REF!</v>
      </c>
    </row>
    <row r="193" spans="1:1" x14ac:dyDescent="0.3">
      <c r="A193" s="74" t="e">
        <f>'MRR - Juliana'!#REF!</f>
        <v>#REF!</v>
      </c>
    </row>
    <row r="194" spans="1:1" x14ac:dyDescent="0.3">
      <c r="A194" s="74" t="e">
        <f>'MRR - Juliana'!#REF!</f>
        <v>#REF!</v>
      </c>
    </row>
    <row r="195" spans="1:1" x14ac:dyDescent="0.3">
      <c r="A195" s="74" t="e">
        <f>'MRR - Juliana'!#REF!</f>
        <v>#REF!</v>
      </c>
    </row>
    <row r="196" spans="1:1" x14ac:dyDescent="0.3">
      <c r="A196" s="74" t="e">
        <f>'MRR - Juliana'!#REF!</f>
        <v>#REF!</v>
      </c>
    </row>
    <row r="197" spans="1:1" x14ac:dyDescent="0.3">
      <c r="A197" s="74" t="e">
        <f>'MRR - Juliana'!#REF!</f>
        <v>#REF!</v>
      </c>
    </row>
    <row r="198" spans="1:1" x14ac:dyDescent="0.3">
      <c r="A198" s="74" t="e">
        <f>'MRR - Juliana'!#REF!</f>
        <v>#REF!</v>
      </c>
    </row>
    <row r="199" spans="1:1" x14ac:dyDescent="0.3">
      <c r="A199" s="74" t="e">
        <f>'MRR - Juliana'!#REF!</f>
        <v>#REF!</v>
      </c>
    </row>
    <row r="200" spans="1:1" x14ac:dyDescent="0.3">
      <c r="A200" s="74" t="e">
        <f>'MRR - Juliana'!#REF!</f>
        <v>#REF!</v>
      </c>
    </row>
    <row r="201" spans="1:1" x14ac:dyDescent="0.3">
      <c r="A201" s="74" t="e">
        <f>'MRR - Juliana'!#REF!</f>
        <v>#REF!</v>
      </c>
    </row>
    <row r="202" spans="1:1" x14ac:dyDescent="0.3">
      <c r="A202" s="74" t="e">
        <f>'MRR - Juliana'!#REF!</f>
        <v>#REF!</v>
      </c>
    </row>
    <row r="203" spans="1:1" x14ac:dyDescent="0.3">
      <c r="A203" s="74" t="e">
        <f>'MRR - Juliana'!#REF!</f>
        <v>#REF!</v>
      </c>
    </row>
    <row r="204" spans="1:1" x14ac:dyDescent="0.3">
      <c r="A204" s="74" t="e">
        <f>'MRR - Juliana'!#REF!</f>
        <v>#REF!</v>
      </c>
    </row>
    <row r="205" spans="1:1" x14ac:dyDescent="0.3">
      <c r="A205" s="74" t="e">
        <f>'MRR - Juliana'!#REF!</f>
        <v>#REF!</v>
      </c>
    </row>
    <row r="206" spans="1:1" x14ac:dyDescent="0.3">
      <c r="A206" s="74" t="e">
        <f>'MRR - Juliana'!#REF!</f>
        <v>#REF!</v>
      </c>
    </row>
    <row r="207" spans="1:1" x14ac:dyDescent="0.3">
      <c r="A207" s="74" t="e">
        <f>'MRR - Juliana'!#REF!</f>
        <v>#REF!</v>
      </c>
    </row>
    <row r="208" spans="1:1" x14ac:dyDescent="0.3">
      <c r="A208" s="74" t="e">
        <f>'MRR - Juliana'!#REF!</f>
        <v>#REF!</v>
      </c>
    </row>
    <row r="209" spans="1:1" x14ac:dyDescent="0.3">
      <c r="A209" s="74" t="e">
        <f>'MRR - Juliana'!#REF!</f>
        <v>#REF!</v>
      </c>
    </row>
    <row r="210" spans="1:1" x14ac:dyDescent="0.3">
      <c r="A210" s="74" t="e">
        <f>'MRR - Juliana'!#REF!</f>
        <v>#REF!</v>
      </c>
    </row>
    <row r="211" spans="1:1" x14ac:dyDescent="0.3">
      <c r="A211" s="74" t="e">
        <f>'MRR - Juliana'!#REF!</f>
        <v>#REF!</v>
      </c>
    </row>
    <row r="212" spans="1:1" x14ac:dyDescent="0.3">
      <c r="A212" s="74" t="e">
        <f>'MRR - Juliana'!#REF!</f>
        <v>#REF!</v>
      </c>
    </row>
    <row r="213" spans="1:1" x14ac:dyDescent="0.3">
      <c r="A213" s="74" t="e">
        <f>'MRR - Juliana'!#REF!</f>
        <v>#REF!</v>
      </c>
    </row>
    <row r="214" spans="1:1" x14ac:dyDescent="0.3">
      <c r="A214" s="74" t="e">
        <f>'MRR - Juliana'!#REF!</f>
        <v>#REF!</v>
      </c>
    </row>
    <row r="215" spans="1:1" x14ac:dyDescent="0.3">
      <c r="A215" s="74" t="e">
        <f>'MRR - Juliana'!#REF!</f>
        <v>#REF!</v>
      </c>
    </row>
    <row r="216" spans="1:1" x14ac:dyDescent="0.3">
      <c r="A216" s="74" t="e">
        <f>'MRR - Juliana'!#REF!</f>
        <v>#REF!</v>
      </c>
    </row>
    <row r="217" spans="1:1" x14ac:dyDescent="0.3">
      <c r="A217" s="74" t="e">
        <f>'MRR - Juliana'!#REF!</f>
        <v>#REF!</v>
      </c>
    </row>
    <row r="218" spans="1:1" x14ac:dyDescent="0.3">
      <c r="A218" s="74" t="e">
        <f>'MRR - Juliana'!#REF!</f>
        <v>#REF!</v>
      </c>
    </row>
    <row r="219" spans="1:1" x14ac:dyDescent="0.3">
      <c r="A219" s="74" t="e">
        <f>'MRR - Juliana'!#REF!</f>
        <v>#REF!</v>
      </c>
    </row>
    <row r="220" spans="1:1" x14ac:dyDescent="0.3">
      <c r="A220" s="74" t="e">
        <f>'MRR - Juliana'!#REF!</f>
        <v>#REF!</v>
      </c>
    </row>
    <row r="221" spans="1:1" x14ac:dyDescent="0.3">
      <c r="A221" s="74" t="e">
        <f>'MRR - Juliana'!#REF!</f>
        <v>#REF!</v>
      </c>
    </row>
    <row r="222" spans="1:1" x14ac:dyDescent="0.3">
      <c r="A222" s="74" t="e">
        <f>'MRR - Juliana'!#REF!</f>
        <v>#REF!</v>
      </c>
    </row>
    <row r="223" spans="1:1" x14ac:dyDescent="0.3">
      <c r="A223" s="74" t="e">
        <f>'MRR - Juliana'!#REF!</f>
        <v>#REF!</v>
      </c>
    </row>
    <row r="224" spans="1:1" x14ac:dyDescent="0.3">
      <c r="A224" s="74" t="e">
        <f>'MRR - Juliana'!#REF!</f>
        <v>#REF!</v>
      </c>
    </row>
    <row r="225" spans="1:1" x14ac:dyDescent="0.3">
      <c r="A225" s="74" t="e">
        <f>'MRR - Juliana'!#REF!</f>
        <v>#REF!</v>
      </c>
    </row>
    <row r="226" spans="1:1" x14ac:dyDescent="0.3">
      <c r="A226" s="74" t="e">
        <f>'MRR - Juliana'!#REF!</f>
        <v>#REF!</v>
      </c>
    </row>
    <row r="227" spans="1:1" x14ac:dyDescent="0.3">
      <c r="A227" s="74" t="e">
        <f>'MRR - Juliana'!#REF!</f>
        <v>#REF!</v>
      </c>
    </row>
    <row r="228" spans="1:1" x14ac:dyDescent="0.3">
      <c r="A228" s="74" t="e">
        <f>'MRR - Juliana'!#REF!</f>
        <v>#REF!</v>
      </c>
    </row>
    <row r="229" spans="1:1" x14ac:dyDescent="0.3">
      <c r="A229" s="74" t="e">
        <f>'MRR - Juliana'!#REF!</f>
        <v>#REF!</v>
      </c>
    </row>
    <row r="230" spans="1:1" x14ac:dyDescent="0.3">
      <c r="A230" s="74" t="e">
        <f>'MRR - Juliana'!#REF!</f>
        <v>#REF!</v>
      </c>
    </row>
    <row r="231" spans="1:1" x14ac:dyDescent="0.3">
      <c r="A231" s="74" t="e">
        <f>'MRR - Juliana'!#REF!</f>
        <v>#REF!</v>
      </c>
    </row>
    <row r="232" spans="1:1" x14ac:dyDescent="0.3">
      <c r="A232" s="74" t="e">
        <f>'MRR - Juliana'!#REF!</f>
        <v>#REF!</v>
      </c>
    </row>
    <row r="233" spans="1:1" x14ac:dyDescent="0.3">
      <c r="A233" s="74" t="e">
        <f>'MRR - Juliana'!#REF!</f>
        <v>#REF!</v>
      </c>
    </row>
    <row r="234" spans="1:1" x14ac:dyDescent="0.3">
      <c r="A234" s="74" t="e">
        <f>'MRR - Juliana'!#REF!</f>
        <v>#REF!</v>
      </c>
    </row>
    <row r="235" spans="1:1" x14ac:dyDescent="0.3">
      <c r="A235" s="74" t="e">
        <f>'MRR - Juliana'!#REF!</f>
        <v>#REF!</v>
      </c>
    </row>
    <row r="236" spans="1:1" x14ac:dyDescent="0.3">
      <c r="A236" s="74" t="e">
        <f>'MRR - Juliana'!#REF!</f>
        <v>#REF!</v>
      </c>
    </row>
    <row r="237" spans="1:1" x14ac:dyDescent="0.3">
      <c r="A237" s="74" t="e">
        <f>'MRR - Juliana'!#REF!</f>
        <v>#REF!</v>
      </c>
    </row>
    <row r="238" spans="1:1" x14ac:dyDescent="0.3">
      <c r="A238" s="74" t="e">
        <f>'MRR - Juliana'!#REF!</f>
        <v>#REF!</v>
      </c>
    </row>
    <row r="239" spans="1:1" x14ac:dyDescent="0.3">
      <c r="A239" s="74" t="e">
        <f>'MRR - Juliana'!#REF!</f>
        <v>#REF!</v>
      </c>
    </row>
    <row r="240" spans="1:1" x14ac:dyDescent="0.3">
      <c r="A240" s="74" t="e">
        <f>'MRR - Juliana'!#REF!</f>
        <v>#REF!</v>
      </c>
    </row>
    <row r="241" spans="1:1" x14ac:dyDescent="0.3">
      <c r="A241" s="74" t="e">
        <f>'MRR - Juliana'!#REF!</f>
        <v>#REF!</v>
      </c>
    </row>
    <row r="242" spans="1:1" x14ac:dyDescent="0.3">
      <c r="A242" s="74" t="e">
        <f>'MRR - Juliana'!#REF!</f>
        <v>#REF!</v>
      </c>
    </row>
    <row r="243" spans="1:1" x14ac:dyDescent="0.3">
      <c r="A243" s="74" t="e">
        <f>'MRR - Juliana'!#REF!</f>
        <v>#REF!</v>
      </c>
    </row>
    <row r="244" spans="1:1" x14ac:dyDescent="0.3">
      <c r="A244" s="74" t="e">
        <f>'MRR - Juliana'!#REF!</f>
        <v>#REF!</v>
      </c>
    </row>
    <row r="245" spans="1:1" x14ac:dyDescent="0.3">
      <c r="A245" s="74" t="e">
        <f>'MRR - Juliana'!#REF!</f>
        <v>#REF!</v>
      </c>
    </row>
    <row r="246" spans="1:1" x14ac:dyDescent="0.3">
      <c r="A246" s="74" t="e">
        <f>'MRR - Juliana'!#REF!</f>
        <v>#REF!</v>
      </c>
    </row>
    <row r="247" spans="1:1" x14ac:dyDescent="0.3">
      <c r="A247" s="74" t="e">
        <f>'MRR - Juliana'!#REF!</f>
        <v>#REF!</v>
      </c>
    </row>
    <row r="248" spans="1:1" x14ac:dyDescent="0.3">
      <c r="A248" s="74" t="e">
        <f>'MRR - Juliana'!#REF!</f>
        <v>#REF!</v>
      </c>
    </row>
    <row r="249" spans="1:1" x14ac:dyDescent="0.3">
      <c r="A249" s="74" t="e">
        <f>'MRR - Juliana'!#REF!</f>
        <v>#REF!</v>
      </c>
    </row>
    <row r="250" spans="1:1" x14ac:dyDescent="0.3">
      <c r="A250" s="74" t="e">
        <f>'MRR - Juliana'!#REF!</f>
        <v>#REF!</v>
      </c>
    </row>
    <row r="251" spans="1:1" x14ac:dyDescent="0.3">
      <c r="A251" s="74" t="e">
        <f>'MRR - Juliana'!#REF!</f>
        <v>#REF!</v>
      </c>
    </row>
    <row r="252" spans="1:1" x14ac:dyDescent="0.3">
      <c r="A252" s="74" t="e">
        <f>'MRR - Juliana'!#REF!</f>
        <v>#REF!</v>
      </c>
    </row>
    <row r="253" spans="1:1" x14ac:dyDescent="0.3">
      <c r="A253" s="74" t="e">
        <f>'MRR - Juliana'!#REF!</f>
        <v>#REF!</v>
      </c>
    </row>
    <row r="254" spans="1:1" x14ac:dyDescent="0.3">
      <c r="A254" s="74" t="e">
        <f>'MRR - Juliana'!#REF!</f>
        <v>#REF!</v>
      </c>
    </row>
    <row r="255" spans="1:1" x14ac:dyDescent="0.3">
      <c r="A255" s="74" t="e">
        <f>'MRR - Juliana'!#REF!</f>
        <v>#REF!</v>
      </c>
    </row>
    <row r="256" spans="1:1" x14ac:dyDescent="0.3">
      <c r="A256" s="74" t="e">
        <f>'MRR - Juliana'!#REF!</f>
        <v>#REF!</v>
      </c>
    </row>
    <row r="257" spans="1:1" x14ac:dyDescent="0.3">
      <c r="A257" s="74" t="e">
        <f>'MRR - Juliana'!#REF!</f>
        <v>#REF!</v>
      </c>
    </row>
    <row r="258" spans="1:1" x14ac:dyDescent="0.3">
      <c r="A258" s="74" t="str">
        <f>'MRR - Juliana'!S11</f>
        <v>Sim</v>
      </c>
    </row>
    <row r="259" spans="1:1" x14ac:dyDescent="0.3">
      <c r="A259" s="74" t="str">
        <f>'MRR - Juliana'!S12</f>
        <v>Sim</v>
      </c>
    </row>
    <row r="260" spans="1:1" x14ac:dyDescent="0.3">
      <c r="A260" s="74">
        <f>'MRR - Juliana'!S13</f>
        <v>0</v>
      </c>
    </row>
    <row r="261" spans="1:1" x14ac:dyDescent="0.3">
      <c r="A261" s="74">
        <f>'MRR - Juliana'!S14</f>
        <v>0</v>
      </c>
    </row>
    <row r="262" spans="1:1" x14ac:dyDescent="0.3">
      <c r="A262" s="74">
        <f>'MRR - Juliana'!S15</f>
        <v>0</v>
      </c>
    </row>
    <row r="263" spans="1:1" x14ac:dyDescent="0.3">
      <c r="A263" s="74">
        <f>'MRR - Juliana'!S16</f>
        <v>0</v>
      </c>
    </row>
    <row r="264" spans="1:1" x14ac:dyDescent="0.3">
      <c r="A264" s="74">
        <f>'MRR - Juliana'!S17</f>
        <v>0</v>
      </c>
    </row>
    <row r="265" spans="1:1" x14ac:dyDescent="0.3">
      <c r="A265" s="74">
        <f>'MRR - Juliana'!S18</f>
        <v>0</v>
      </c>
    </row>
    <row r="266" spans="1:1" x14ac:dyDescent="0.3">
      <c r="A266" s="74">
        <f>'MRR - Juliana'!S19</f>
        <v>0</v>
      </c>
    </row>
    <row r="267" spans="1:1" x14ac:dyDescent="0.3">
      <c r="A267" s="74">
        <f>'MRR - Juliana'!S20</f>
        <v>0</v>
      </c>
    </row>
    <row r="268" spans="1:1" x14ac:dyDescent="0.3">
      <c r="A268" s="74">
        <f>'MRR - Juliana'!S21</f>
        <v>0</v>
      </c>
    </row>
    <row r="269" spans="1:1" x14ac:dyDescent="0.3">
      <c r="A269" s="74">
        <f>'MRR - Juliana'!S22</f>
        <v>0</v>
      </c>
    </row>
    <row r="270" spans="1:1" x14ac:dyDescent="0.3">
      <c r="A270" s="74">
        <f>'MRR - Juliana'!S23</f>
        <v>0</v>
      </c>
    </row>
    <row r="271" spans="1:1" x14ac:dyDescent="0.3">
      <c r="A271" s="74">
        <f>'MRR - Juliana'!S24</f>
        <v>0</v>
      </c>
    </row>
    <row r="272" spans="1:1" x14ac:dyDescent="0.3">
      <c r="A272" s="74">
        <f>'MRR - Juliana'!S25</f>
        <v>0</v>
      </c>
    </row>
    <row r="273" spans="1:1" x14ac:dyDescent="0.3">
      <c r="A273" s="74">
        <f>'MRR - Juliana'!S26</f>
        <v>0</v>
      </c>
    </row>
    <row r="274" spans="1:1" x14ac:dyDescent="0.3">
      <c r="A274" s="74">
        <f>'MRR - Juliana'!S27</f>
        <v>0</v>
      </c>
    </row>
    <row r="275" spans="1:1" x14ac:dyDescent="0.3">
      <c r="A275" s="74">
        <f>'MRR - Juliana'!S28</f>
        <v>0</v>
      </c>
    </row>
    <row r="276" spans="1:1" x14ac:dyDescent="0.3">
      <c r="A276" s="74">
        <f>'MRR - Juliana'!S29</f>
        <v>0</v>
      </c>
    </row>
    <row r="277" spans="1:1" x14ac:dyDescent="0.3">
      <c r="A277" s="74">
        <f>'MRR - Juliana'!S30</f>
        <v>0</v>
      </c>
    </row>
    <row r="278" spans="1:1" x14ac:dyDescent="0.3">
      <c r="A278" s="74">
        <f>'MRR - Juliana'!S31</f>
        <v>0</v>
      </c>
    </row>
    <row r="279" spans="1:1" x14ac:dyDescent="0.3">
      <c r="A279" s="74">
        <f>'MRR - Juliana'!S32</f>
        <v>0</v>
      </c>
    </row>
    <row r="280" spans="1:1" x14ac:dyDescent="0.3">
      <c r="A280" s="74">
        <f>'MRR - Juliana'!S33</f>
        <v>0</v>
      </c>
    </row>
    <row r="281" spans="1:1" x14ac:dyDescent="0.3">
      <c r="A281" s="74">
        <f>'MRR - Juliana'!S34</f>
        <v>0</v>
      </c>
    </row>
    <row r="282" spans="1:1" x14ac:dyDescent="0.3">
      <c r="A282" s="74">
        <f>'MRR - Juliana'!S35</f>
        <v>0</v>
      </c>
    </row>
    <row r="283" spans="1:1" x14ac:dyDescent="0.3">
      <c r="A283" s="74">
        <f>'MRR - Juliana'!S36</f>
        <v>0</v>
      </c>
    </row>
    <row r="284" spans="1:1" x14ac:dyDescent="0.3">
      <c r="A284" s="74">
        <f>'MRR - Juliana'!S37</f>
        <v>0</v>
      </c>
    </row>
    <row r="285" spans="1:1" x14ac:dyDescent="0.3">
      <c r="A285" s="74">
        <f>'MRR - Juliana'!S38</f>
        <v>0</v>
      </c>
    </row>
    <row r="286" spans="1:1" x14ac:dyDescent="0.3">
      <c r="A286" s="74">
        <f>'MRR - Juliana'!S39</f>
        <v>0</v>
      </c>
    </row>
    <row r="287" spans="1:1" x14ac:dyDescent="0.3">
      <c r="A287" s="74">
        <f>'MRR - Juliana'!S40</f>
        <v>0</v>
      </c>
    </row>
    <row r="288" spans="1:1" x14ac:dyDescent="0.3">
      <c r="A288" s="74">
        <f>'MRR - Juliana'!S41</f>
        <v>0</v>
      </c>
    </row>
    <row r="289" spans="1:1" x14ac:dyDescent="0.3">
      <c r="A289" s="74">
        <f>'MRR - Juliana'!S42</f>
        <v>0</v>
      </c>
    </row>
    <row r="290" spans="1:1" x14ac:dyDescent="0.3">
      <c r="A290" s="74">
        <f>'MRR - Juliana'!S43</f>
        <v>0</v>
      </c>
    </row>
    <row r="291" spans="1:1" x14ac:dyDescent="0.3">
      <c r="A291" s="74">
        <f>'MRR - Juliana'!S44</f>
        <v>0</v>
      </c>
    </row>
    <row r="292" spans="1:1" x14ac:dyDescent="0.3">
      <c r="A292" s="74">
        <f>'MRR - Juliana'!S45</f>
        <v>0</v>
      </c>
    </row>
    <row r="293" spans="1:1" x14ac:dyDescent="0.3">
      <c r="A293" s="74">
        <f>'MRR - Juliana'!S46</f>
        <v>0</v>
      </c>
    </row>
    <row r="294" spans="1:1" x14ac:dyDescent="0.3">
      <c r="A294" s="74">
        <f>'MRR - Juliana'!S47</f>
        <v>0</v>
      </c>
    </row>
    <row r="295" spans="1:1" x14ac:dyDescent="0.3">
      <c r="A295" s="74">
        <f>'MRR - Juliana'!S48</f>
        <v>0</v>
      </c>
    </row>
    <row r="296" spans="1:1" x14ac:dyDescent="0.3">
      <c r="A296" s="74">
        <f>'MRR - Juliana'!S49</f>
        <v>0</v>
      </c>
    </row>
    <row r="297" spans="1:1" x14ac:dyDescent="0.3">
      <c r="A297" s="74">
        <f>'MRR - Juliana'!S50</f>
        <v>0</v>
      </c>
    </row>
    <row r="298" spans="1:1" x14ac:dyDescent="0.3">
      <c r="A298" s="74">
        <f>'MRR - Juliana'!S51</f>
        <v>0</v>
      </c>
    </row>
    <row r="299" spans="1:1" x14ac:dyDescent="0.3">
      <c r="A299" s="74">
        <f>'MRR - Juliana'!S52</f>
        <v>0</v>
      </c>
    </row>
    <row r="300" spans="1:1" x14ac:dyDescent="0.3">
      <c r="A300" s="74">
        <f>'MRR - Juliana'!S53</f>
        <v>0</v>
      </c>
    </row>
    <row r="301" spans="1:1" x14ac:dyDescent="0.3">
      <c r="A301" s="74">
        <f>'MRR - Juliana'!S54</f>
        <v>0</v>
      </c>
    </row>
    <row r="302" spans="1:1" x14ac:dyDescent="0.3">
      <c r="A302" s="74">
        <f>'MRR - Juliana'!S55</f>
        <v>0</v>
      </c>
    </row>
    <row r="303" spans="1:1" x14ac:dyDescent="0.3">
      <c r="A303" s="74">
        <f>'MRR - Juliana'!S56</f>
        <v>0</v>
      </c>
    </row>
    <row r="304" spans="1:1" x14ac:dyDescent="0.3">
      <c r="A304" s="74">
        <f>'MRR - Juliana'!S57</f>
        <v>0</v>
      </c>
    </row>
    <row r="305" spans="1:1" x14ac:dyDescent="0.3">
      <c r="A305" s="74">
        <f>'MRR - Juliana'!S58</f>
        <v>0</v>
      </c>
    </row>
    <row r="306" spans="1:1" x14ac:dyDescent="0.3">
      <c r="A306" s="74">
        <f>'MRR - Juliana'!S59</f>
        <v>0</v>
      </c>
    </row>
    <row r="307" spans="1:1" x14ac:dyDescent="0.3">
      <c r="A307" s="74">
        <f>'MRR - Juliana'!S60</f>
        <v>0</v>
      </c>
    </row>
    <row r="308" spans="1:1" x14ac:dyDescent="0.3">
      <c r="A308" s="74">
        <f>'MRR - Juliana'!S61</f>
        <v>0</v>
      </c>
    </row>
    <row r="309" spans="1:1" x14ac:dyDescent="0.3">
      <c r="A309" s="74">
        <f>'MRR - Juliana'!S62</f>
        <v>0</v>
      </c>
    </row>
    <row r="310" spans="1:1" x14ac:dyDescent="0.3">
      <c r="A310" s="74">
        <f>'MRR - Juliana'!S63</f>
        <v>0</v>
      </c>
    </row>
    <row r="311" spans="1:1" x14ac:dyDescent="0.3">
      <c r="A311" s="74">
        <f>'MRR - Juliana'!S64</f>
        <v>0</v>
      </c>
    </row>
    <row r="312" spans="1:1" x14ac:dyDescent="0.3">
      <c r="A312" s="74">
        <f>'MRR - Juliana'!S65</f>
        <v>0</v>
      </c>
    </row>
    <row r="313" spans="1:1" x14ac:dyDescent="0.3">
      <c r="A313" s="74">
        <f>'MRR - Juliana'!S66</f>
        <v>0</v>
      </c>
    </row>
    <row r="314" spans="1:1" x14ac:dyDescent="0.3">
      <c r="A314" s="74">
        <f>'MRR - Juliana'!S67</f>
        <v>0</v>
      </c>
    </row>
    <row r="315" spans="1:1" x14ac:dyDescent="0.3">
      <c r="A315" s="74">
        <f>'MRR - Juliana'!S68</f>
        <v>0</v>
      </c>
    </row>
    <row r="316" spans="1:1" x14ac:dyDescent="0.3">
      <c r="A316" s="74">
        <f>'MRR - Juliana'!S69</f>
        <v>0</v>
      </c>
    </row>
    <row r="317" spans="1:1" x14ac:dyDescent="0.3">
      <c r="A317" s="74">
        <f>'MRR - Juliana'!S70</f>
        <v>0</v>
      </c>
    </row>
    <row r="318" spans="1:1" x14ac:dyDescent="0.3">
      <c r="A318" s="74">
        <f>'MRR - Juliana'!S71</f>
        <v>0</v>
      </c>
    </row>
    <row r="319" spans="1:1" x14ac:dyDescent="0.3">
      <c r="A319" s="74">
        <f>'MRR - Juliana'!S72</f>
        <v>0</v>
      </c>
    </row>
    <row r="320" spans="1:1" x14ac:dyDescent="0.3">
      <c r="A320" s="74">
        <f>'MRR - Juliana'!S73</f>
        <v>0</v>
      </c>
    </row>
    <row r="321" spans="1:1" x14ac:dyDescent="0.3">
      <c r="A321" s="74">
        <f>'MRR - Juliana'!S74</f>
        <v>0</v>
      </c>
    </row>
    <row r="322" spans="1:1" x14ac:dyDescent="0.3">
      <c r="A322" s="74">
        <f>'MRR - Juliana'!S75</f>
        <v>0</v>
      </c>
    </row>
    <row r="323" spans="1:1" x14ac:dyDescent="0.3">
      <c r="A323" s="74">
        <f>'MRR - Juliana'!S76</f>
        <v>0</v>
      </c>
    </row>
    <row r="324" spans="1:1" x14ac:dyDescent="0.3">
      <c r="A324" s="74">
        <f>'MRR - Juliana'!S77</f>
        <v>0</v>
      </c>
    </row>
    <row r="325" spans="1:1" x14ac:dyDescent="0.3">
      <c r="A325" s="74">
        <f>'MRR - Juliana'!S78</f>
        <v>0</v>
      </c>
    </row>
    <row r="326" spans="1:1" x14ac:dyDescent="0.3">
      <c r="A326" s="74">
        <f>'MRR - Juliana'!S79</f>
        <v>0</v>
      </c>
    </row>
    <row r="327" spans="1:1" x14ac:dyDescent="0.3">
      <c r="A327" s="74">
        <f>'MRR - Juliana'!S80</f>
        <v>0</v>
      </c>
    </row>
    <row r="328" spans="1:1" x14ac:dyDescent="0.3">
      <c r="A328" s="74">
        <f>'MRR - Juliana'!S81</f>
        <v>0</v>
      </c>
    </row>
    <row r="329" spans="1:1" x14ac:dyDescent="0.3">
      <c r="A329" s="74">
        <f>'MRR - Juliana'!S82</f>
        <v>0</v>
      </c>
    </row>
    <row r="330" spans="1:1" x14ac:dyDescent="0.3">
      <c r="A330" s="74">
        <f>'MRR - Juliana'!S83</f>
        <v>0</v>
      </c>
    </row>
    <row r="331" spans="1:1" x14ac:dyDescent="0.3">
      <c r="A331" s="74">
        <f>'MRR - Juliana'!S84</f>
        <v>0</v>
      </c>
    </row>
    <row r="332" spans="1:1" x14ac:dyDescent="0.3">
      <c r="A332" s="74">
        <f>'MRR - Juliana'!S85</f>
        <v>0</v>
      </c>
    </row>
    <row r="333" spans="1:1" x14ac:dyDescent="0.3">
      <c r="A333" s="74">
        <f>'MRR - Juliana'!S86</f>
        <v>0</v>
      </c>
    </row>
    <row r="334" spans="1:1" x14ac:dyDescent="0.3">
      <c r="A334" s="74">
        <f>'MRR - Juliana'!S87</f>
        <v>0</v>
      </c>
    </row>
    <row r="335" spans="1:1" x14ac:dyDescent="0.3">
      <c r="A335" s="74">
        <f>'MRR - Juliana'!S88</f>
        <v>0</v>
      </c>
    </row>
    <row r="336" spans="1:1" x14ac:dyDescent="0.3">
      <c r="A336" s="74">
        <f>'MRR - Juliana'!S89</f>
        <v>0</v>
      </c>
    </row>
    <row r="337" spans="1:1" x14ac:dyDescent="0.3">
      <c r="A337" s="74">
        <f>'MRR - Juliana'!S90</f>
        <v>0</v>
      </c>
    </row>
    <row r="338" spans="1:1" x14ac:dyDescent="0.3">
      <c r="A338" s="74">
        <f>'MRR - Juliana'!S91</f>
        <v>0</v>
      </c>
    </row>
    <row r="339" spans="1:1" x14ac:dyDescent="0.3">
      <c r="A339" s="74">
        <f>'MRR - Juliana'!S92</f>
        <v>0</v>
      </c>
    </row>
    <row r="340" spans="1:1" x14ac:dyDescent="0.3">
      <c r="A340" s="74">
        <f>'MRR - Juliana'!S93</f>
        <v>0</v>
      </c>
    </row>
    <row r="341" spans="1:1" x14ac:dyDescent="0.3">
      <c r="A341" s="74">
        <f>'MRR - Juliana'!S94</f>
        <v>0</v>
      </c>
    </row>
    <row r="342" spans="1:1" x14ac:dyDescent="0.3">
      <c r="A342" s="74">
        <f>'MRR - Juliana'!S95</f>
        <v>0</v>
      </c>
    </row>
    <row r="343" spans="1:1" x14ac:dyDescent="0.3">
      <c r="A343" s="74">
        <f>'MRR - Juliana'!S96</f>
        <v>0</v>
      </c>
    </row>
    <row r="344" spans="1:1" x14ac:dyDescent="0.3">
      <c r="A344" s="74">
        <f>'MRR - Juliana'!S97</f>
        <v>0</v>
      </c>
    </row>
    <row r="345" spans="1:1" x14ac:dyDescent="0.3">
      <c r="A345" s="74">
        <f>'MRR - Juliana'!S98</f>
        <v>0</v>
      </c>
    </row>
    <row r="346" spans="1:1" x14ac:dyDescent="0.3">
      <c r="A346" s="74">
        <f>'MRR - Juliana'!S99</f>
        <v>0</v>
      </c>
    </row>
    <row r="347" spans="1:1" x14ac:dyDescent="0.3">
      <c r="A347" s="74">
        <f>'MRR - Juliana'!S100</f>
        <v>0</v>
      </c>
    </row>
    <row r="348" spans="1:1" x14ac:dyDescent="0.3">
      <c r="A348" s="74">
        <f>'MRR - Juliana'!S101</f>
        <v>0</v>
      </c>
    </row>
    <row r="349" spans="1:1" x14ac:dyDescent="0.3">
      <c r="A349" s="74">
        <f>'MRR - Juliana'!S102</f>
        <v>0</v>
      </c>
    </row>
    <row r="350" spans="1:1" x14ac:dyDescent="0.3">
      <c r="A350" s="74">
        <f>'MRR - Juliana'!S103</f>
        <v>0</v>
      </c>
    </row>
    <row r="351" spans="1:1" x14ac:dyDescent="0.3">
      <c r="A351" s="74">
        <f>'MRR - Juliana'!S104</f>
        <v>0</v>
      </c>
    </row>
    <row r="352" spans="1:1" x14ac:dyDescent="0.3">
      <c r="A352" s="74">
        <f>'MRR - Juliana'!S105</f>
        <v>0</v>
      </c>
    </row>
    <row r="353" spans="1:1" x14ac:dyDescent="0.3">
      <c r="A353" s="74">
        <f>'MRR - Juliana'!S106</f>
        <v>0</v>
      </c>
    </row>
    <row r="354" spans="1:1" x14ac:dyDescent="0.3">
      <c r="A354" s="74">
        <f>'MRR - Juliana'!S107</f>
        <v>0</v>
      </c>
    </row>
    <row r="355" spans="1:1" x14ac:dyDescent="0.3">
      <c r="A355" s="74">
        <f>'MRR - Juliana'!S108</f>
        <v>0</v>
      </c>
    </row>
    <row r="356" spans="1:1" x14ac:dyDescent="0.3">
      <c r="A356" s="74">
        <f>'MRR - Juliana'!S109</f>
        <v>0</v>
      </c>
    </row>
    <row r="357" spans="1:1" x14ac:dyDescent="0.3">
      <c r="A357" s="74">
        <f>'MRR - Juliana'!S110</f>
        <v>0</v>
      </c>
    </row>
    <row r="358" spans="1:1" x14ac:dyDescent="0.3">
      <c r="A358" s="74">
        <f>'MRR - Juliana'!S111</f>
        <v>0</v>
      </c>
    </row>
    <row r="359" spans="1:1" x14ac:dyDescent="0.3">
      <c r="A359" s="74">
        <f>'MRR - Juliana'!S112</f>
        <v>0</v>
      </c>
    </row>
    <row r="360" spans="1:1" x14ac:dyDescent="0.3">
      <c r="A360" s="74">
        <f>'MRR - Juliana'!S113</f>
        <v>0</v>
      </c>
    </row>
    <row r="361" spans="1:1" x14ac:dyDescent="0.3">
      <c r="A361" s="74">
        <f>'MRR - Juliana'!S114</f>
        <v>0</v>
      </c>
    </row>
    <row r="362" spans="1:1" x14ac:dyDescent="0.3">
      <c r="A362" s="74">
        <f>'MRR - Juliana'!S115</f>
        <v>0</v>
      </c>
    </row>
    <row r="363" spans="1:1" x14ac:dyDescent="0.3">
      <c r="A363" s="74">
        <f>'MRR - Juliana'!S116</f>
        <v>0</v>
      </c>
    </row>
    <row r="364" spans="1:1" x14ac:dyDescent="0.3">
      <c r="A364" s="74">
        <f>'MRR - Juliana'!S117</f>
        <v>0</v>
      </c>
    </row>
    <row r="365" spans="1:1" x14ac:dyDescent="0.3">
      <c r="A365" s="74">
        <f>'MRR - Juliana'!S118</f>
        <v>0</v>
      </c>
    </row>
    <row r="366" spans="1:1" x14ac:dyDescent="0.3">
      <c r="A366" s="74">
        <f>'MRR - Juliana'!S119</f>
        <v>0</v>
      </c>
    </row>
    <row r="367" spans="1:1" x14ac:dyDescent="0.3">
      <c r="A367" s="74">
        <f>'MRR - Juliana'!S120</f>
        <v>0</v>
      </c>
    </row>
    <row r="368" spans="1:1" x14ac:dyDescent="0.3">
      <c r="A368" s="74">
        <f>'MRR - Juliana'!S121</f>
        <v>0</v>
      </c>
    </row>
    <row r="369" spans="1:1" x14ac:dyDescent="0.3">
      <c r="A369" s="74">
        <f>'MRR - Juliana'!S122</f>
        <v>0</v>
      </c>
    </row>
    <row r="370" spans="1:1" x14ac:dyDescent="0.3">
      <c r="A370" s="74">
        <f>'MRR - Juliana'!S123</f>
        <v>0</v>
      </c>
    </row>
    <row r="371" spans="1:1" x14ac:dyDescent="0.3">
      <c r="A371" s="74">
        <f>'MRR - Juliana'!S124</f>
        <v>0</v>
      </c>
    </row>
    <row r="372" spans="1:1" x14ac:dyDescent="0.3">
      <c r="A372" s="74">
        <f>'MRR - Juliana'!S125</f>
        <v>0</v>
      </c>
    </row>
    <row r="373" spans="1:1" x14ac:dyDescent="0.3">
      <c r="A373" s="74">
        <f>'MRR - Juliana'!S126</f>
        <v>0</v>
      </c>
    </row>
    <row r="374" spans="1:1" x14ac:dyDescent="0.3">
      <c r="A374" s="74">
        <f>'MRR - Juliana'!S127</f>
        <v>0</v>
      </c>
    </row>
    <row r="375" spans="1:1" x14ac:dyDescent="0.3">
      <c r="A375" s="74">
        <f>'MRR - Juliana'!S128</f>
        <v>0</v>
      </c>
    </row>
    <row r="376" spans="1:1" x14ac:dyDescent="0.3">
      <c r="A376" s="74">
        <f>'MRR - Juliana'!S129</f>
        <v>0</v>
      </c>
    </row>
    <row r="377" spans="1:1" x14ac:dyDescent="0.3">
      <c r="A377" s="74">
        <f>'MRR - Juliana'!S130</f>
        <v>0</v>
      </c>
    </row>
    <row r="378" spans="1:1" x14ac:dyDescent="0.3">
      <c r="A378" s="74">
        <f>'MRR - Juliana'!S131</f>
        <v>0</v>
      </c>
    </row>
    <row r="379" spans="1:1" x14ac:dyDescent="0.3">
      <c r="A379" s="74">
        <f>'MRR - Juliana'!S132</f>
        <v>0</v>
      </c>
    </row>
    <row r="380" spans="1:1" x14ac:dyDescent="0.3">
      <c r="A380" s="74">
        <f>'MRR - Juliana'!S133</f>
        <v>0</v>
      </c>
    </row>
    <row r="381" spans="1:1" x14ac:dyDescent="0.3">
      <c r="A381" s="74">
        <f>'MRR - Juliana'!S134</f>
        <v>0</v>
      </c>
    </row>
    <row r="382" spans="1:1" x14ac:dyDescent="0.3">
      <c r="A382" s="74">
        <f>'MRR - Juliana'!S135</f>
        <v>0</v>
      </c>
    </row>
    <row r="383" spans="1:1" x14ac:dyDescent="0.3">
      <c r="A383" s="74">
        <f>'MRR - Juliana'!S136</f>
        <v>0</v>
      </c>
    </row>
    <row r="384" spans="1:1" x14ac:dyDescent="0.3">
      <c r="A384" s="74">
        <f>'MRR - Juliana'!S137</f>
        <v>0</v>
      </c>
    </row>
    <row r="385" spans="1:1" x14ac:dyDescent="0.3">
      <c r="A385" s="74">
        <f>'MRR - Juliana'!S138</f>
        <v>0</v>
      </c>
    </row>
    <row r="386" spans="1:1" x14ac:dyDescent="0.3">
      <c r="A386" s="74">
        <f>'MRR - Juliana'!S139</f>
        <v>0</v>
      </c>
    </row>
    <row r="387" spans="1:1" x14ac:dyDescent="0.3">
      <c r="A387" s="74">
        <f>'MRR - Juliana'!S140</f>
        <v>0</v>
      </c>
    </row>
    <row r="388" spans="1:1" x14ac:dyDescent="0.3">
      <c r="A388" s="74">
        <f>'MRR - Juliana'!S141</f>
        <v>0</v>
      </c>
    </row>
    <row r="389" spans="1:1" x14ac:dyDescent="0.3">
      <c r="A389" s="74">
        <f>'MRR - Juliana'!S142</f>
        <v>0</v>
      </c>
    </row>
    <row r="390" spans="1:1" x14ac:dyDescent="0.3">
      <c r="A390" s="74">
        <f>'MRR - Juliana'!S143</f>
        <v>0</v>
      </c>
    </row>
    <row r="391" spans="1:1" x14ac:dyDescent="0.3">
      <c r="A391" s="74">
        <f>'MRR - Juliana'!S144</f>
        <v>0</v>
      </c>
    </row>
    <row r="392" spans="1:1" x14ac:dyDescent="0.3">
      <c r="A392" s="74">
        <f>'MRR - Juliana'!S145</f>
        <v>0</v>
      </c>
    </row>
    <row r="393" spans="1:1" x14ac:dyDescent="0.3">
      <c r="A393" s="74">
        <f>'MRR - Juliana'!S146</f>
        <v>0</v>
      </c>
    </row>
    <row r="394" spans="1:1" x14ac:dyDescent="0.3">
      <c r="A394" s="74">
        <f>'MRR - Juliana'!S147</f>
        <v>0</v>
      </c>
    </row>
    <row r="395" spans="1:1" x14ac:dyDescent="0.3">
      <c r="A395" s="74">
        <f>'MRR - Juliana'!S148</f>
        <v>0</v>
      </c>
    </row>
    <row r="396" spans="1:1" x14ac:dyDescent="0.3">
      <c r="A396" s="74">
        <f>'MRR - Juliana'!S149</f>
        <v>0</v>
      </c>
    </row>
    <row r="397" spans="1:1" x14ac:dyDescent="0.3">
      <c r="A397" s="74">
        <f>'MRR - Juliana'!S150</f>
        <v>0</v>
      </c>
    </row>
    <row r="398" spans="1:1" x14ac:dyDescent="0.3">
      <c r="A398" s="74">
        <f>'MRR - Juliana'!S151</f>
        <v>0</v>
      </c>
    </row>
    <row r="399" spans="1:1" x14ac:dyDescent="0.3">
      <c r="A399" s="74">
        <f>'MRR - Juliana'!S152</f>
        <v>0</v>
      </c>
    </row>
    <row r="400" spans="1:1" x14ac:dyDescent="0.3">
      <c r="A400" s="74">
        <f>'MRR - Juliana'!S153</f>
        <v>0</v>
      </c>
    </row>
    <row r="401" spans="1:1" x14ac:dyDescent="0.3">
      <c r="A401" s="74">
        <f>'MRR - Juliana'!S154</f>
        <v>0</v>
      </c>
    </row>
    <row r="402" spans="1:1" x14ac:dyDescent="0.3">
      <c r="A402" s="74">
        <f>'MRR - Juliana'!S155</f>
        <v>0</v>
      </c>
    </row>
    <row r="403" spans="1:1" x14ac:dyDescent="0.3">
      <c r="A403" s="74">
        <f>'MRR - Juliana'!S156</f>
        <v>0</v>
      </c>
    </row>
    <row r="404" spans="1:1" x14ac:dyDescent="0.3">
      <c r="A404" s="74">
        <f>'MRR - Juliana'!S157</f>
        <v>0</v>
      </c>
    </row>
    <row r="405" spans="1:1" x14ac:dyDescent="0.3">
      <c r="A405" s="74">
        <f>'MRR - Juliana'!S158</f>
        <v>0</v>
      </c>
    </row>
    <row r="406" spans="1:1" x14ac:dyDescent="0.3">
      <c r="A406" s="74">
        <f>'MRR - Juliana'!S159</f>
        <v>0</v>
      </c>
    </row>
    <row r="407" spans="1:1" x14ac:dyDescent="0.3">
      <c r="A407" s="74">
        <f>'MRR - Juliana'!S160</f>
        <v>0</v>
      </c>
    </row>
    <row r="408" spans="1:1" x14ac:dyDescent="0.3">
      <c r="A408" s="74">
        <f>'MRR - Juliana'!S161</f>
        <v>0</v>
      </c>
    </row>
    <row r="409" spans="1:1" x14ac:dyDescent="0.3">
      <c r="A409" s="74">
        <f>'MRR - Juliana'!S162</f>
        <v>0</v>
      </c>
    </row>
    <row r="410" spans="1:1" x14ac:dyDescent="0.3">
      <c r="A410" s="74">
        <f>'MRR - Juliana'!S163</f>
        <v>0</v>
      </c>
    </row>
    <row r="411" spans="1:1" x14ac:dyDescent="0.3">
      <c r="A411" s="74">
        <f>'MRR - Juliana'!S164</f>
        <v>0</v>
      </c>
    </row>
    <row r="412" spans="1:1" x14ac:dyDescent="0.3">
      <c r="A412" s="74">
        <f>'MRR - Juliana'!S165</f>
        <v>0</v>
      </c>
    </row>
    <row r="413" spans="1:1" x14ac:dyDescent="0.3">
      <c r="A413" s="74">
        <f>'MRR - Juliana'!S166</f>
        <v>0</v>
      </c>
    </row>
    <row r="414" spans="1:1" x14ac:dyDescent="0.3">
      <c r="A414" s="74">
        <f>'MRR - Juliana'!S167</f>
        <v>0</v>
      </c>
    </row>
    <row r="415" spans="1:1" x14ac:dyDescent="0.3">
      <c r="A415" s="74">
        <f>'MRR - Juliana'!S168</f>
        <v>0</v>
      </c>
    </row>
    <row r="416" spans="1:1" x14ac:dyDescent="0.3">
      <c r="A416" s="74">
        <f>'MRR - Juliana'!S169</f>
        <v>0</v>
      </c>
    </row>
    <row r="417" spans="1:1" x14ac:dyDescent="0.3">
      <c r="A417" s="74">
        <f>'MRR - Juliana'!S170</f>
        <v>0</v>
      </c>
    </row>
    <row r="418" spans="1:1" x14ac:dyDescent="0.3">
      <c r="A418" s="74">
        <f>'MRR - Juliana'!S171</f>
        <v>0</v>
      </c>
    </row>
    <row r="419" spans="1:1" x14ac:dyDescent="0.3">
      <c r="A419" s="74">
        <f>'MRR - Juliana'!S172</f>
        <v>0</v>
      </c>
    </row>
    <row r="420" spans="1:1" x14ac:dyDescent="0.3">
      <c r="A420" s="74">
        <f>'MRR - Juliana'!S173</f>
        <v>0</v>
      </c>
    </row>
    <row r="421" spans="1:1" x14ac:dyDescent="0.3">
      <c r="A421" s="74">
        <f>'MRR - Juliana'!S174</f>
        <v>0</v>
      </c>
    </row>
    <row r="422" spans="1:1" x14ac:dyDescent="0.3">
      <c r="A422" s="74">
        <f>'MRR - Juliana'!S175</f>
        <v>0</v>
      </c>
    </row>
    <row r="423" spans="1:1" x14ac:dyDescent="0.3">
      <c r="A423" s="74">
        <f>'MRR - Juliana'!S176</f>
        <v>0</v>
      </c>
    </row>
    <row r="424" spans="1:1" x14ac:dyDescent="0.3">
      <c r="A424" s="74">
        <f>'MRR - Juliana'!S177</f>
        <v>0</v>
      </c>
    </row>
    <row r="425" spans="1:1" x14ac:dyDescent="0.3">
      <c r="A425" s="74">
        <f>'MRR - Juliana'!S178</f>
        <v>0</v>
      </c>
    </row>
    <row r="426" spans="1:1" x14ac:dyDescent="0.3">
      <c r="A426" s="74">
        <f>'MRR - Juliana'!S179</f>
        <v>0</v>
      </c>
    </row>
    <row r="427" spans="1:1" x14ac:dyDescent="0.3">
      <c r="A427" s="74">
        <f>'MRR - Juliana'!S180</f>
        <v>0</v>
      </c>
    </row>
    <row r="428" spans="1:1" x14ac:dyDescent="0.3">
      <c r="A428" s="74">
        <f>'MRR - Juliana'!S181</f>
        <v>0</v>
      </c>
    </row>
    <row r="429" spans="1:1" x14ac:dyDescent="0.3">
      <c r="A429" s="74">
        <f>'MRR - Juliana'!S182</f>
        <v>0</v>
      </c>
    </row>
    <row r="430" spans="1:1" x14ac:dyDescent="0.3">
      <c r="A430" s="74">
        <f>'MRR - Juliana'!S183</f>
        <v>0</v>
      </c>
    </row>
    <row r="431" spans="1:1" x14ac:dyDescent="0.3">
      <c r="A431" s="74">
        <f>'MRR - Juliana'!S184</f>
        <v>0</v>
      </c>
    </row>
    <row r="432" spans="1:1" x14ac:dyDescent="0.3">
      <c r="A432" s="74">
        <f>'MRR - Juliana'!S185</f>
        <v>0</v>
      </c>
    </row>
    <row r="433" spans="1:1" x14ac:dyDescent="0.3">
      <c r="A433" s="74">
        <f>'MRR - Juliana'!S186</f>
        <v>0</v>
      </c>
    </row>
    <row r="434" spans="1:1" x14ac:dyDescent="0.3">
      <c r="A434" s="74">
        <f>'MRR - Juliana'!S187</f>
        <v>0</v>
      </c>
    </row>
    <row r="435" spans="1:1" x14ac:dyDescent="0.3">
      <c r="A435" s="74">
        <f>'MRR - Juliana'!S188</f>
        <v>0</v>
      </c>
    </row>
    <row r="436" spans="1:1" x14ac:dyDescent="0.3">
      <c r="A436" s="74">
        <f>'MRR - Juliana'!S189</f>
        <v>0</v>
      </c>
    </row>
    <row r="437" spans="1:1" x14ac:dyDescent="0.3">
      <c r="A437" s="74">
        <f>'MRR - Juliana'!S190</f>
        <v>0</v>
      </c>
    </row>
    <row r="438" spans="1:1" x14ac:dyDescent="0.3">
      <c r="A438" s="74">
        <f>'MRR - Juliana'!S191</f>
        <v>0</v>
      </c>
    </row>
    <row r="439" spans="1:1" x14ac:dyDescent="0.3">
      <c r="A439" s="74">
        <f>'MRR - Juliana'!S192</f>
        <v>0</v>
      </c>
    </row>
    <row r="440" spans="1:1" x14ac:dyDescent="0.3">
      <c r="A440" s="74">
        <f>'MRR - Juliana'!S193</f>
        <v>0</v>
      </c>
    </row>
    <row r="441" spans="1:1" x14ac:dyDescent="0.3">
      <c r="A441" s="74">
        <f>'MRR - Juliana'!S194</f>
        <v>0</v>
      </c>
    </row>
    <row r="442" spans="1:1" x14ac:dyDescent="0.3">
      <c r="A442" s="74">
        <f>'MRR - Juliana'!S195</f>
        <v>0</v>
      </c>
    </row>
    <row r="443" spans="1:1" x14ac:dyDescent="0.3">
      <c r="A443" s="74">
        <f>'MRR - Juliana'!S196</f>
        <v>0</v>
      </c>
    </row>
    <row r="444" spans="1:1" x14ac:dyDescent="0.3">
      <c r="A444" s="74">
        <f>'MRR - Juliana'!S197</f>
        <v>0</v>
      </c>
    </row>
    <row r="445" spans="1:1" x14ac:dyDescent="0.3">
      <c r="A445" s="74">
        <f>'MRR - Juliana'!S198</f>
        <v>0</v>
      </c>
    </row>
    <row r="446" spans="1:1" x14ac:dyDescent="0.3">
      <c r="A446" s="74">
        <f>'MRR - Juliana'!S199</f>
        <v>0</v>
      </c>
    </row>
    <row r="447" spans="1:1" x14ac:dyDescent="0.3">
      <c r="A447" s="74">
        <f>'MRR - Juliana'!S200</f>
        <v>0</v>
      </c>
    </row>
    <row r="448" spans="1:1" x14ac:dyDescent="0.3">
      <c r="A448" s="74">
        <f>'MRR - Juliana'!S201</f>
        <v>0</v>
      </c>
    </row>
    <row r="449" spans="1:1" x14ac:dyDescent="0.3">
      <c r="A449" s="74">
        <f>'MRR - Juliana'!S202</f>
        <v>0</v>
      </c>
    </row>
    <row r="450" spans="1:1" x14ac:dyDescent="0.3">
      <c r="A450" s="74">
        <f>'MRR - Juliana'!S203</f>
        <v>0</v>
      </c>
    </row>
    <row r="451" spans="1:1" x14ac:dyDescent="0.3">
      <c r="A451" s="74">
        <f>'MRR - Juliana'!S204</f>
        <v>0</v>
      </c>
    </row>
    <row r="452" spans="1:1" x14ac:dyDescent="0.3">
      <c r="A452" s="74">
        <f>'MRR - Juliana'!S205</f>
        <v>0</v>
      </c>
    </row>
    <row r="453" spans="1:1" x14ac:dyDescent="0.3">
      <c r="A453" s="74">
        <f>'MRR - Juliana'!S206</f>
        <v>0</v>
      </c>
    </row>
    <row r="454" spans="1:1" x14ac:dyDescent="0.3">
      <c r="A454" s="74">
        <f>'MRR - Juliana'!S207</f>
        <v>0</v>
      </c>
    </row>
    <row r="455" spans="1:1" x14ac:dyDescent="0.3">
      <c r="A455" s="74">
        <f>'MRR - Juliana'!S208</f>
        <v>0</v>
      </c>
    </row>
    <row r="456" spans="1:1" x14ac:dyDescent="0.3">
      <c r="A456" s="74">
        <f>'MRR - Juliana'!S209</f>
        <v>0</v>
      </c>
    </row>
    <row r="457" spans="1:1" x14ac:dyDescent="0.3">
      <c r="A457" s="74">
        <f>'MRR - Juliana'!S210</f>
        <v>0</v>
      </c>
    </row>
    <row r="458" spans="1:1" x14ac:dyDescent="0.3">
      <c r="A458" s="74">
        <f>'MRR - Juliana'!S211</f>
        <v>0</v>
      </c>
    </row>
    <row r="459" spans="1:1" x14ac:dyDescent="0.3">
      <c r="A459" s="74">
        <f>'MRR - Juliana'!S212</f>
        <v>0</v>
      </c>
    </row>
    <row r="460" spans="1:1" x14ac:dyDescent="0.3">
      <c r="A460" s="74">
        <f>'MRR - Juliana'!S213</f>
        <v>0</v>
      </c>
    </row>
    <row r="461" spans="1:1" x14ac:dyDescent="0.3">
      <c r="A461" s="74">
        <f>'MRR - Juliana'!S214</f>
        <v>0</v>
      </c>
    </row>
    <row r="462" spans="1:1" x14ac:dyDescent="0.3">
      <c r="A462" s="74">
        <f>'MRR - Juliana'!S215</f>
        <v>0</v>
      </c>
    </row>
    <row r="463" spans="1:1" x14ac:dyDescent="0.3">
      <c r="A463" s="74">
        <f>'MRR - Juliana'!S216</f>
        <v>0</v>
      </c>
    </row>
    <row r="464" spans="1:1" x14ac:dyDescent="0.3">
      <c r="A464" s="74">
        <f>'MRR - Juliana'!S217</f>
        <v>0</v>
      </c>
    </row>
    <row r="465" spans="1:1" x14ac:dyDescent="0.3">
      <c r="A465" s="74">
        <f>'MRR - Juliana'!S218</f>
        <v>0</v>
      </c>
    </row>
    <row r="466" spans="1:1" x14ac:dyDescent="0.3">
      <c r="A466" s="74">
        <f>'MRR - Juliana'!S219</f>
        <v>0</v>
      </c>
    </row>
    <row r="467" spans="1:1" x14ac:dyDescent="0.3">
      <c r="A467" s="74">
        <f>'MRR - Juliana'!S220</f>
        <v>0</v>
      </c>
    </row>
    <row r="468" spans="1:1" x14ac:dyDescent="0.3">
      <c r="A468" s="74">
        <f>'MRR - Juliana'!S221</f>
        <v>0</v>
      </c>
    </row>
    <row r="469" spans="1:1" x14ac:dyDescent="0.3">
      <c r="A469" s="74">
        <f>'MRR - Juliana'!S222</f>
        <v>0</v>
      </c>
    </row>
    <row r="470" spans="1:1" x14ac:dyDescent="0.3">
      <c r="A470" s="74">
        <f>'MRR - Juliana'!S223</f>
        <v>0</v>
      </c>
    </row>
    <row r="471" spans="1:1" x14ac:dyDescent="0.3">
      <c r="A471" s="74">
        <f>'MRR - Juliana'!S224</f>
        <v>0</v>
      </c>
    </row>
    <row r="472" spans="1:1" x14ac:dyDescent="0.3">
      <c r="A472" s="74">
        <f>'MRR - Juliana'!S225</f>
        <v>0</v>
      </c>
    </row>
    <row r="473" spans="1:1" x14ac:dyDescent="0.3">
      <c r="A473" s="74">
        <f>'MRR - Juliana'!S226</f>
        <v>0</v>
      </c>
    </row>
    <row r="474" spans="1:1" x14ac:dyDescent="0.3">
      <c r="A474" s="74">
        <f>'MRR - Juliana'!S227</f>
        <v>0</v>
      </c>
    </row>
    <row r="475" spans="1:1" x14ac:dyDescent="0.3">
      <c r="A475" s="74">
        <f>'MRR - Juliana'!S228</f>
        <v>0</v>
      </c>
    </row>
    <row r="476" spans="1:1" x14ac:dyDescent="0.3">
      <c r="A476" s="74">
        <f>'MRR - Juliana'!S229</f>
        <v>0</v>
      </c>
    </row>
    <row r="477" spans="1:1" x14ac:dyDescent="0.3">
      <c r="A477" s="74">
        <f>'MRR - Juliana'!S230</f>
        <v>0</v>
      </c>
    </row>
    <row r="478" spans="1:1" x14ac:dyDescent="0.3">
      <c r="A478" s="74">
        <f>'MRR - Juliana'!S231</f>
        <v>0</v>
      </c>
    </row>
    <row r="479" spans="1:1" x14ac:dyDescent="0.3">
      <c r="A479" s="74">
        <f>'MRR - Juliana'!S232</f>
        <v>0</v>
      </c>
    </row>
    <row r="480" spans="1:1" x14ac:dyDescent="0.3">
      <c r="A480" s="74">
        <f>'MRR - Juliana'!S233</f>
        <v>0</v>
      </c>
    </row>
    <row r="481" spans="1:1" x14ac:dyDescent="0.3">
      <c r="A481" s="74">
        <f>'MRR - Juliana'!S234</f>
        <v>0</v>
      </c>
    </row>
    <row r="482" spans="1:1" x14ac:dyDescent="0.3">
      <c r="A482" s="74">
        <f>'MRR - Juliana'!S235</f>
        <v>0</v>
      </c>
    </row>
    <row r="483" spans="1:1" x14ac:dyDescent="0.3">
      <c r="A483" s="74">
        <f>'MRR - Juliana'!S236</f>
        <v>0</v>
      </c>
    </row>
    <row r="484" spans="1:1" x14ac:dyDescent="0.3">
      <c r="A484" s="74">
        <f>'MRR - Juliana'!S237</f>
        <v>0</v>
      </c>
    </row>
    <row r="485" spans="1:1" x14ac:dyDescent="0.3">
      <c r="A485" s="74">
        <f>'MRR - Juliana'!S238</f>
        <v>0</v>
      </c>
    </row>
    <row r="486" spans="1:1" x14ac:dyDescent="0.3">
      <c r="A486" s="74">
        <f>'MRR - Juliana'!S239</f>
        <v>0</v>
      </c>
    </row>
    <row r="487" spans="1:1" x14ac:dyDescent="0.3">
      <c r="A487" s="74">
        <f>'MRR - Juliana'!S240</f>
        <v>0</v>
      </c>
    </row>
    <row r="488" spans="1:1" x14ac:dyDescent="0.3">
      <c r="A488" s="74">
        <f>'MRR - Juliana'!S241</f>
        <v>0</v>
      </c>
    </row>
    <row r="489" spans="1:1" x14ac:dyDescent="0.3">
      <c r="A489" s="74">
        <f>'MRR - Juliana'!S242</f>
        <v>0</v>
      </c>
    </row>
    <row r="490" spans="1:1" x14ac:dyDescent="0.3">
      <c r="A490" s="74">
        <f>'MRR - Juliana'!S243</f>
        <v>0</v>
      </c>
    </row>
    <row r="491" spans="1:1" x14ac:dyDescent="0.3">
      <c r="A491" s="74">
        <f>'MRR - Juliana'!S244</f>
        <v>0</v>
      </c>
    </row>
    <row r="492" spans="1:1" x14ac:dyDescent="0.3">
      <c r="A492" s="74">
        <f>'MRR - Juliana'!S245</f>
        <v>0</v>
      </c>
    </row>
    <row r="493" spans="1:1" x14ac:dyDescent="0.3">
      <c r="A493" s="74">
        <f>'MRR - Juliana'!S246</f>
        <v>0</v>
      </c>
    </row>
    <row r="494" spans="1:1" x14ac:dyDescent="0.3">
      <c r="A494" s="74">
        <f>'MRR - Juliana'!S247</f>
        <v>0</v>
      </c>
    </row>
    <row r="495" spans="1:1" x14ac:dyDescent="0.3">
      <c r="A495" s="74">
        <f>'MRR - Juliana'!S248</f>
        <v>0</v>
      </c>
    </row>
    <row r="496" spans="1:1" x14ac:dyDescent="0.3">
      <c r="A496" s="74">
        <f>'MRR - Juliana'!S249</f>
        <v>0</v>
      </c>
    </row>
    <row r="497" spans="1:1" x14ac:dyDescent="0.3">
      <c r="A497" s="74">
        <f>'MRR - Juliana'!S250</f>
        <v>0</v>
      </c>
    </row>
    <row r="498" spans="1:1" x14ac:dyDescent="0.3">
      <c r="A498" s="74">
        <f>'MRR - Juliana'!S251</f>
        <v>0</v>
      </c>
    </row>
    <row r="499" spans="1:1" x14ac:dyDescent="0.3">
      <c r="A499" s="74">
        <f>'MRR - Juliana'!S252</f>
        <v>0</v>
      </c>
    </row>
    <row r="500" spans="1:1" x14ac:dyDescent="0.3">
      <c r="A500" s="74">
        <f>'MRR - Juliana'!S253</f>
        <v>0</v>
      </c>
    </row>
    <row r="501" spans="1:1" x14ac:dyDescent="0.3">
      <c r="A501" s="74">
        <f>'MRR - Juliana'!S254</f>
        <v>0</v>
      </c>
    </row>
    <row r="502" spans="1:1" x14ac:dyDescent="0.3">
      <c r="A502" s="74">
        <f>'MRR - Juliana'!S255</f>
        <v>0</v>
      </c>
    </row>
    <row r="503" spans="1:1" x14ac:dyDescent="0.3">
      <c r="A503" s="74">
        <f>'MRR - Juliana'!S256</f>
        <v>0</v>
      </c>
    </row>
    <row r="504" spans="1:1" x14ac:dyDescent="0.3">
      <c r="A504" s="74">
        <f>'MRR - Juliana'!S257</f>
        <v>0</v>
      </c>
    </row>
    <row r="505" spans="1:1" x14ac:dyDescent="0.3">
      <c r="A505" s="74">
        <f>'MRR - Juliana'!S258</f>
        <v>0</v>
      </c>
    </row>
    <row r="506" spans="1:1" x14ac:dyDescent="0.3">
      <c r="A506" s="74">
        <f>'MRR - Juliana'!S259</f>
        <v>0</v>
      </c>
    </row>
    <row r="507" spans="1:1" x14ac:dyDescent="0.3">
      <c r="A507" s="74">
        <f>'MRR - Juliana'!S260</f>
        <v>0</v>
      </c>
    </row>
    <row r="508" spans="1:1" x14ac:dyDescent="0.3">
      <c r="A508" s="74">
        <f>'MRR - Juliana'!S261</f>
        <v>0</v>
      </c>
    </row>
    <row r="509" spans="1:1" x14ac:dyDescent="0.3">
      <c r="A509" s="74">
        <f>'MRR - Juliana'!S262</f>
        <v>0</v>
      </c>
    </row>
    <row r="510" spans="1:1" x14ac:dyDescent="0.3">
      <c r="A510" s="74">
        <f>'MRR - Juliana'!S263</f>
        <v>0</v>
      </c>
    </row>
    <row r="511" spans="1:1" x14ac:dyDescent="0.3">
      <c r="A511" s="74">
        <f>'MRR - Juliana'!S264</f>
        <v>0</v>
      </c>
    </row>
    <row r="512" spans="1:1" x14ac:dyDescent="0.3">
      <c r="A512" s="74">
        <f>'MRR - Juliana'!S265</f>
        <v>0</v>
      </c>
    </row>
    <row r="513" spans="1:1" x14ac:dyDescent="0.3">
      <c r="A513" s="74">
        <f>'MRR - Juliana'!S266</f>
        <v>0</v>
      </c>
    </row>
    <row r="514" spans="1:1" x14ac:dyDescent="0.3">
      <c r="A514" s="74">
        <f>'MRR - Juliana'!S267</f>
        <v>0</v>
      </c>
    </row>
    <row r="515" spans="1:1" x14ac:dyDescent="0.3">
      <c r="A515" s="74">
        <f>'MRR - Juliana'!S268</f>
        <v>0</v>
      </c>
    </row>
    <row r="516" spans="1:1" x14ac:dyDescent="0.3">
      <c r="A516" s="74">
        <f>'MRR - Juliana'!S269</f>
        <v>0</v>
      </c>
    </row>
    <row r="517" spans="1:1" x14ac:dyDescent="0.3">
      <c r="A517" s="74">
        <f>'MRR - Juliana'!S270</f>
        <v>0</v>
      </c>
    </row>
    <row r="518" spans="1:1" x14ac:dyDescent="0.3">
      <c r="A518" s="74">
        <f>'MRR - Juliana'!S271</f>
        <v>0</v>
      </c>
    </row>
    <row r="519" spans="1:1" x14ac:dyDescent="0.3">
      <c r="A519" s="74">
        <f>'MRR - Juliana'!S272</f>
        <v>0</v>
      </c>
    </row>
    <row r="520" spans="1:1" x14ac:dyDescent="0.3">
      <c r="A520" s="74">
        <f>'MRR - Juliana'!S273</f>
        <v>0</v>
      </c>
    </row>
    <row r="521" spans="1:1" x14ac:dyDescent="0.3">
      <c r="A521" s="74">
        <f>'MRR - Juliana'!S274</f>
        <v>0</v>
      </c>
    </row>
    <row r="522" spans="1:1" x14ac:dyDescent="0.3">
      <c r="A522" s="74">
        <f>'MRR - Juliana'!S275</f>
        <v>0</v>
      </c>
    </row>
    <row r="523" spans="1:1" x14ac:dyDescent="0.3">
      <c r="A523" s="74">
        <f>'MRR - Juliana'!S276</f>
        <v>0</v>
      </c>
    </row>
    <row r="524" spans="1:1" x14ac:dyDescent="0.3">
      <c r="A524" s="74">
        <f>'MRR - Juliana'!S277</f>
        <v>0</v>
      </c>
    </row>
    <row r="525" spans="1:1" x14ac:dyDescent="0.3">
      <c r="A525" s="74">
        <f>'MRR - Juliana'!S278</f>
        <v>0</v>
      </c>
    </row>
    <row r="526" spans="1:1" x14ac:dyDescent="0.3">
      <c r="A526" s="74">
        <f>'MRR - Juliana'!S279</f>
        <v>0</v>
      </c>
    </row>
    <row r="527" spans="1:1" x14ac:dyDescent="0.3">
      <c r="A527" s="74">
        <f>'MRR - Juliana'!S280</f>
        <v>0</v>
      </c>
    </row>
    <row r="528" spans="1:1" x14ac:dyDescent="0.3">
      <c r="A528" s="74">
        <f>'MRR - Juliana'!S281</f>
        <v>0</v>
      </c>
    </row>
    <row r="529" spans="1:1" x14ac:dyDescent="0.3">
      <c r="A529" s="74">
        <f>'MRR - Juliana'!S282</f>
        <v>0</v>
      </c>
    </row>
    <row r="530" spans="1:1" x14ac:dyDescent="0.3">
      <c r="A530" s="74">
        <f>'MRR - Juliana'!S283</f>
        <v>0</v>
      </c>
    </row>
    <row r="531" spans="1:1" x14ac:dyDescent="0.3">
      <c r="A531" s="74">
        <f>'MRR - Juliana'!S284</f>
        <v>0</v>
      </c>
    </row>
    <row r="532" spans="1:1" x14ac:dyDescent="0.3">
      <c r="A532" s="74">
        <f>'MRR - Juliana'!S285</f>
        <v>0</v>
      </c>
    </row>
    <row r="533" spans="1:1" x14ac:dyDescent="0.3">
      <c r="A533" s="74">
        <f>'MRR - Juliana'!S286</f>
        <v>0</v>
      </c>
    </row>
    <row r="534" spans="1:1" x14ac:dyDescent="0.3">
      <c r="A534" s="74">
        <f>'MRR - Juliana'!S287</f>
        <v>0</v>
      </c>
    </row>
    <row r="535" spans="1:1" x14ac:dyDescent="0.3">
      <c r="A535" s="74">
        <f>'MRR - Juliana'!S288</f>
        <v>0</v>
      </c>
    </row>
    <row r="536" spans="1:1" x14ac:dyDescent="0.3">
      <c r="A536" s="74">
        <f>'MRR - Juliana'!S289</f>
        <v>0</v>
      </c>
    </row>
    <row r="537" spans="1:1" x14ac:dyDescent="0.3">
      <c r="A537" s="74">
        <f>'MRR - Juliana'!S290</f>
        <v>0</v>
      </c>
    </row>
    <row r="538" spans="1:1" x14ac:dyDescent="0.3">
      <c r="A538" s="74">
        <f>'MRR - Juliana'!S291</f>
        <v>0</v>
      </c>
    </row>
    <row r="539" spans="1:1" x14ac:dyDescent="0.3">
      <c r="A539" s="74">
        <f>'MRR - Juliana'!S292</f>
        <v>0</v>
      </c>
    </row>
    <row r="540" spans="1:1" x14ac:dyDescent="0.3">
      <c r="A540" s="74">
        <f>'MRR - Juliana'!S293</f>
        <v>0</v>
      </c>
    </row>
    <row r="541" spans="1:1" x14ac:dyDescent="0.3">
      <c r="A541" s="74">
        <f>'MRR - Juliana'!S294</f>
        <v>0</v>
      </c>
    </row>
    <row r="542" spans="1:1" x14ac:dyDescent="0.3">
      <c r="A542" s="74">
        <f>'MRR - Juliana'!S295</f>
        <v>0</v>
      </c>
    </row>
    <row r="543" spans="1:1" x14ac:dyDescent="0.3">
      <c r="A543" s="74">
        <f>'MRR - Juliana'!S296</f>
        <v>0</v>
      </c>
    </row>
    <row r="544" spans="1:1" x14ac:dyDescent="0.3">
      <c r="A544" s="74">
        <f>'MRR - Juliana'!S297</f>
        <v>0</v>
      </c>
    </row>
    <row r="545" spans="1:1" x14ac:dyDescent="0.3">
      <c r="A545" s="74">
        <f>'MRR - Juliana'!S298</f>
        <v>0</v>
      </c>
    </row>
    <row r="546" spans="1:1" x14ac:dyDescent="0.3">
      <c r="A546" s="74">
        <f>'MRR - Juliana'!S299</f>
        <v>0</v>
      </c>
    </row>
    <row r="547" spans="1:1" x14ac:dyDescent="0.3">
      <c r="A547" s="74">
        <f>'MRR - Juliana'!S300</f>
        <v>0</v>
      </c>
    </row>
    <row r="548" spans="1:1" x14ac:dyDescent="0.3">
      <c r="A548" s="74">
        <f>'MRR - Juliana'!S301</f>
        <v>0</v>
      </c>
    </row>
    <row r="549" spans="1:1" x14ac:dyDescent="0.3">
      <c r="A549" s="74">
        <f>'MRR - Juliana'!S302</f>
        <v>0</v>
      </c>
    </row>
    <row r="550" spans="1:1" x14ac:dyDescent="0.3">
      <c r="A550" s="74">
        <f>'MRR - Juliana'!S303</f>
        <v>0</v>
      </c>
    </row>
    <row r="551" spans="1:1" x14ac:dyDescent="0.3">
      <c r="A551" s="74">
        <f>'MRR - Juliana'!S304</f>
        <v>0</v>
      </c>
    </row>
    <row r="552" spans="1:1" x14ac:dyDescent="0.3">
      <c r="A552" s="74">
        <f>'MRR - Juliana'!S305</f>
        <v>0</v>
      </c>
    </row>
    <row r="553" spans="1:1" x14ac:dyDescent="0.3">
      <c r="A553" s="74">
        <f>'MRR - Juliana'!S306</f>
        <v>0</v>
      </c>
    </row>
    <row r="554" spans="1:1" x14ac:dyDescent="0.3">
      <c r="A554" s="74">
        <f>'MRR - Juliana'!S307</f>
        <v>0</v>
      </c>
    </row>
    <row r="555" spans="1:1" x14ac:dyDescent="0.3">
      <c r="A555" s="74">
        <f>'MRR - Juliana'!S308</f>
        <v>0</v>
      </c>
    </row>
    <row r="556" spans="1:1" x14ac:dyDescent="0.3">
      <c r="A556" s="74">
        <f>'MRR - Juliana'!S309</f>
        <v>0</v>
      </c>
    </row>
    <row r="557" spans="1:1" x14ac:dyDescent="0.3">
      <c r="A557" s="74">
        <f>'MRR - Juliana'!S310</f>
        <v>0</v>
      </c>
    </row>
    <row r="558" spans="1:1" x14ac:dyDescent="0.3">
      <c r="A558" s="74">
        <f>'MRR - Juliana'!S311</f>
        <v>0</v>
      </c>
    </row>
    <row r="559" spans="1:1" x14ac:dyDescent="0.3">
      <c r="A559" s="74">
        <f>'MRR - Juliana'!S312</f>
        <v>0</v>
      </c>
    </row>
    <row r="560" spans="1:1" x14ac:dyDescent="0.3">
      <c r="A560" s="74">
        <f>'MRR - Juliana'!S313</f>
        <v>0</v>
      </c>
    </row>
    <row r="561" spans="1:1" x14ac:dyDescent="0.3">
      <c r="A561" s="74">
        <f>'MRR - Juliana'!S314</f>
        <v>0</v>
      </c>
    </row>
    <row r="562" spans="1:1" x14ac:dyDescent="0.3">
      <c r="A562" s="74">
        <f>'MRR - Juliana'!S315</f>
        <v>0</v>
      </c>
    </row>
    <row r="563" spans="1:1" x14ac:dyDescent="0.3">
      <c r="A563" s="74">
        <f>'MRR - Juliana'!S316</f>
        <v>0</v>
      </c>
    </row>
    <row r="564" spans="1:1" x14ac:dyDescent="0.3">
      <c r="A564" s="74">
        <f>'MRR - Juliana'!S317</f>
        <v>0</v>
      </c>
    </row>
    <row r="565" spans="1:1" x14ac:dyDescent="0.3">
      <c r="A565" s="74">
        <f>'MRR - Juliana'!S318</f>
        <v>0</v>
      </c>
    </row>
    <row r="566" spans="1:1" x14ac:dyDescent="0.3">
      <c r="A566" s="74">
        <f>'MRR - Juliana'!S319</f>
        <v>0</v>
      </c>
    </row>
    <row r="567" spans="1:1" x14ac:dyDescent="0.3">
      <c r="A567" s="74">
        <f>'MRR - Juliana'!S320</f>
        <v>0</v>
      </c>
    </row>
    <row r="568" spans="1:1" x14ac:dyDescent="0.3">
      <c r="A568" s="74">
        <f>'MRR - Juliana'!S321</f>
        <v>0</v>
      </c>
    </row>
    <row r="569" spans="1:1" x14ac:dyDescent="0.3">
      <c r="A569" s="74">
        <f>'MRR - Juliana'!S322</f>
        <v>0</v>
      </c>
    </row>
    <row r="570" spans="1:1" x14ac:dyDescent="0.3">
      <c r="A570" s="74">
        <f>'MRR - Juliana'!S323</f>
        <v>0</v>
      </c>
    </row>
    <row r="571" spans="1:1" x14ac:dyDescent="0.3">
      <c r="A571" s="74">
        <f>'MRR - Juliana'!S324</f>
        <v>0</v>
      </c>
    </row>
    <row r="572" spans="1:1" x14ac:dyDescent="0.3">
      <c r="A572" s="74">
        <f>'MRR - Juliana'!S325</f>
        <v>0</v>
      </c>
    </row>
    <row r="573" spans="1:1" x14ac:dyDescent="0.3">
      <c r="A573" s="74">
        <f>'MRR - Juliana'!S326</f>
        <v>0</v>
      </c>
    </row>
    <row r="574" spans="1:1" x14ac:dyDescent="0.3">
      <c r="A574" s="74">
        <f>'MRR - Juliana'!S327</f>
        <v>0</v>
      </c>
    </row>
    <row r="575" spans="1:1" x14ac:dyDescent="0.3">
      <c r="A575" s="74">
        <f>'MRR - Juliana'!S328</f>
        <v>0</v>
      </c>
    </row>
    <row r="576" spans="1:1" x14ac:dyDescent="0.3">
      <c r="A576" s="74">
        <f>'MRR - Juliana'!S329</f>
        <v>0</v>
      </c>
    </row>
    <row r="577" spans="1:1" x14ac:dyDescent="0.3">
      <c r="A577" s="74">
        <f>'MRR - Juliana'!S330</f>
        <v>0</v>
      </c>
    </row>
    <row r="578" spans="1:1" x14ac:dyDescent="0.3">
      <c r="A578" s="74">
        <f>'MRR - Juliana'!S331</f>
        <v>0</v>
      </c>
    </row>
    <row r="579" spans="1:1" x14ac:dyDescent="0.3">
      <c r="A579" s="74">
        <f>'MRR - Juliana'!S332</f>
        <v>0</v>
      </c>
    </row>
    <row r="580" spans="1:1" x14ac:dyDescent="0.3">
      <c r="A580" s="74">
        <f>'MRR - Juliana'!S333</f>
        <v>0</v>
      </c>
    </row>
    <row r="581" spans="1:1" x14ac:dyDescent="0.3">
      <c r="A581" s="74">
        <f>'MRR - Juliana'!S334</f>
        <v>0</v>
      </c>
    </row>
    <row r="582" spans="1:1" x14ac:dyDescent="0.3">
      <c r="A582" s="74">
        <f>'MRR - Juliana'!S335</f>
        <v>0</v>
      </c>
    </row>
    <row r="583" spans="1:1" x14ac:dyDescent="0.3">
      <c r="A583" s="74">
        <f>'MRR - Juliana'!S336</f>
        <v>0</v>
      </c>
    </row>
    <row r="584" spans="1:1" x14ac:dyDescent="0.3">
      <c r="A584" s="74">
        <f>'MRR - Juliana'!S337</f>
        <v>0</v>
      </c>
    </row>
    <row r="585" spans="1:1" x14ac:dyDescent="0.3">
      <c r="A585" s="74">
        <f>'MRR - Juliana'!S338</f>
        <v>0</v>
      </c>
    </row>
    <row r="586" spans="1:1" x14ac:dyDescent="0.3">
      <c r="A586" s="74">
        <f>'MRR - Juliana'!S339</f>
        <v>0</v>
      </c>
    </row>
    <row r="587" spans="1:1" x14ac:dyDescent="0.3">
      <c r="A587" s="74">
        <f>'MRR - Juliana'!S340</f>
        <v>0</v>
      </c>
    </row>
    <row r="588" spans="1:1" x14ac:dyDescent="0.3">
      <c r="A588" s="74">
        <f>'MRR - Juliana'!S341</f>
        <v>0</v>
      </c>
    </row>
    <row r="589" spans="1:1" x14ac:dyDescent="0.3">
      <c r="A589" s="74">
        <f>'MRR - Juliana'!S342</f>
        <v>0</v>
      </c>
    </row>
    <row r="590" spans="1:1" x14ac:dyDescent="0.3">
      <c r="A590" s="74">
        <f>'MRR - Juliana'!S343</f>
        <v>0</v>
      </c>
    </row>
    <row r="591" spans="1:1" x14ac:dyDescent="0.3">
      <c r="A591" s="74">
        <f>'MRR - Juliana'!S344</f>
        <v>0</v>
      </c>
    </row>
    <row r="592" spans="1:1" x14ac:dyDescent="0.3">
      <c r="A592" s="74">
        <f>'MRR - Juliana'!S345</f>
        <v>0</v>
      </c>
    </row>
    <row r="593" spans="1:1" x14ac:dyDescent="0.3">
      <c r="A593" s="74">
        <f>'MRR - Juliana'!S346</f>
        <v>0</v>
      </c>
    </row>
    <row r="594" spans="1:1" x14ac:dyDescent="0.3">
      <c r="A594" s="74">
        <f>'MRR - Juliana'!S347</f>
        <v>0</v>
      </c>
    </row>
    <row r="595" spans="1:1" x14ac:dyDescent="0.3">
      <c r="A595" s="74">
        <f>'MRR - Juliana'!S348</f>
        <v>0</v>
      </c>
    </row>
    <row r="596" spans="1:1" x14ac:dyDescent="0.3">
      <c r="A596" s="74">
        <f>'MRR - Juliana'!S349</f>
        <v>0</v>
      </c>
    </row>
    <row r="597" spans="1:1" x14ac:dyDescent="0.3">
      <c r="A597" s="74">
        <f>'MRR - Juliana'!S350</f>
        <v>0</v>
      </c>
    </row>
    <row r="598" spans="1:1" x14ac:dyDescent="0.3">
      <c r="A598" s="74">
        <f>'MRR - Juliana'!S351</f>
        <v>0</v>
      </c>
    </row>
    <row r="599" spans="1:1" x14ac:dyDescent="0.3">
      <c r="A599" s="74">
        <f>'MRR - Juliana'!S352</f>
        <v>0</v>
      </c>
    </row>
    <row r="600" spans="1:1" x14ac:dyDescent="0.3">
      <c r="A600" s="74">
        <f>'MRR - Juliana'!S353</f>
        <v>0</v>
      </c>
    </row>
    <row r="601" spans="1:1" x14ac:dyDescent="0.3">
      <c r="A601" s="74">
        <f>'MRR - Juliana'!S354</f>
        <v>0</v>
      </c>
    </row>
    <row r="602" spans="1:1" x14ac:dyDescent="0.3">
      <c r="A602" s="74">
        <f>'MRR - Juliana'!S355</f>
        <v>0</v>
      </c>
    </row>
    <row r="603" spans="1:1" x14ac:dyDescent="0.3">
      <c r="A603" s="74">
        <f>'MRR - Juliana'!S356</f>
        <v>0</v>
      </c>
    </row>
    <row r="604" spans="1:1" x14ac:dyDescent="0.3">
      <c r="A604" s="74">
        <f>'MRR - Juliana'!S357</f>
        <v>0</v>
      </c>
    </row>
    <row r="605" spans="1:1" x14ac:dyDescent="0.3">
      <c r="A605" s="74">
        <f>'MRR - Juliana'!S358</f>
        <v>0</v>
      </c>
    </row>
    <row r="606" spans="1:1" x14ac:dyDescent="0.3">
      <c r="A606" s="74">
        <f>'MRR - Juliana'!S359</f>
        <v>0</v>
      </c>
    </row>
    <row r="607" spans="1:1" x14ac:dyDescent="0.3">
      <c r="A607" s="74">
        <f>'MRR - Juliana'!S360</f>
        <v>0</v>
      </c>
    </row>
    <row r="608" spans="1:1" x14ac:dyDescent="0.3">
      <c r="A608" s="74">
        <f>'MRR - Juliana'!S361</f>
        <v>0</v>
      </c>
    </row>
    <row r="609" spans="1:1" x14ac:dyDescent="0.3">
      <c r="A609" s="74">
        <f>'MRR - Juliana'!S362</f>
        <v>0</v>
      </c>
    </row>
    <row r="610" spans="1:1" x14ac:dyDescent="0.3">
      <c r="A610" s="74">
        <f>'MRR - Juliana'!S363</f>
        <v>0</v>
      </c>
    </row>
    <row r="611" spans="1:1" x14ac:dyDescent="0.3">
      <c r="A611" s="74">
        <f>'MRR - Juliana'!S364</f>
        <v>0</v>
      </c>
    </row>
    <row r="612" spans="1:1" x14ac:dyDescent="0.3">
      <c r="A612" s="74">
        <f>'MRR - Juliana'!S365</f>
        <v>0</v>
      </c>
    </row>
    <row r="613" spans="1:1" x14ac:dyDescent="0.3">
      <c r="A613" s="74">
        <f>'MRR - Juliana'!S366</f>
        <v>0</v>
      </c>
    </row>
    <row r="614" spans="1:1" x14ac:dyDescent="0.3">
      <c r="A614" s="74">
        <f>'MRR - Juliana'!S367</f>
        <v>0</v>
      </c>
    </row>
    <row r="615" spans="1:1" x14ac:dyDescent="0.3">
      <c r="A615" s="74">
        <f>'MRR - Juliana'!S368</f>
        <v>0</v>
      </c>
    </row>
    <row r="616" spans="1:1" x14ac:dyDescent="0.3">
      <c r="A616" s="74">
        <f>'MRR - Juliana'!S369</f>
        <v>0</v>
      </c>
    </row>
    <row r="617" spans="1:1" x14ac:dyDescent="0.3">
      <c r="A617" s="74">
        <f>'MRR - Juliana'!S370</f>
        <v>0</v>
      </c>
    </row>
    <row r="618" spans="1:1" x14ac:dyDescent="0.3">
      <c r="A618" s="74">
        <f>'MRR - Juliana'!S371</f>
        <v>0</v>
      </c>
    </row>
    <row r="619" spans="1:1" x14ac:dyDescent="0.3">
      <c r="A619" s="74">
        <f>'MRR - Juliana'!S372</f>
        <v>0</v>
      </c>
    </row>
    <row r="620" spans="1:1" x14ac:dyDescent="0.3">
      <c r="A620" s="74">
        <f>'MRR - Juliana'!S373</f>
        <v>0</v>
      </c>
    </row>
    <row r="621" spans="1:1" x14ac:dyDescent="0.3">
      <c r="A621" s="74">
        <f>'MRR - Juliana'!S374</f>
        <v>0</v>
      </c>
    </row>
    <row r="622" spans="1:1" x14ac:dyDescent="0.3">
      <c r="A622" s="74">
        <f>'MRR - Juliana'!S375</f>
        <v>0</v>
      </c>
    </row>
    <row r="623" spans="1:1" x14ac:dyDescent="0.3">
      <c r="A623" s="74">
        <f>'MRR - Juliana'!S376</f>
        <v>0</v>
      </c>
    </row>
    <row r="624" spans="1:1" x14ac:dyDescent="0.3">
      <c r="A624" s="74">
        <f>'MRR - Juliana'!S377</f>
        <v>0</v>
      </c>
    </row>
    <row r="625" spans="1:1" x14ac:dyDescent="0.3">
      <c r="A625" s="74">
        <f>'MRR - Juliana'!S378</f>
        <v>0</v>
      </c>
    </row>
    <row r="626" spans="1:1" x14ac:dyDescent="0.3">
      <c r="A626" s="74">
        <f>'MRR - Juliana'!S379</f>
        <v>0</v>
      </c>
    </row>
    <row r="627" spans="1:1" x14ac:dyDescent="0.3">
      <c r="A627" s="74">
        <f>'MRR - Juliana'!S380</f>
        <v>0</v>
      </c>
    </row>
    <row r="628" spans="1:1" x14ac:dyDescent="0.3">
      <c r="A628" s="74">
        <f>'MRR - Juliana'!S381</f>
        <v>0</v>
      </c>
    </row>
    <row r="629" spans="1:1" x14ac:dyDescent="0.3">
      <c r="A629" s="74">
        <f>'MRR - Juliana'!S382</f>
        <v>0</v>
      </c>
    </row>
    <row r="630" spans="1:1" x14ac:dyDescent="0.3">
      <c r="A630" s="74">
        <f>'MRR - Juliana'!S383</f>
        <v>0</v>
      </c>
    </row>
    <row r="631" spans="1:1" x14ac:dyDescent="0.3">
      <c r="A631" s="74">
        <f>'MRR - Juliana'!S384</f>
        <v>0</v>
      </c>
    </row>
    <row r="632" spans="1:1" x14ac:dyDescent="0.3">
      <c r="A632" s="74">
        <f>'MRR - Juliana'!S385</f>
        <v>0</v>
      </c>
    </row>
    <row r="633" spans="1:1" x14ac:dyDescent="0.3">
      <c r="A633" s="74">
        <f>'MRR - Juliana'!S386</f>
        <v>0</v>
      </c>
    </row>
    <row r="634" spans="1:1" x14ac:dyDescent="0.3">
      <c r="A634" s="74">
        <f>'MRR - Juliana'!S387</f>
        <v>0</v>
      </c>
    </row>
    <row r="635" spans="1:1" x14ac:dyDescent="0.3">
      <c r="A635" s="74">
        <f>'MRR - Juliana'!S388</f>
        <v>0</v>
      </c>
    </row>
    <row r="636" spans="1:1" x14ac:dyDescent="0.3">
      <c r="A636" s="74">
        <f>'MRR - Juliana'!S389</f>
        <v>0</v>
      </c>
    </row>
    <row r="637" spans="1:1" x14ac:dyDescent="0.3">
      <c r="A637" s="74">
        <f>'MRR - Juliana'!S390</f>
        <v>0</v>
      </c>
    </row>
    <row r="638" spans="1:1" x14ac:dyDescent="0.3">
      <c r="A638" s="74">
        <f>'MRR - Juliana'!S391</f>
        <v>0</v>
      </c>
    </row>
    <row r="639" spans="1:1" x14ac:dyDescent="0.3">
      <c r="A639" s="74">
        <f>'MRR - Juliana'!S392</f>
        <v>0</v>
      </c>
    </row>
    <row r="640" spans="1:1" x14ac:dyDescent="0.3">
      <c r="A640" s="74">
        <f>'MRR - Juliana'!S393</f>
        <v>0</v>
      </c>
    </row>
    <row r="641" spans="1:1" x14ac:dyDescent="0.3">
      <c r="A641" s="74">
        <f>'MRR - Juliana'!S394</f>
        <v>0</v>
      </c>
    </row>
    <row r="642" spans="1:1" x14ac:dyDescent="0.3">
      <c r="A642" s="74">
        <f>'MRR - Juliana'!S395</f>
        <v>0</v>
      </c>
    </row>
    <row r="643" spans="1:1" x14ac:dyDescent="0.3">
      <c r="A643" s="74">
        <f>'MRR - Juliana'!S396</f>
        <v>0</v>
      </c>
    </row>
    <row r="644" spans="1:1" x14ac:dyDescent="0.3">
      <c r="A644" s="74">
        <f>'MRR - Juliana'!S397</f>
        <v>0</v>
      </c>
    </row>
    <row r="645" spans="1:1" x14ac:dyDescent="0.3">
      <c r="A645" s="74">
        <f>'MRR - Juliana'!S398</f>
        <v>0</v>
      </c>
    </row>
    <row r="646" spans="1:1" x14ac:dyDescent="0.3">
      <c r="A646" s="74">
        <f>'MRR - Juliana'!S399</f>
        <v>0</v>
      </c>
    </row>
    <row r="647" spans="1:1" x14ac:dyDescent="0.3">
      <c r="A647" s="74">
        <f>'MRR - Juliana'!S400</f>
        <v>0</v>
      </c>
    </row>
    <row r="648" spans="1:1" x14ac:dyDescent="0.3">
      <c r="A648" s="74">
        <f>'MRR - Juliana'!S401</f>
        <v>0</v>
      </c>
    </row>
    <row r="649" spans="1:1" x14ac:dyDescent="0.3">
      <c r="A649" s="74">
        <f>'MRR - Juliana'!S402</f>
        <v>0</v>
      </c>
    </row>
    <row r="650" spans="1:1" x14ac:dyDescent="0.3">
      <c r="A650" s="74">
        <f>'MRR - Juliana'!S403</f>
        <v>0</v>
      </c>
    </row>
    <row r="651" spans="1:1" x14ac:dyDescent="0.3">
      <c r="A651" s="74">
        <f>'MRR - Juliana'!S404</f>
        <v>0</v>
      </c>
    </row>
    <row r="652" spans="1:1" x14ac:dyDescent="0.3">
      <c r="A652" s="74">
        <f>'MRR - Juliana'!S405</f>
        <v>0</v>
      </c>
    </row>
    <row r="653" spans="1:1" x14ac:dyDescent="0.3">
      <c r="A653" s="74">
        <f>'MRR - Juliana'!S406</f>
        <v>0</v>
      </c>
    </row>
    <row r="654" spans="1:1" x14ac:dyDescent="0.3">
      <c r="A654" s="74">
        <f>'MRR - Juliana'!S407</f>
        <v>0</v>
      </c>
    </row>
    <row r="655" spans="1:1" x14ac:dyDescent="0.3">
      <c r="A655" s="74">
        <f>'MRR - Juliana'!S408</f>
        <v>0</v>
      </c>
    </row>
    <row r="656" spans="1:1" x14ac:dyDescent="0.3">
      <c r="A656" s="74">
        <f>'MRR - Juliana'!S409</f>
        <v>0</v>
      </c>
    </row>
    <row r="657" spans="1:1" x14ac:dyDescent="0.3">
      <c r="A657" s="74">
        <f>'MRR - Juliana'!S410</f>
        <v>0</v>
      </c>
    </row>
    <row r="658" spans="1:1" x14ac:dyDescent="0.3">
      <c r="A658" s="74">
        <f>'MRR - Juliana'!S411</f>
        <v>0</v>
      </c>
    </row>
    <row r="659" spans="1:1" x14ac:dyDescent="0.3">
      <c r="A659" s="74">
        <f>'MRR - Juliana'!S412</f>
        <v>0</v>
      </c>
    </row>
    <row r="660" spans="1:1" x14ac:dyDescent="0.3">
      <c r="A660" s="74">
        <f>'MRR - Juliana'!S413</f>
        <v>0</v>
      </c>
    </row>
    <row r="661" spans="1:1" x14ac:dyDescent="0.3">
      <c r="A661" s="74">
        <f>'MRR - Juliana'!S414</f>
        <v>0</v>
      </c>
    </row>
    <row r="662" spans="1:1" x14ac:dyDescent="0.3">
      <c r="A662" s="74">
        <f>'MRR - Juliana'!S415</f>
        <v>0</v>
      </c>
    </row>
    <row r="663" spans="1:1" x14ac:dyDescent="0.3">
      <c r="A663" s="74">
        <f>'MRR - Juliana'!S416</f>
        <v>0</v>
      </c>
    </row>
    <row r="664" spans="1:1" x14ac:dyDescent="0.3">
      <c r="A664" s="74">
        <f>'MRR - Juliana'!S417</f>
        <v>0</v>
      </c>
    </row>
    <row r="665" spans="1:1" x14ac:dyDescent="0.3">
      <c r="A665" s="74">
        <f>'MRR - Juliana'!S418</f>
        <v>0</v>
      </c>
    </row>
    <row r="666" spans="1:1" x14ac:dyDescent="0.3">
      <c r="A666" s="74">
        <f>'MRR - Juliana'!S419</f>
        <v>0</v>
      </c>
    </row>
    <row r="667" spans="1:1" x14ac:dyDescent="0.3">
      <c r="A667" s="74">
        <f>'MRR - Juliana'!S420</f>
        <v>0</v>
      </c>
    </row>
    <row r="668" spans="1:1" x14ac:dyDescent="0.3">
      <c r="A668" s="74">
        <f>'MRR - Juliana'!S421</f>
        <v>0</v>
      </c>
    </row>
    <row r="669" spans="1:1" x14ac:dyDescent="0.3">
      <c r="A669" s="74">
        <f>'MRR - Juliana'!S422</f>
        <v>0</v>
      </c>
    </row>
    <row r="670" spans="1:1" x14ac:dyDescent="0.3">
      <c r="A670" s="74">
        <f>'MRR - Juliana'!S423</f>
        <v>0</v>
      </c>
    </row>
    <row r="671" spans="1:1" x14ac:dyDescent="0.3">
      <c r="A671" s="74">
        <f>'MRR - Juliana'!S424</f>
        <v>0</v>
      </c>
    </row>
    <row r="672" spans="1:1" x14ac:dyDescent="0.3">
      <c r="A672" s="74">
        <f>'MRR - Juliana'!S425</f>
        <v>0</v>
      </c>
    </row>
    <row r="673" spans="1:1" x14ac:dyDescent="0.3">
      <c r="A673" s="74">
        <f>'MRR - Juliana'!S426</f>
        <v>0</v>
      </c>
    </row>
    <row r="674" spans="1:1" x14ac:dyDescent="0.3">
      <c r="A674" s="74">
        <f>'MRR - Juliana'!S427</f>
        <v>0</v>
      </c>
    </row>
    <row r="675" spans="1:1" x14ac:dyDescent="0.3">
      <c r="A675" s="74">
        <f>'MRR - Juliana'!S428</f>
        <v>0</v>
      </c>
    </row>
    <row r="676" spans="1:1" x14ac:dyDescent="0.3">
      <c r="A676" s="74">
        <f>'MRR - Juliana'!S429</f>
        <v>0</v>
      </c>
    </row>
    <row r="677" spans="1:1" x14ac:dyDescent="0.3">
      <c r="A677" s="74">
        <f>'MRR - Juliana'!S430</f>
        <v>0</v>
      </c>
    </row>
    <row r="678" spans="1:1" x14ac:dyDescent="0.3">
      <c r="A678" s="74">
        <f>'MRR - Juliana'!S431</f>
        <v>0</v>
      </c>
    </row>
    <row r="679" spans="1:1" x14ac:dyDescent="0.3">
      <c r="A679" s="74">
        <f>'MRR - Juliana'!S432</f>
        <v>0</v>
      </c>
    </row>
    <row r="680" spans="1:1" x14ac:dyDescent="0.3">
      <c r="A680" s="74">
        <f>'MRR - Juliana'!S433</f>
        <v>0</v>
      </c>
    </row>
    <row r="681" spans="1:1" x14ac:dyDescent="0.3">
      <c r="A681" s="74">
        <f>'MRR - Juliana'!S434</f>
        <v>0</v>
      </c>
    </row>
    <row r="682" spans="1:1" x14ac:dyDescent="0.3">
      <c r="A682" s="74">
        <f>'MRR - Juliana'!S435</f>
        <v>0</v>
      </c>
    </row>
    <row r="683" spans="1:1" x14ac:dyDescent="0.3">
      <c r="A683" s="74">
        <f>'MRR - Juliana'!S436</f>
        <v>0</v>
      </c>
    </row>
    <row r="684" spans="1:1" x14ac:dyDescent="0.3">
      <c r="A684" s="74">
        <f>'MRR - Juliana'!S437</f>
        <v>0</v>
      </c>
    </row>
    <row r="685" spans="1:1" x14ac:dyDescent="0.3">
      <c r="A685" s="74">
        <f>'MRR - Juliana'!S438</f>
        <v>0</v>
      </c>
    </row>
    <row r="686" spans="1:1" x14ac:dyDescent="0.3">
      <c r="A686" s="74">
        <f>'MRR - Juliana'!S439</f>
        <v>0</v>
      </c>
    </row>
    <row r="687" spans="1:1" x14ac:dyDescent="0.3">
      <c r="A687" s="74">
        <f>'MRR - Juliana'!S440</f>
        <v>0</v>
      </c>
    </row>
    <row r="688" spans="1:1" x14ac:dyDescent="0.3">
      <c r="A688" s="74">
        <f>'MRR - Juliana'!S441</f>
        <v>0</v>
      </c>
    </row>
    <row r="689" spans="1:1" x14ac:dyDescent="0.3">
      <c r="A689" s="74">
        <f>'MRR - Juliana'!S442</f>
        <v>0</v>
      </c>
    </row>
    <row r="690" spans="1:1" x14ac:dyDescent="0.3">
      <c r="A690" s="74">
        <f>'MRR - Juliana'!S443</f>
        <v>0</v>
      </c>
    </row>
    <row r="691" spans="1:1" x14ac:dyDescent="0.3">
      <c r="A691" s="74">
        <f>'MRR - Juliana'!S444</f>
        <v>0</v>
      </c>
    </row>
    <row r="692" spans="1:1" x14ac:dyDescent="0.3">
      <c r="A692" s="74">
        <f>'MRR - Juliana'!S445</f>
        <v>0</v>
      </c>
    </row>
    <row r="693" spans="1:1" x14ac:dyDescent="0.3">
      <c r="A693" s="74">
        <f>'MRR - Juliana'!S446</f>
        <v>0</v>
      </c>
    </row>
    <row r="694" spans="1:1" x14ac:dyDescent="0.3">
      <c r="A694" s="74">
        <f>'MRR - Juliana'!S447</f>
        <v>0</v>
      </c>
    </row>
    <row r="695" spans="1:1" x14ac:dyDescent="0.3">
      <c r="A695" s="74">
        <f>'MRR - Juliana'!S448</f>
        <v>0</v>
      </c>
    </row>
    <row r="696" spans="1:1" x14ac:dyDescent="0.3">
      <c r="A696" s="74">
        <f>'MRR - Juliana'!S449</f>
        <v>0</v>
      </c>
    </row>
    <row r="697" spans="1:1" x14ac:dyDescent="0.3">
      <c r="A697" s="74">
        <f>'MRR - Juliana'!S450</f>
        <v>0</v>
      </c>
    </row>
    <row r="698" spans="1:1" x14ac:dyDescent="0.3">
      <c r="A698" s="74">
        <f>'MRR - Juliana'!S451</f>
        <v>0</v>
      </c>
    </row>
    <row r="699" spans="1:1" x14ac:dyDescent="0.3">
      <c r="A699" s="74">
        <f>'MRR - Juliana'!S452</f>
        <v>0</v>
      </c>
    </row>
    <row r="700" spans="1:1" x14ac:dyDescent="0.3">
      <c r="A700" s="74">
        <f>'MRR - Juliana'!S453</f>
        <v>0</v>
      </c>
    </row>
    <row r="701" spans="1:1" x14ac:dyDescent="0.3">
      <c r="A701" s="74">
        <f>'MRR - Juliana'!S454</f>
        <v>0</v>
      </c>
    </row>
    <row r="702" spans="1:1" x14ac:dyDescent="0.3">
      <c r="A702" s="74">
        <f>'MRR - Juliana'!S455</f>
        <v>0</v>
      </c>
    </row>
    <row r="703" spans="1:1" x14ac:dyDescent="0.3">
      <c r="A703" s="74">
        <f>'MRR - Juliana'!S456</f>
        <v>0</v>
      </c>
    </row>
    <row r="704" spans="1:1" x14ac:dyDescent="0.3">
      <c r="A704" s="74">
        <f>'MRR - Juliana'!S457</f>
        <v>0</v>
      </c>
    </row>
    <row r="705" spans="1:1" x14ac:dyDescent="0.3">
      <c r="A705" s="74">
        <f>'MRR - Juliana'!S458</f>
        <v>0</v>
      </c>
    </row>
    <row r="706" spans="1:1" x14ac:dyDescent="0.3">
      <c r="A706" s="74">
        <f>'MRR - Juliana'!S459</f>
        <v>0</v>
      </c>
    </row>
    <row r="707" spans="1:1" x14ac:dyDescent="0.3">
      <c r="A707" s="74">
        <f>'MRR - Juliana'!S460</f>
        <v>0</v>
      </c>
    </row>
    <row r="708" spans="1:1" x14ac:dyDescent="0.3">
      <c r="A708" s="74">
        <f>'MRR - Juliana'!S461</f>
        <v>0</v>
      </c>
    </row>
    <row r="709" spans="1:1" x14ac:dyDescent="0.3">
      <c r="A709" s="74">
        <f>'MRR - Juliana'!S462</f>
        <v>0</v>
      </c>
    </row>
    <row r="710" spans="1:1" x14ac:dyDescent="0.3">
      <c r="A710" s="74">
        <f>'MRR - Juliana'!S463</f>
        <v>0</v>
      </c>
    </row>
    <row r="711" spans="1:1" x14ac:dyDescent="0.3">
      <c r="A711" s="74">
        <f>'MRR - Juliana'!S464</f>
        <v>0</v>
      </c>
    </row>
    <row r="712" spans="1:1" x14ac:dyDescent="0.3">
      <c r="A712" s="74">
        <f>'MRR - Juliana'!S465</f>
        <v>0</v>
      </c>
    </row>
    <row r="713" spans="1:1" x14ac:dyDescent="0.3">
      <c r="A713" s="74">
        <f>'MRR - Juliana'!S466</f>
        <v>0</v>
      </c>
    </row>
    <row r="714" spans="1:1" x14ac:dyDescent="0.3">
      <c r="A714" s="74">
        <f>'MRR - Juliana'!S467</f>
        <v>0</v>
      </c>
    </row>
    <row r="715" spans="1:1" x14ac:dyDescent="0.3">
      <c r="A715" s="74">
        <f>'MRR - Juliana'!S468</f>
        <v>0</v>
      </c>
    </row>
    <row r="716" spans="1:1" x14ac:dyDescent="0.3">
      <c r="A716" s="74">
        <f>'MRR - Juliana'!S469</f>
        <v>0</v>
      </c>
    </row>
    <row r="717" spans="1:1" x14ac:dyDescent="0.3">
      <c r="A717" s="74">
        <f>'MRR - Juliana'!S470</f>
        <v>0</v>
      </c>
    </row>
    <row r="718" spans="1:1" x14ac:dyDescent="0.3">
      <c r="A718" s="74">
        <f>'MRR - Juliana'!S471</f>
        <v>0</v>
      </c>
    </row>
    <row r="719" spans="1:1" x14ac:dyDescent="0.3">
      <c r="A719" s="74">
        <f>'MRR - Juliana'!S472</f>
        <v>0</v>
      </c>
    </row>
    <row r="720" spans="1:1" x14ac:dyDescent="0.3">
      <c r="A720" s="74">
        <f>'MRR - Juliana'!S473</f>
        <v>0</v>
      </c>
    </row>
    <row r="721" spans="1:1" x14ac:dyDescent="0.3">
      <c r="A721" s="74">
        <f>'MRR - Juliana'!S474</f>
        <v>0</v>
      </c>
    </row>
    <row r="722" spans="1:1" x14ac:dyDescent="0.3">
      <c r="A722" s="74">
        <f>'MRR - Juliana'!S475</f>
        <v>0</v>
      </c>
    </row>
    <row r="723" spans="1:1" x14ac:dyDescent="0.3">
      <c r="A723" s="74">
        <f>'MRR - Juliana'!S476</f>
        <v>0</v>
      </c>
    </row>
    <row r="724" spans="1:1" x14ac:dyDescent="0.3">
      <c r="A724" s="74">
        <f>'MRR - Juliana'!S477</f>
        <v>0</v>
      </c>
    </row>
    <row r="725" spans="1:1" x14ac:dyDescent="0.3">
      <c r="A725" s="74">
        <f>'MRR - Juliana'!S478</f>
        <v>0</v>
      </c>
    </row>
    <row r="726" spans="1:1" x14ac:dyDescent="0.3">
      <c r="A726" s="74">
        <f>'MRR - Juliana'!S479</f>
        <v>0</v>
      </c>
    </row>
    <row r="727" spans="1:1" x14ac:dyDescent="0.3">
      <c r="A727" s="74">
        <f>'MRR - Juliana'!S480</f>
        <v>0</v>
      </c>
    </row>
    <row r="728" spans="1:1" x14ac:dyDescent="0.3">
      <c r="A728" s="74">
        <f>'MRR - Juliana'!S481</f>
        <v>0</v>
      </c>
    </row>
    <row r="729" spans="1:1" x14ac:dyDescent="0.3">
      <c r="A729" s="74">
        <f>'MRR - Juliana'!S482</f>
        <v>0</v>
      </c>
    </row>
    <row r="730" spans="1:1" x14ac:dyDescent="0.3">
      <c r="A730" s="74">
        <f>'MRR - Juliana'!S483</f>
        <v>0</v>
      </c>
    </row>
    <row r="731" spans="1:1" x14ac:dyDescent="0.3">
      <c r="A731" s="74">
        <f>'MRR - Juliana'!S484</f>
        <v>0</v>
      </c>
    </row>
    <row r="732" spans="1:1" x14ac:dyDescent="0.3">
      <c r="A732" s="74">
        <f>'MRR - Juliana'!S485</f>
        <v>0</v>
      </c>
    </row>
    <row r="733" spans="1:1" x14ac:dyDescent="0.3">
      <c r="A733" s="74">
        <f>'MRR - Juliana'!S486</f>
        <v>0</v>
      </c>
    </row>
    <row r="734" spans="1:1" x14ac:dyDescent="0.3">
      <c r="A734" s="74">
        <f>'MRR - Juliana'!S487</f>
        <v>0</v>
      </c>
    </row>
    <row r="735" spans="1:1" x14ac:dyDescent="0.3">
      <c r="A735" s="74">
        <f>'MRR - Juliana'!S488</f>
        <v>0</v>
      </c>
    </row>
    <row r="736" spans="1:1" x14ac:dyDescent="0.3">
      <c r="A736" s="74">
        <f>'MRR - Juliana'!S489</f>
        <v>0</v>
      </c>
    </row>
    <row r="737" spans="1:1" x14ac:dyDescent="0.3">
      <c r="A737" s="74">
        <f>'MRR - Juliana'!S490</f>
        <v>0</v>
      </c>
    </row>
    <row r="738" spans="1:1" x14ac:dyDescent="0.3">
      <c r="A738" s="74">
        <f>'MRR - Juliana'!S491</f>
        <v>0</v>
      </c>
    </row>
    <row r="739" spans="1:1" x14ac:dyDescent="0.3">
      <c r="A739" s="74">
        <f>'MRR - Juliana'!S492</f>
        <v>0</v>
      </c>
    </row>
    <row r="740" spans="1:1" x14ac:dyDescent="0.3">
      <c r="A740" s="74">
        <f>'MRR - Juliana'!S493</f>
        <v>0</v>
      </c>
    </row>
    <row r="741" spans="1:1" x14ac:dyDescent="0.3">
      <c r="A741" s="74">
        <f>'MRR - Juliana'!S494</f>
        <v>0</v>
      </c>
    </row>
    <row r="742" spans="1:1" x14ac:dyDescent="0.3">
      <c r="A742" s="74">
        <f>'MRR - Juliana'!S495</f>
        <v>0</v>
      </c>
    </row>
    <row r="743" spans="1:1" x14ac:dyDescent="0.3">
      <c r="A743" s="74">
        <f>'MRR - Juliana'!S496</f>
        <v>0</v>
      </c>
    </row>
    <row r="744" spans="1:1" x14ac:dyDescent="0.3">
      <c r="A744" s="74">
        <f>'MRR - Juliana'!S497</f>
        <v>0</v>
      </c>
    </row>
    <row r="745" spans="1:1" x14ac:dyDescent="0.3">
      <c r="A745" s="74">
        <f>'MRR - Juliana'!S498</f>
        <v>0</v>
      </c>
    </row>
    <row r="746" spans="1:1" x14ac:dyDescent="0.3">
      <c r="A746" s="74">
        <f>'MRR - Juliana'!S499</f>
        <v>0</v>
      </c>
    </row>
    <row r="747" spans="1:1" x14ac:dyDescent="0.3">
      <c r="A747" s="74">
        <f>'MRR - Juliana'!S500</f>
        <v>0</v>
      </c>
    </row>
    <row r="748" spans="1:1" x14ac:dyDescent="0.3">
      <c r="A748" s="74">
        <f>'MRR - Juliana'!S501</f>
        <v>0</v>
      </c>
    </row>
    <row r="749" spans="1:1" x14ac:dyDescent="0.3">
      <c r="A749" s="74">
        <f>'MRR - Juliana'!S502</f>
        <v>0</v>
      </c>
    </row>
    <row r="750" spans="1:1" x14ac:dyDescent="0.3">
      <c r="A750" s="74">
        <f>'MRR - Juliana'!S503</f>
        <v>0</v>
      </c>
    </row>
    <row r="751" spans="1:1" x14ac:dyDescent="0.3">
      <c r="A751" s="74">
        <f>'MRR - Juliana'!S504</f>
        <v>0</v>
      </c>
    </row>
    <row r="752" spans="1:1" x14ac:dyDescent="0.3">
      <c r="A752" s="74">
        <f>'MRR - Juliana'!S505</f>
        <v>0</v>
      </c>
    </row>
    <row r="753" spans="1:1" x14ac:dyDescent="0.3">
      <c r="A753" s="74">
        <f>'MRR - Juliana'!S506</f>
        <v>0</v>
      </c>
    </row>
    <row r="754" spans="1:1" x14ac:dyDescent="0.3">
      <c r="A754" s="74">
        <f>'MRR - Juliana'!S507</f>
        <v>0</v>
      </c>
    </row>
    <row r="755" spans="1:1" x14ac:dyDescent="0.3">
      <c r="A755" s="74">
        <f>'MRR - Juliana'!S508</f>
        <v>0</v>
      </c>
    </row>
    <row r="756" spans="1:1" x14ac:dyDescent="0.3">
      <c r="A756" s="74">
        <f>'MRR - Juliana'!S509</f>
        <v>0</v>
      </c>
    </row>
    <row r="757" spans="1:1" x14ac:dyDescent="0.3">
      <c r="A757" s="74">
        <f>'MRR - Juliana'!S510</f>
        <v>0</v>
      </c>
    </row>
    <row r="758" spans="1:1" x14ac:dyDescent="0.3">
      <c r="A758" s="74">
        <f>'MRR - Juliana'!S511</f>
        <v>0</v>
      </c>
    </row>
    <row r="759" spans="1:1" x14ac:dyDescent="0.3">
      <c r="A759" s="74">
        <f>'MRR - Juliana'!S512</f>
        <v>0</v>
      </c>
    </row>
    <row r="760" spans="1:1" x14ac:dyDescent="0.3">
      <c r="A760" s="74">
        <f>'MRR - Juliana'!S513</f>
        <v>0</v>
      </c>
    </row>
    <row r="761" spans="1:1" x14ac:dyDescent="0.3">
      <c r="A761" s="74">
        <f>'MRR - Juliana'!S514</f>
        <v>0</v>
      </c>
    </row>
    <row r="762" spans="1:1" x14ac:dyDescent="0.3">
      <c r="A762" s="74">
        <f>'MRR - Juliana'!S515</f>
        <v>0</v>
      </c>
    </row>
    <row r="763" spans="1:1" x14ac:dyDescent="0.3">
      <c r="A763" s="74">
        <f>'MRR - Juliana'!S516</f>
        <v>0</v>
      </c>
    </row>
    <row r="764" spans="1:1" x14ac:dyDescent="0.3">
      <c r="A764" s="74">
        <f>'MRR - Juliana'!S517</f>
        <v>0</v>
      </c>
    </row>
    <row r="765" spans="1:1" x14ac:dyDescent="0.3">
      <c r="A765" s="74">
        <f>'MRR - Juliana'!S518</f>
        <v>0</v>
      </c>
    </row>
    <row r="766" spans="1:1" x14ac:dyDescent="0.3">
      <c r="A766" s="74">
        <f>'MRR - Juliana'!S519</f>
        <v>0</v>
      </c>
    </row>
    <row r="767" spans="1:1" x14ac:dyDescent="0.3">
      <c r="A767" s="74">
        <f>'MRR - Juliana'!S520</f>
        <v>0</v>
      </c>
    </row>
    <row r="768" spans="1:1" x14ac:dyDescent="0.3">
      <c r="A768" s="74">
        <f>'MRR - Juliana'!S521</f>
        <v>0</v>
      </c>
    </row>
    <row r="769" spans="1:1" x14ac:dyDescent="0.3">
      <c r="A769" s="74">
        <f>'MRR - Juliana'!S522</f>
        <v>0</v>
      </c>
    </row>
    <row r="770" spans="1:1" x14ac:dyDescent="0.3">
      <c r="A770" s="74">
        <f>'MRR - Juliana'!S523</f>
        <v>0</v>
      </c>
    </row>
    <row r="771" spans="1:1" x14ac:dyDescent="0.3">
      <c r="A771" s="74">
        <f>'MRR - Juliana'!S524</f>
        <v>0</v>
      </c>
    </row>
    <row r="772" spans="1:1" x14ac:dyDescent="0.3">
      <c r="A772" s="74">
        <f>'MRR - Juliana'!S525</f>
        <v>0</v>
      </c>
    </row>
    <row r="773" spans="1:1" x14ac:dyDescent="0.3">
      <c r="A773" s="74">
        <f>'MRR - Juliana'!S526</f>
        <v>0</v>
      </c>
    </row>
    <row r="774" spans="1:1" x14ac:dyDescent="0.3">
      <c r="A774" s="74">
        <f>'MRR - Juliana'!S527</f>
        <v>0</v>
      </c>
    </row>
    <row r="775" spans="1:1" x14ac:dyDescent="0.3">
      <c r="A775" s="74">
        <f>'MRR - Juliana'!S528</f>
        <v>0</v>
      </c>
    </row>
    <row r="776" spans="1:1" x14ac:dyDescent="0.3">
      <c r="A776" s="74">
        <f>'MRR - Juliana'!S529</f>
        <v>0</v>
      </c>
    </row>
    <row r="777" spans="1:1" x14ac:dyDescent="0.3">
      <c r="A777" s="74">
        <f>'MRR - Juliana'!S530</f>
        <v>0</v>
      </c>
    </row>
    <row r="778" spans="1:1" x14ac:dyDescent="0.3">
      <c r="A778" s="74">
        <f>'MRR - Juliana'!S531</f>
        <v>0</v>
      </c>
    </row>
    <row r="779" spans="1:1" x14ac:dyDescent="0.3">
      <c r="A779" s="74">
        <f>'MRR - Juliana'!S532</f>
        <v>0</v>
      </c>
    </row>
    <row r="780" spans="1:1" x14ac:dyDescent="0.3">
      <c r="A780" s="74">
        <f>'MRR - Juliana'!S533</f>
        <v>0</v>
      </c>
    </row>
    <row r="781" spans="1:1" x14ac:dyDescent="0.3">
      <c r="A781" s="74">
        <f>'MRR - Juliana'!S534</f>
        <v>0</v>
      </c>
    </row>
    <row r="782" spans="1:1" x14ac:dyDescent="0.3">
      <c r="A782" s="74">
        <f>'MRR - Juliana'!S535</f>
        <v>0</v>
      </c>
    </row>
    <row r="783" spans="1:1" x14ac:dyDescent="0.3">
      <c r="A783" s="74">
        <f>'MRR - Juliana'!S536</f>
        <v>0</v>
      </c>
    </row>
    <row r="784" spans="1:1" x14ac:dyDescent="0.3">
      <c r="A784" s="74">
        <f>'MRR - Juliana'!S537</f>
        <v>0</v>
      </c>
    </row>
    <row r="785" spans="1:1" x14ac:dyDescent="0.3">
      <c r="A785" s="74">
        <f>'MRR - Juliana'!S538</f>
        <v>0</v>
      </c>
    </row>
    <row r="786" spans="1:1" x14ac:dyDescent="0.3">
      <c r="A786" s="74">
        <f>'MRR - Juliana'!S539</f>
        <v>0</v>
      </c>
    </row>
    <row r="787" spans="1:1" x14ac:dyDescent="0.3">
      <c r="A787" s="74">
        <f>'MRR - Juliana'!S540</f>
        <v>0</v>
      </c>
    </row>
    <row r="788" spans="1:1" x14ac:dyDescent="0.3">
      <c r="A788" s="74">
        <f>'MRR - Juliana'!S541</f>
        <v>0</v>
      </c>
    </row>
    <row r="789" spans="1:1" x14ac:dyDescent="0.3">
      <c r="A789" s="74">
        <f>'MRR - Juliana'!S542</f>
        <v>0</v>
      </c>
    </row>
    <row r="790" spans="1:1" x14ac:dyDescent="0.3">
      <c r="A790" s="74">
        <f>'MRR - Juliana'!S543</f>
        <v>0</v>
      </c>
    </row>
    <row r="791" spans="1:1" x14ac:dyDescent="0.3">
      <c r="A791" s="74">
        <f>'MRR - Juliana'!S544</f>
        <v>0</v>
      </c>
    </row>
    <row r="792" spans="1:1" x14ac:dyDescent="0.3">
      <c r="A792" s="74">
        <f>'MRR - Juliana'!S545</f>
        <v>0</v>
      </c>
    </row>
    <row r="793" spans="1:1" x14ac:dyDescent="0.3">
      <c r="A793" s="74">
        <f>'MRR - Juliana'!S546</f>
        <v>0</v>
      </c>
    </row>
    <row r="794" spans="1:1" x14ac:dyDescent="0.3">
      <c r="A794" s="74">
        <f>'MRR - Juliana'!S547</f>
        <v>0</v>
      </c>
    </row>
    <row r="795" spans="1:1" x14ac:dyDescent="0.3">
      <c r="A795" s="74">
        <f>'MRR - Juliana'!S548</f>
        <v>0</v>
      </c>
    </row>
    <row r="796" spans="1:1" x14ac:dyDescent="0.3">
      <c r="A796" s="74">
        <f>'MRR - Juliana'!S549</f>
        <v>0</v>
      </c>
    </row>
    <row r="797" spans="1:1" x14ac:dyDescent="0.3">
      <c r="A797" s="74">
        <f>'MRR - Juliana'!S550</f>
        <v>0</v>
      </c>
    </row>
    <row r="798" spans="1:1" x14ac:dyDescent="0.3">
      <c r="A798" s="74">
        <f>'MRR - Juliana'!S551</f>
        <v>0</v>
      </c>
    </row>
    <row r="799" spans="1:1" x14ac:dyDescent="0.3">
      <c r="A799" s="74">
        <f>'MRR - Juliana'!S552</f>
        <v>0</v>
      </c>
    </row>
    <row r="800" spans="1:1" x14ac:dyDescent="0.3">
      <c r="A800" s="74">
        <f>'MRR - Juliana'!S553</f>
        <v>0</v>
      </c>
    </row>
    <row r="801" spans="1:1" x14ac:dyDescent="0.3">
      <c r="A801" s="74">
        <f>'MRR - Juliana'!S554</f>
        <v>0</v>
      </c>
    </row>
    <row r="802" spans="1:1" x14ac:dyDescent="0.3">
      <c r="A802" s="74">
        <f>'MRR - Juliana'!S555</f>
        <v>0</v>
      </c>
    </row>
    <row r="803" spans="1:1" x14ac:dyDescent="0.3">
      <c r="A803" s="74">
        <f>'MRR - Juliana'!S556</f>
        <v>0</v>
      </c>
    </row>
    <row r="804" spans="1:1" x14ac:dyDescent="0.3">
      <c r="A804" s="74">
        <f>'MRR - Juliana'!S557</f>
        <v>0</v>
      </c>
    </row>
    <row r="805" spans="1:1" x14ac:dyDescent="0.3">
      <c r="A805" s="74">
        <f>'MRR - Juliana'!S558</f>
        <v>0</v>
      </c>
    </row>
    <row r="806" spans="1:1" x14ac:dyDescent="0.3">
      <c r="A806" s="74">
        <f>'MRR - Juliana'!S559</f>
        <v>0</v>
      </c>
    </row>
    <row r="807" spans="1:1" x14ac:dyDescent="0.3">
      <c r="A807" s="74">
        <f>'MRR - Juliana'!S560</f>
        <v>0</v>
      </c>
    </row>
    <row r="808" spans="1:1" x14ac:dyDescent="0.3">
      <c r="A808" s="74">
        <f>'MRR - Juliana'!S561</f>
        <v>0</v>
      </c>
    </row>
    <row r="809" spans="1:1" x14ac:dyDescent="0.3">
      <c r="A809" s="74">
        <f>'MRR - Juliana'!S562</f>
        <v>0</v>
      </c>
    </row>
    <row r="810" spans="1:1" x14ac:dyDescent="0.3">
      <c r="A810" s="74">
        <f>'MRR - Juliana'!S563</f>
        <v>0</v>
      </c>
    </row>
    <row r="811" spans="1:1" x14ac:dyDescent="0.3">
      <c r="A811" s="74">
        <f>'MRR - Juliana'!S564</f>
        <v>0</v>
      </c>
    </row>
    <row r="812" spans="1:1" x14ac:dyDescent="0.3">
      <c r="A812" s="74">
        <f>'MRR - Juliana'!S565</f>
        <v>0</v>
      </c>
    </row>
    <row r="813" spans="1:1" x14ac:dyDescent="0.3">
      <c r="A813" s="74">
        <f>'MRR - Juliana'!S566</f>
        <v>0</v>
      </c>
    </row>
    <row r="814" spans="1:1" x14ac:dyDescent="0.3">
      <c r="A814" s="74">
        <f>'MRR - Juliana'!S567</f>
        <v>0</v>
      </c>
    </row>
    <row r="815" spans="1:1" x14ac:dyDescent="0.3">
      <c r="A815" s="74">
        <f>'MRR - Juliana'!S568</f>
        <v>0</v>
      </c>
    </row>
    <row r="816" spans="1:1" x14ac:dyDescent="0.3">
      <c r="A816" s="74">
        <f>'MRR - Juliana'!S569</f>
        <v>0</v>
      </c>
    </row>
    <row r="817" spans="1:1" x14ac:dyDescent="0.3">
      <c r="A817" s="74">
        <f>'MRR - Juliana'!S570</f>
        <v>0</v>
      </c>
    </row>
    <row r="818" spans="1:1" x14ac:dyDescent="0.3">
      <c r="A818" s="74">
        <f>'MRR - Juliana'!S571</f>
        <v>0</v>
      </c>
    </row>
    <row r="819" spans="1:1" x14ac:dyDescent="0.3">
      <c r="A819" s="74">
        <f>'MRR - Juliana'!S572</f>
        <v>0</v>
      </c>
    </row>
    <row r="820" spans="1:1" x14ac:dyDescent="0.3">
      <c r="A820" s="74">
        <f>'MRR - Juliana'!S573</f>
        <v>0</v>
      </c>
    </row>
    <row r="821" spans="1:1" x14ac:dyDescent="0.3">
      <c r="A821" s="74">
        <f>'MRR - Juliana'!S574</f>
        <v>0</v>
      </c>
    </row>
    <row r="822" spans="1:1" x14ac:dyDescent="0.3">
      <c r="A822" s="74">
        <f>'MRR - Juliana'!S575</f>
        <v>0</v>
      </c>
    </row>
    <row r="823" spans="1:1" x14ac:dyDescent="0.3">
      <c r="A823" s="74">
        <f>'MRR - Juliana'!S576</f>
        <v>0</v>
      </c>
    </row>
    <row r="824" spans="1:1" x14ac:dyDescent="0.3">
      <c r="A824" s="74">
        <f>'MRR - Juliana'!S577</f>
        <v>0</v>
      </c>
    </row>
    <row r="825" spans="1:1" x14ac:dyDescent="0.3">
      <c r="A825" s="74">
        <f>'MRR - Juliana'!S578</f>
        <v>0</v>
      </c>
    </row>
    <row r="826" spans="1:1" x14ac:dyDescent="0.3">
      <c r="A826" s="74">
        <f>'MRR - Juliana'!S579</f>
        <v>0</v>
      </c>
    </row>
    <row r="827" spans="1:1" x14ac:dyDescent="0.3">
      <c r="A827" s="74">
        <f>'MRR - Juliana'!S580</f>
        <v>0</v>
      </c>
    </row>
    <row r="828" spans="1:1" x14ac:dyDescent="0.3">
      <c r="A828" s="74">
        <f>'MRR - Juliana'!S581</f>
        <v>0</v>
      </c>
    </row>
    <row r="829" spans="1:1" x14ac:dyDescent="0.3">
      <c r="A829" s="74">
        <f>'MRR - Juliana'!S582</f>
        <v>0</v>
      </c>
    </row>
    <row r="830" spans="1:1" x14ac:dyDescent="0.3">
      <c r="A830" s="74">
        <f>'MRR - Juliana'!S583</f>
        <v>0</v>
      </c>
    </row>
    <row r="831" spans="1:1" x14ac:dyDescent="0.3">
      <c r="A831" s="74">
        <f>'MRR - Juliana'!S584</f>
        <v>0</v>
      </c>
    </row>
    <row r="832" spans="1:1" x14ac:dyDescent="0.3">
      <c r="A832" s="74">
        <f>'MRR - Juliana'!S585</f>
        <v>0</v>
      </c>
    </row>
    <row r="833" spans="1:1" x14ac:dyDescent="0.3">
      <c r="A833" s="74">
        <f>'MRR - Juliana'!S586</f>
        <v>0</v>
      </c>
    </row>
    <row r="834" spans="1:1" x14ac:dyDescent="0.3">
      <c r="A834" s="74">
        <f>'MRR - Juliana'!S587</f>
        <v>0</v>
      </c>
    </row>
    <row r="835" spans="1:1" x14ac:dyDescent="0.3">
      <c r="A835" s="74">
        <f>'MRR - Juliana'!S588</f>
        <v>0</v>
      </c>
    </row>
    <row r="836" spans="1:1" x14ac:dyDescent="0.3">
      <c r="A836" s="74">
        <f>'MRR - Juliana'!S589</f>
        <v>0</v>
      </c>
    </row>
    <row r="837" spans="1:1" x14ac:dyDescent="0.3">
      <c r="A837" s="74">
        <f>'MRR - Juliana'!S590</f>
        <v>0</v>
      </c>
    </row>
    <row r="838" spans="1:1" x14ac:dyDescent="0.3">
      <c r="A838" s="74">
        <f>'MRR - Juliana'!S591</f>
        <v>0</v>
      </c>
    </row>
    <row r="839" spans="1:1" x14ac:dyDescent="0.3">
      <c r="A839" s="74">
        <f>'MRR - Juliana'!S592</f>
        <v>0</v>
      </c>
    </row>
    <row r="840" spans="1:1" x14ac:dyDescent="0.3">
      <c r="A840" s="74">
        <f>'MRR - Juliana'!S593</f>
        <v>0</v>
      </c>
    </row>
    <row r="841" spans="1:1" x14ac:dyDescent="0.3">
      <c r="A841" s="74">
        <f>'MRR - Juliana'!S594</f>
        <v>0</v>
      </c>
    </row>
    <row r="842" spans="1:1" x14ac:dyDescent="0.3">
      <c r="A842" s="74">
        <f>'MRR - Juliana'!S595</f>
        <v>0</v>
      </c>
    </row>
    <row r="843" spans="1:1" x14ac:dyDescent="0.3">
      <c r="A843" s="74">
        <f>'MRR - Juliana'!S596</f>
        <v>0</v>
      </c>
    </row>
    <row r="844" spans="1:1" x14ac:dyDescent="0.3">
      <c r="A844" s="74">
        <f>'MRR - Juliana'!S597</f>
        <v>0</v>
      </c>
    </row>
    <row r="845" spans="1:1" x14ac:dyDescent="0.3">
      <c r="A845" s="74">
        <f>'MRR - Juliana'!S598</f>
        <v>0</v>
      </c>
    </row>
    <row r="846" spans="1:1" x14ac:dyDescent="0.3">
      <c r="A846" s="74">
        <f>'MRR - Juliana'!S599</f>
        <v>0</v>
      </c>
    </row>
    <row r="847" spans="1:1" x14ac:dyDescent="0.3">
      <c r="A847" s="74">
        <f>'MRR - Juliana'!S600</f>
        <v>0</v>
      </c>
    </row>
    <row r="848" spans="1:1" x14ac:dyDescent="0.3">
      <c r="A848" s="74">
        <f>'MRR - Juliana'!S601</f>
        <v>0</v>
      </c>
    </row>
    <row r="849" spans="1:1" x14ac:dyDescent="0.3">
      <c r="A849" s="74">
        <f>'MRR - Juliana'!S602</f>
        <v>0</v>
      </c>
    </row>
    <row r="850" spans="1:1" x14ac:dyDescent="0.3">
      <c r="A850" s="74">
        <f>'MRR - Juliana'!S603</f>
        <v>0</v>
      </c>
    </row>
    <row r="851" spans="1:1" x14ac:dyDescent="0.3">
      <c r="A851" s="74">
        <f>'MRR - Juliana'!S604</f>
        <v>0</v>
      </c>
    </row>
    <row r="852" spans="1:1" x14ac:dyDescent="0.3">
      <c r="A852" s="74">
        <f>'MRR - Juliana'!S605</f>
        <v>0</v>
      </c>
    </row>
    <row r="853" spans="1:1" x14ac:dyDescent="0.3">
      <c r="A853" s="74">
        <f>'MRR - Juliana'!S606</f>
        <v>0</v>
      </c>
    </row>
    <row r="854" spans="1:1" x14ac:dyDescent="0.3">
      <c r="A854" s="74">
        <f>'MRR - Juliana'!S607</f>
        <v>0</v>
      </c>
    </row>
    <row r="855" spans="1:1" x14ac:dyDescent="0.3">
      <c r="A855" s="74">
        <f>'MRR - Juliana'!S608</f>
        <v>0</v>
      </c>
    </row>
    <row r="856" spans="1:1" x14ac:dyDescent="0.3">
      <c r="A856" s="74">
        <f>'MRR - Juliana'!S609</f>
        <v>0</v>
      </c>
    </row>
    <row r="857" spans="1:1" x14ac:dyDescent="0.3">
      <c r="A857" s="74">
        <f>'MRR - Juliana'!S610</f>
        <v>0</v>
      </c>
    </row>
    <row r="858" spans="1:1" x14ac:dyDescent="0.3">
      <c r="A858" s="74">
        <f>'MRR - Juliana'!S611</f>
        <v>0</v>
      </c>
    </row>
    <row r="859" spans="1:1" x14ac:dyDescent="0.3">
      <c r="A859" s="74">
        <f>'MRR - Juliana'!S612</f>
        <v>0</v>
      </c>
    </row>
    <row r="860" spans="1:1" x14ac:dyDescent="0.3">
      <c r="A860" s="74">
        <f>'MRR - Juliana'!S613</f>
        <v>0</v>
      </c>
    </row>
    <row r="861" spans="1:1" x14ac:dyDescent="0.3">
      <c r="A861" s="74">
        <f>'MRR - Juliana'!S614</f>
        <v>0</v>
      </c>
    </row>
    <row r="862" spans="1:1" x14ac:dyDescent="0.3">
      <c r="A862" s="74">
        <f>'MRR - Juliana'!S615</f>
        <v>0</v>
      </c>
    </row>
    <row r="863" spans="1:1" x14ac:dyDescent="0.3">
      <c r="A863" s="74">
        <f>'MRR - Juliana'!S616</f>
        <v>0</v>
      </c>
    </row>
    <row r="864" spans="1:1" x14ac:dyDescent="0.3">
      <c r="A864" s="74">
        <f>'MRR - Juliana'!S617</f>
        <v>0</v>
      </c>
    </row>
    <row r="865" spans="1:1" x14ac:dyDescent="0.3">
      <c r="A865" s="74">
        <f>'MRR - Juliana'!S618</f>
        <v>0</v>
      </c>
    </row>
    <row r="866" spans="1:1" x14ac:dyDescent="0.3">
      <c r="A866" s="74">
        <f>'MRR - Juliana'!S619</f>
        <v>0</v>
      </c>
    </row>
    <row r="867" spans="1:1" x14ac:dyDescent="0.3">
      <c r="A867" s="74">
        <f>'MRR - Juliana'!S620</f>
        <v>0</v>
      </c>
    </row>
    <row r="868" spans="1:1" x14ac:dyDescent="0.3">
      <c r="A868" s="74">
        <f>'MRR - Juliana'!S621</f>
        <v>0</v>
      </c>
    </row>
    <row r="869" spans="1:1" x14ac:dyDescent="0.3">
      <c r="A869" s="74">
        <f>'MRR - Juliana'!S622</f>
        <v>0</v>
      </c>
    </row>
    <row r="870" spans="1:1" x14ac:dyDescent="0.3">
      <c r="A870" s="74">
        <f>'MRR - Juliana'!S623</f>
        <v>0</v>
      </c>
    </row>
    <row r="871" spans="1:1" x14ac:dyDescent="0.3">
      <c r="A871" s="74">
        <f>'MRR - Juliana'!S624</f>
        <v>0</v>
      </c>
    </row>
    <row r="872" spans="1:1" x14ac:dyDescent="0.3">
      <c r="A872" s="74">
        <f>'MRR - Juliana'!S625</f>
        <v>0</v>
      </c>
    </row>
    <row r="873" spans="1:1" x14ac:dyDescent="0.3">
      <c r="A873" s="74">
        <f>'MRR - Juliana'!S626</f>
        <v>0</v>
      </c>
    </row>
    <row r="874" spans="1:1" x14ac:dyDescent="0.3">
      <c r="A874" s="74">
        <f>'MRR - Juliana'!S627</f>
        <v>0</v>
      </c>
    </row>
    <row r="875" spans="1:1" x14ac:dyDescent="0.3">
      <c r="A875" s="74">
        <f>'MRR - Juliana'!S628</f>
        <v>0</v>
      </c>
    </row>
    <row r="876" spans="1:1" x14ac:dyDescent="0.3">
      <c r="A876" s="74">
        <f>'MRR - Juliana'!S629</f>
        <v>0</v>
      </c>
    </row>
    <row r="877" spans="1:1" x14ac:dyDescent="0.3">
      <c r="A877" s="74">
        <f>'MRR - Juliana'!S630</f>
        <v>0</v>
      </c>
    </row>
    <row r="878" spans="1:1" x14ac:dyDescent="0.3">
      <c r="A878" s="74">
        <f>'MRR - Juliana'!S631</f>
        <v>0</v>
      </c>
    </row>
    <row r="879" spans="1:1" x14ac:dyDescent="0.3">
      <c r="A879" s="74">
        <f>'MRR - Juliana'!S632</f>
        <v>0</v>
      </c>
    </row>
    <row r="880" spans="1:1" x14ac:dyDescent="0.3">
      <c r="A880" s="74">
        <f>'MRR - Juliana'!S633</f>
        <v>0</v>
      </c>
    </row>
    <row r="881" spans="1:1" x14ac:dyDescent="0.3">
      <c r="A881" s="74">
        <f>'MRR - Juliana'!S634</f>
        <v>0</v>
      </c>
    </row>
    <row r="882" spans="1:1" x14ac:dyDescent="0.3">
      <c r="A882" s="74">
        <f>'MRR - Juliana'!S635</f>
        <v>0</v>
      </c>
    </row>
    <row r="883" spans="1:1" x14ac:dyDescent="0.3">
      <c r="A883" s="74">
        <f>'MRR - Juliana'!S636</f>
        <v>0</v>
      </c>
    </row>
    <row r="884" spans="1:1" x14ac:dyDescent="0.3">
      <c r="A884" s="74">
        <f>'MRR - Juliana'!S637</f>
        <v>0</v>
      </c>
    </row>
    <row r="885" spans="1:1" x14ac:dyDescent="0.3">
      <c r="A885" s="74">
        <f>'MRR - Juliana'!S638</f>
        <v>0</v>
      </c>
    </row>
    <row r="886" spans="1:1" x14ac:dyDescent="0.3">
      <c r="A886" s="74">
        <f>'MRR - Juliana'!S639</f>
        <v>0</v>
      </c>
    </row>
    <row r="887" spans="1:1" x14ac:dyDescent="0.3">
      <c r="A887" s="74">
        <f>'MRR - Juliana'!S640</f>
        <v>0</v>
      </c>
    </row>
    <row r="888" spans="1:1" x14ac:dyDescent="0.3">
      <c r="A888" s="74">
        <f>'MRR - Juliana'!S641</f>
        <v>0</v>
      </c>
    </row>
    <row r="889" spans="1:1" x14ac:dyDescent="0.3">
      <c r="A889" s="74">
        <f>'MRR - Juliana'!S642</f>
        <v>0</v>
      </c>
    </row>
    <row r="890" spans="1:1" x14ac:dyDescent="0.3">
      <c r="A890" s="74">
        <f>'MRR - Juliana'!S643</f>
        <v>0</v>
      </c>
    </row>
    <row r="891" spans="1:1" x14ac:dyDescent="0.3">
      <c r="A891" s="74">
        <f>'MRR - Juliana'!S644</f>
        <v>0</v>
      </c>
    </row>
    <row r="892" spans="1:1" x14ac:dyDescent="0.3">
      <c r="A892" s="74">
        <f>'MRR - Juliana'!S645</f>
        <v>0</v>
      </c>
    </row>
    <row r="893" spans="1:1" x14ac:dyDescent="0.3">
      <c r="A893" s="74">
        <f>'MRR - Juliana'!S646</f>
        <v>0</v>
      </c>
    </row>
    <row r="894" spans="1:1" x14ac:dyDescent="0.3">
      <c r="A894" s="74">
        <f>'MRR - Juliana'!S647</f>
        <v>0</v>
      </c>
    </row>
    <row r="895" spans="1:1" x14ac:dyDescent="0.3">
      <c r="A895" s="74">
        <f>'MRR - Juliana'!S648</f>
        <v>0</v>
      </c>
    </row>
    <row r="896" spans="1:1" x14ac:dyDescent="0.3">
      <c r="A896" s="74">
        <f>'MRR - Juliana'!S649</f>
        <v>0</v>
      </c>
    </row>
    <row r="897" spans="1:1" x14ac:dyDescent="0.3">
      <c r="A897" s="74">
        <f>'MRR - Juliana'!S650</f>
        <v>0</v>
      </c>
    </row>
    <row r="898" spans="1:1" x14ac:dyDescent="0.3">
      <c r="A898" s="74">
        <f>'MRR - Juliana'!S651</f>
        <v>0</v>
      </c>
    </row>
    <row r="899" spans="1:1" x14ac:dyDescent="0.3">
      <c r="A899" s="74">
        <f>'MRR - Juliana'!S652</f>
        <v>0</v>
      </c>
    </row>
    <row r="900" spans="1:1" x14ac:dyDescent="0.3">
      <c r="A900" s="74">
        <f>'MRR - Juliana'!S653</f>
        <v>0</v>
      </c>
    </row>
    <row r="901" spans="1:1" x14ac:dyDescent="0.3">
      <c r="A901" s="74">
        <f>'MRR - Juliana'!S654</f>
        <v>0</v>
      </c>
    </row>
    <row r="902" spans="1:1" x14ac:dyDescent="0.3">
      <c r="A902" s="74">
        <f>'MRR - Juliana'!S655</f>
        <v>0</v>
      </c>
    </row>
    <row r="903" spans="1:1" x14ac:dyDescent="0.3">
      <c r="A903" s="74">
        <f>'MRR - Juliana'!S656</f>
        <v>0</v>
      </c>
    </row>
    <row r="904" spans="1:1" x14ac:dyDescent="0.3">
      <c r="A904" s="74">
        <f>'MRR - Juliana'!S657</f>
        <v>0</v>
      </c>
    </row>
    <row r="905" spans="1:1" x14ac:dyDescent="0.3">
      <c r="A905" s="74">
        <f>'MRR - Juliana'!S658</f>
        <v>0</v>
      </c>
    </row>
    <row r="906" spans="1:1" x14ac:dyDescent="0.3">
      <c r="A906" s="74">
        <f>'MRR - Juliana'!S659</f>
        <v>0</v>
      </c>
    </row>
    <row r="907" spans="1:1" x14ac:dyDescent="0.3">
      <c r="A907" s="74">
        <f>'MRR - Juliana'!S660</f>
        <v>0</v>
      </c>
    </row>
    <row r="908" spans="1:1" x14ac:dyDescent="0.3">
      <c r="A908" s="74">
        <f>'MRR - Juliana'!S661</f>
        <v>0</v>
      </c>
    </row>
    <row r="909" spans="1:1" x14ac:dyDescent="0.3">
      <c r="A909" s="74">
        <f>'MRR - Juliana'!S662</f>
        <v>0</v>
      </c>
    </row>
    <row r="910" spans="1:1" x14ac:dyDescent="0.3">
      <c r="A910" s="74">
        <f>'MRR - Juliana'!S663</f>
        <v>0</v>
      </c>
    </row>
    <row r="911" spans="1:1" x14ac:dyDescent="0.3">
      <c r="A911" s="74">
        <f>'MRR - Juliana'!S664</f>
        <v>0</v>
      </c>
    </row>
    <row r="912" spans="1:1" x14ac:dyDescent="0.3">
      <c r="A912" s="74">
        <f>'MRR - Juliana'!S665</f>
        <v>0</v>
      </c>
    </row>
    <row r="913" spans="1:1" x14ac:dyDescent="0.3">
      <c r="A913" s="74">
        <f>'MRR - Juliana'!S666</f>
        <v>0</v>
      </c>
    </row>
    <row r="914" spans="1:1" x14ac:dyDescent="0.3">
      <c r="A914" s="74">
        <f>'MRR - Juliana'!S667</f>
        <v>0</v>
      </c>
    </row>
    <row r="915" spans="1:1" x14ac:dyDescent="0.3">
      <c r="A915" s="74">
        <f>'MRR - Juliana'!S668</f>
        <v>0</v>
      </c>
    </row>
    <row r="916" spans="1:1" x14ac:dyDescent="0.3">
      <c r="A916" s="74">
        <f>'MRR - Juliana'!S669</f>
        <v>0</v>
      </c>
    </row>
    <row r="917" spans="1:1" x14ac:dyDescent="0.3">
      <c r="A917" s="74">
        <f>'MRR - Juliana'!S670</f>
        <v>0</v>
      </c>
    </row>
    <row r="918" spans="1:1" x14ac:dyDescent="0.3">
      <c r="A918" s="74">
        <f>'MRR - Juliana'!S671</f>
        <v>0</v>
      </c>
    </row>
    <row r="919" spans="1:1" x14ac:dyDescent="0.3">
      <c r="A919" s="74">
        <f>'MRR - Juliana'!S672</f>
        <v>0</v>
      </c>
    </row>
    <row r="920" spans="1:1" x14ac:dyDescent="0.3">
      <c r="A920" s="74">
        <f>'MRR - Juliana'!S673</f>
        <v>0</v>
      </c>
    </row>
    <row r="921" spans="1:1" x14ac:dyDescent="0.3">
      <c r="A921" s="74">
        <f>'MRR - Juliana'!S674</f>
        <v>0</v>
      </c>
    </row>
    <row r="922" spans="1:1" x14ac:dyDescent="0.3">
      <c r="A922" s="74">
        <f>'MRR - Juliana'!S675</f>
        <v>0</v>
      </c>
    </row>
    <row r="923" spans="1:1" x14ac:dyDescent="0.3">
      <c r="A923" s="74">
        <f>'MRR - Juliana'!S676</f>
        <v>0</v>
      </c>
    </row>
    <row r="924" spans="1:1" x14ac:dyDescent="0.3">
      <c r="A924" s="74">
        <f>'MRR - Juliana'!S677</f>
        <v>0</v>
      </c>
    </row>
    <row r="925" spans="1:1" x14ac:dyDescent="0.3">
      <c r="A925" s="74">
        <f>'MRR - Juliana'!S678</f>
        <v>0</v>
      </c>
    </row>
    <row r="926" spans="1:1" x14ac:dyDescent="0.3">
      <c r="A926" s="74">
        <f>'MRR - Juliana'!S679</f>
        <v>0</v>
      </c>
    </row>
    <row r="927" spans="1:1" x14ac:dyDescent="0.3">
      <c r="A927" s="74">
        <f>'MRR - Juliana'!S680</f>
        <v>0</v>
      </c>
    </row>
    <row r="928" spans="1:1" x14ac:dyDescent="0.3">
      <c r="A928" s="74">
        <f>'MRR - Juliana'!S681</f>
        <v>0</v>
      </c>
    </row>
    <row r="929" spans="1:1" x14ac:dyDescent="0.3">
      <c r="A929" s="74">
        <f>'MRR - Juliana'!S682</f>
        <v>0</v>
      </c>
    </row>
    <row r="930" spans="1:1" x14ac:dyDescent="0.3">
      <c r="A930" s="74">
        <f>'MRR - Juliana'!S683</f>
        <v>0</v>
      </c>
    </row>
    <row r="931" spans="1:1" x14ac:dyDescent="0.3">
      <c r="A931" s="74">
        <f>'MRR - Juliana'!S684</f>
        <v>0</v>
      </c>
    </row>
    <row r="932" spans="1:1" x14ac:dyDescent="0.3">
      <c r="A932" s="74">
        <f>'MRR - Juliana'!S685</f>
        <v>0</v>
      </c>
    </row>
    <row r="933" spans="1:1" x14ac:dyDescent="0.3">
      <c r="A933" s="74">
        <f>'MRR - Juliana'!S686</f>
        <v>0</v>
      </c>
    </row>
    <row r="934" spans="1:1" x14ac:dyDescent="0.3">
      <c r="A934" s="74">
        <f>'MRR - Juliana'!S687</f>
        <v>0</v>
      </c>
    </row>
    <row r="935" spans="1:1" x14ac:dyDescent="0.3">
      <c r="A935" s="74">
        <f>'MRR - Juliana'!S688</f>
        <v>0</v>
      </c>
    </row>
    <row r="936" spans="1:1" x14ac:dyDescent="0.3">
      <c r="A936" s="74">
        <f>'MRR - Juliana'!S689</f>
        <v>0</v>
      </c>
    </row>
    <row r="937" spans="1:1" x14ac:dyDescent="0.3">
      <c r="A937" s="74">
        <f>'MRR - Juliana'!S690</f>
        <v>0</v>
      </c>
    </row>
    <row r="938" spans="1:1" x14ac:dyDescent="0.3">
      <c r="A938" s="74">
        <f>'MRR - Juliana'!S691</f>
        <v>0</v>
      </c>
    </row>
    <row r="939" spans="1:1" x14ac:dyDescent="0.3">
      <c r="A939" s="74">
        <f>'MRR - Juliana'!S692</f>
        <v>0</v>
      </c>
    </row>
    <row r="940" spans="1:1" x14ac:dyDescent="0.3">
      <c r="A940" s="74">
        <f>'MRR - Juliana'!S693</f>
        <v>0</v>
      </c>
    </row>
    <row r="941" spans="1:1" x14ac:dyDescent="0.3">
      <c r="A941" s="74">
        <f>'MRR - Juliana'!S694</f>
        <v>0</v>
      </c>
    </row>
    <row r="942" spans="1:1" x14ac:dyDescent="0.3">
      <c r="A942" s="74">
        <f>'MRR - Juliana'!S695</f>
        <v>0</v>
      </c>
    </row>
    <row r="943" spans="1:1" x14ac:dyDescent="0.3">
      <c r="A943" s="74">
        <f>'MRR - Juliana'!S696</f>
        <v>0</v>
      </c>
    </row>
    <row r="944" spans="1:1" x14ac:dyDescent="0.3">
      <c r="A944" s="74">
        <f>'MRR - Juliana'!S697</f>
        <v>0</v>
      </c>
    </row>
    <row r="945" spans="1:1" x14ac:dyDescent="0.3">
      <c r="A945" s="74">
        <f>'MRR - Juliana'!S698</f>
        <v>0</v>
      </c>
    </row>
    <row r="946" spans="1:1" x14ac:dyDescent="0.3">
      <c r="A946" s="74">
        <f>'MRR - Juliana'!S699</f>
        <v>0</v>
      </c>
    </row>
    <row r="947" spans="1:1" x14ac:dyDescent="0.3">
      <c r="A947" s="74">
        <f>'MRR - Juliana'!S700</f>
        <v>0</v>
      </c>
    </row>
    <row r="948" spans="1:1" x14ac:dyDescent="0.3">
      <c r="A948" s="74">
        <f>'MRR - Juliana'!S701</f>
        <v>0</v>
      </c>
    </row>
    <row r="949" spans="1:1" x14ac:dyDescent="0.3">
      <c r="A949" s="74">
        <f>'MRR - Juliana'!S702</f>
        <v>0</v>
      </c>
    </row>
    <row r="950" spans="1:1" x14ac:dyDescent="0.3">
      <c r="A950" s="74">
        <f>'MRR - Juliana'!S703</f>
        <v>0</v>
      </c>
    </row>
    <row r="951" spans="1:1" x14ac:dyDescent="0.3">
      <c r="A951" s="74">
        <f>'MRR - Juliana'!S704</f>
        <v>0</v>
      </c>
    </row>
    <row r="952" spans="1:1" x14ac:dyDescent="0.3">
      <c r="A952" s="74">
        <f>'MRR - Juliana'!S705</f>
        <v>0</v>
      </c>
    </row>
    <row r="953" spans="1:1" x14ac:dyDescent="0.3">
      <c r="A953" s="74">
        <f>'MRR - Juliana'!S706</f>
        <v>0</v>
      </c>
    </row>
    <row r="954" spans="1:1" x14ac:dyDescent="0.3">
      <c r="A954" s="74">
        <f>'MRR - Juliana'!S707</f>
        <v>0</v>
      </c>
    </row>
    <row r="955" spans="1:1" x14ac:dyDescent="0.3">
      <c r="A955" s="74">
        <f>'MRR - Juliana'!S708</f>
        <v>0</v>
      </c>
    </row>
    <row r="956" spans="1:1" x14ac:dyDescent="0.3">
      <c r="A956" s="74">
        <f>'MRR - Juliana'!S709</f>
        <v>0</v>
      </c>
    </row>
    <row r="957" spans="1:1" x14ac:dyDescent="0.3">
      <c r="A957" s="74">
        <f>'MRR - Juliana'!S710</f>
        <v>0</v>
      </c>
    </row>
    <row r="958" spans="1:1" x14ac:dyDescent="0.3">
      <c r="A958" s="74">
        <f>'MRR - Juliana'!S711</f>
        <v>0</v>
      </c>
    </row>
    <row r="959" spans="1:1" x14ac:dyDescent="0.3">
      <c r="A959" s="74">
        <f>'MRR - Juliana'!S712</f>
        <v>0</v>
      </c>
    </row>
    <row r="960" spans="1:1" x14ac:dyDescent="0.3">
      <c r="A960" s="74">
        <f>'MRR - Juliana'!S713</f>
        <v>0</v>
      </c>
    </row>
    <row r="961" spans="1:1" x14ac:dyDescent="0.3">
      <c r="A961" s="74">
        <f>'MRR - Juliana'!S714</f>
        <v>0</v>
      </c>
    </row>
    <row r="962" spans="1:1" x14ac:dyDescent="0.3">
      <c r="A962" s="74">
        <f>'MRR - Juliana'!S715</f>
        <v>0</v>
      </c>
    </row>
    <row r="963" spans="1:1" x14ac:dyDescent="0.3">
      <c r="A963" s="74">
        <f>'MRR - Juliana'!S716</f>
        <v>0</v>
      </c>
    </row>
    <row r="964" spans="1:1" x14ac:dyDescent="0.3">
      <c r="A964" s="74">
        <f>'MRR - Juliana'!S717</f>
        <v>0</v>
      </c>
    </row>
    <row r="965" spans="1:1" x14ac:dyDescent="0.3">
      <c r="A965" s="74">
        <f>'MRR - Juliana'!S718</f>
        <v>0</v>
      </c>
    </row>
    <row r="966" spans="1:1" x14ac:dyDescent="0.3">
      <c r="A966" s="74">
        <f>'MRR - Juliana'!S719</f>
        <v>0</v>
      </c>
    </row>
    <row r="967" spans="1:1" x14ac:dyDescent="0.3">
      <c r="A967" s="74">
        <f>'MRR - Juliana'!S720</f>
        <v>0</v>
      </c>
    </row>
    <row r="968" spans="1:1" x14ac:dyDescent="0.3">
      <c r="A968" s="74">
        <f>'MRR - Juliana'!S721</f>
        <v>0</v>
      </c>
    </row>
    <row r="969" spans="1:1" x14ac:dyDescent="0.3">
      <c r="A969" s="74">
        <f>'MRR - Juliana'!S722</f>
        <v>0</v>
      </c>
    </row>
    <row r="970" spans="1:1" x14ac:dyDescent="0.3">
      <c r="A970" s="74">
        <f>'MRR - Juliana'!S723</f>
        <v>0</v>
      </c>
    </row>
    <row r="971" spans="1:1" x14ac:dyDescent="0.3">
      <c r="A971" s="74">
        <f>'MRR - Juliana'!S724</f>
        <v>0</v>
      </c>
    </row>
    <row r="972" spans="1:1" x14ac:dyDescent="0.3">
      <c r="A972" s="74">
        <f>'MRR - Juliana'!S725</f>
        <v>0</v>
      </c>
    </row>
    <row r="973" spans="1:1" x14ac:dyDescent="0.3">
      <c r="A973" s="74">
        <f>'MRR - Juliana'!S726</f>
        <v>0</v>
      </c>
    </row>
    <row r="974" spans="1:1" x14ac:dyDescent="0.3">
      <c r="A974" s="74">
        <f>'MRR - Juliana'!S727</f>
        <v>0</v>
      </c>
    </row>
    <row r="975" spans="1:1" x14ac:dyDescent="0.3">
      <c r="A975" s="74">
        <f>'MRR - Juliana'!S728</f>
        <v>0</v>
      </c>
    </row>
    <row r="976" spans="1:1" x14ac:dyDescent="0.3">
      <c r="A976" s="74">
        <f>'MRR - Juliana'!S729</f>
        <v>0</v>
      </c>
    </row>
    <row r="977" spans="1:1" x14ac:dyDescent="0.3">
      <c r="A977" s="74">
        <f>'MRR - Juliana'!S730</f>
        <v>0</v>
      </c>
    </row>
    <row r="978" spans="1:1" x14ac:dyDescent="0.3">
      <c r="A978" s="74">
        <f>'MRR - Juliana'!S731</f>
        <v>0</v>
      </c>
    </row>
    <row r="979" spans="1:1" x14ac:dyDescent="0.3">
      <c r="A979" s="74">
        <f>'MRR - Juliana'!S732</f>
        <v>0</v>
      </c>
    </row>
    <row r="980" spans="1:1" x14ac:dyDescent="0.3">
      <c r="A980" s="74">
        <f>'MRR - Juliana'!S733</f>
        <v>0</v>
      </c>
    </row>
    <row r="981" spans="1:1" x14ac:dyDescent="0.3">
      <c r="A981" s="74">
        <f>'MRR - Juliana'!S734</f>
        <v>0</v>
      </c>
    </row>
    <row r="982" spans="1:1" x14ac:dyDescent="0.3">
      <c r="A982" s="74">
        <f>'MRR - Juliana'!S735</f>
        <v>0</v>
      </c>
    </row>
    <row r="983" spans="1:1" x14ac:dyDescent="0.3">
      <c r="A983" s="74">
        <f>'MRR - Juliana'!S736</f>
        <v>0</v>
      </c>
    </row>
    <row r="984" spans="1:1" x14ac:dyDescent="0.3">
      <c r="A984" s="74">
        <f>'MRR - Juliana'!S737</f>
        <v>0</v>
      </c>
    </row>
    <row r="985" spans="1:1" x14ac:dyDescent="0.3">
      <c r="A985" s="74">
        <f>'MRR - Juliana'!S738</f>
        <v>0</v>
      </c>
    </row>
    <row r="986" spans="1:1" x14ac:dyDescent="0.3">
      <c r="A986" s="74">
        <f>'MRR - Juliana'!S739</f>
        <v>0</v>
      </c>
    </row>
    <row r="987" spans="1:1" x14ac:dyDescent="0.3">
      <c r="A987" s="74">
        <f>'MRR - Juliana'!S740</f>
        <v>0</v>
      </c>
    </row>
    <row r="988" spans="1:1" x14ac:dyDescent="0.3">
      <c r="A988" s="74">
        <f>'MRR - Juliana'!S741</f>
        <v>0</v>
      </c>
    </row>
    <row r="989" spans="1:1" x14ac:dyDescent="0.3">
      <c r="A989" s="74">
        <f>'MRR - Juliana'!S742</f>
        <v>0</v>
      </c>
    </row>
    <row r="990" spans="1:1" x14ac:dyDescent="0.3">
      <c r="A990" s="74">
        <f>'MRR - Juliana'!S743</f>
        <v>0</v>
      </c>
    </row>
    <row r="991" spans="1:1" x14ac:dyDescent="0.3">
      <c r="A991" s="74">
        <f>'MRR - Juliana'!S744</f>
        <v>0</v>
      </c>
    </row>
    <row r="992" spans="1:1" x14ac:dyDescent="0.3">
      <c r="A992" s="74">
        <f>'MRR - Juliana'!S745</f>
        <v>0</v>
      </c>
    </row>
    <row r="993" spans="1:1" x14ac:dyDescent="0.3">
      <c r="A993" s="74">
        <f>'MRR - Juliana'!S746</f>
        <v>0</v>
      </c>
    </row>
    <row r="994" spans="1:1" x14ac:dyDescent="0.3">
      <c r="A994" s="74">
        <f>'MRR - Juliana'!S747</f>
        <v>0</v>
      </c>
    </row>
    <row r="995" spans="1:1" x14ac:dyDescent="0.3">
      <c r="A995" s="74">
        <f>'MRR - Juliana'!S748</f>
        <v>0</v>
      </c>
    </row>
    <row r="996" spans="1:1" x14ac:dyDescent="0.3">
      <c r="A996" s="74">
        <f>'MRR - Juliana'!S749</f>
        <v>0</v>
      </c>
    </row>
    <row r="997" spans="1:1" x14ac:dyDescent="0.3">
      <c r="A997" s="74">
        <f>'MRR - Juliana'!S750</f>
        <v>0</v>
      </c>
    </row>
    <row r="998" spans="1:1" x14ac:dyDescent="0.3">
      <c r="A998" s="74">
        <f>'MRR - Juliana'!S751</f>
        <v>0</v>
      </c>
    </row>
    <row r="999" spans="1:1" x14ac:dyDescent="0.3">
      <c r="A999" s="74">
        <f>'MRR - Juliana'!S752</f>
        <v>0</v>
      </c>
    </row>
    <row r="1000" spans="1:1" x14ac:dyDescent="0.3">
      <c r="A1000" s="74">
        <f>'MRR - Juliana'!S753</f>
        <v>0</v>
      </c>
    </row>
    <row r="1001" spans="1:1" x14ac:dyDescent="0.3">
      <c r="A1001" s="74">
        <f>'MRR - Juliana'!S754</f>
        <v>0</v>
      </c>
    </row>
    <row r="1002" spans="1:1" x14ac:dyDescent="0.3">
      <c r="A1002" s="74">
        <f>'MRR - Juliana'!S755</f>
        <v>0</v>
      </c>
    </row>
    <row r="1003" spans="1:1" x14ac:dyDescent="0.3">
      <c r="A1003" s="74">
        <f>'MRR - Juliana'!S756</f>
        <v>0</v>
      </c>
    </row>
    <row r="1004" spans="1:1" x14ac:dyDescent="0.3">
      <c r="A1004" s="74">
        <f>'MRR - Juliana'!S757</f>
        <v>0</v>
      </c>
    </row>
    <row r="1005" spans="1:1" x14ac:dyDescent="0.3">
      <c r="A1005" s="74">
        <f>'MRR - Juliana'!S758</f>
        <v>0</v>
      </c>
    </row>
    <row r="1006" spans="1:1" x14ac:dyDescent="0.3">
      <c r="A1006" s="74">
        <f>'MRR - Juliana'!S759</f>
        <v>0</v>
      </c>
    </row>
    <row r="1007" spans="1:1" x14ac:dyDescent="0.3">
      <c r="A1007" s="74">
        <f>'MRR - Juliana'!S760</f>
        <v>0</v>
      </c>
    </row>
    <row r="1008" spans="1:1" x14ac:dyDescent="0.3">
      <c r="A1008" s="74">
        <f>'MRR - Juliana'!S761</f>
        <v>0</v>
      </c>
    </row>
    <row r="1009" spans="1:1" x14ac:dyDescent="0.3">
      <c r="A1009" s="74">
        <f>'MRR - Juliana'!S762</f>
        <v>0</v>
      </c>
    </row>
    <row r="1010" spans="1:1" x14ac:dyDescent="0.3">
      <c r="A1010" s="74">
        <f>'MRR - Juliana'!S763</f>
        <v>0</v>
      </c>
    </row>
    <row r="1011" spans="1:1" x14ac:dyDescent="0.3">
      <c r="A1011" s="74">
        <f>'MRR - Juliana'!S764</f>
        <v>0</v>
      </c>
    </row>
    <row r="1012" spans="1:1" x14ac:dyDescent="0.3">
      <c r="A1012" s="74">
        <f>'MRR - Juliana'!S765</f>
        <v>0</v>
      </c>
    </row>
    <row r="1013" spans="1:1" x14ac:dyDescent="0.3">
      <c r="A1013" s="74">
        <f>'MRR - Juliana'!S766</f>
        <v>0</v>
      </c>
    </row>
    <row r="1014" spans="1:1" x14ac:dyDescent="0.3">
      <c r="A1014" s="74">
        <f>'MRR - Juliana'!S767</f>
        <v>0</v>
      </c>
    </row>
    <row r="1015" spans="1:1" x14ac:dyDescent="0.3">
      <c r="A1015" s="74">
        <f>'MRR - Juliana'!S768</f>
        <v>0</v>
      </c>
    </row>
    <row r="1016" spans="1:1" x14ac:dyDescent="0.3">
      <c r="A1016" s="74">
        <f>'MRR - Juliana'!S769</f>
        <v>0</v>
      </c>
    </row>
    <row r="1017" spans="1:1" x14ac:dyDescent="0.3">
      <c r="A1017" s="74">
        <f>'MRR - Juliana'!S770</f>
        <v>0</v>
      </c>
    </row>
    <row r="1018" spans="1:1" x14ac:dyDescent="0.3">
      <c r="A1018" s="74">
        <f>'MRR - Juliana'!S771</f>
        <v>0</v>
      </c>
    </row>
    <row r="1019" spans="1:1" x14ac:dyDescent="0.3">
      <c r="A1019" s="74">
        <f>'MRR - Juliana'!S772</f>
        <v>0</v>
      </c>
    </row>
    <row r="1020" spans="1:1" x14ac:dyDescent="0.3">
      <c r="A1020" s="74">
        <f>'MRR - Juliana'!S773</f>
        <v>0</v>
      </c>
    </row>
    <row r="1021" spans="1:1" x14ac:dyDescent="0.3">
      <c r="A1021" s="74">
        <f>'MRR - Juliana'!S774</f>
        <v>0</v>
      </c>
    </row>
    <row r="1022" spans="1:1" x14ac:dyDescent="0.3">
      <c r="A1022" s="74">
        <f>'MRR - Juliana'!S775</f>
        <v>0</v>
      </c>
    </row>
    <row r="1023" spans="1:1" x14ac:dyDescent="0.3">
      <c r="A1023" s="74">
        <f>'MRR - Juliana'!S776</f>
        <v>0</v>
      </c>
    </row>
    <row r="1024" spans="1:1" x14ac:dyDescent="0.3">
      <c r="A1024" s="74">
        <f>'MRR - Juliana'!S777</f>
        <v>0</v>
      </c>
    </row>
    <row r="1025" spans="1:1" x14ac:dyDescent="0.3">
      <c r="A1025" s="74">
        <f>'MRR - Juliana'!S778</f>
        <v>0</v>
      </c>
    </row>
    <row r="1026" spans="1:1" x14ac:dyDescent="0.3">
      <c r="A1026" s="74">
        <f>'MRR - Juliana'!S779</f>
        <v>0</v>
      </c>
    </row>
    <row r="1027" spans="1:1" x14ac:dyDescent="0.3">
      <c r="A1027" s="74">
        <f>'MRR - Juliana'!S780</f>
        <v>0</v>
      </c>
    </row>
    <row r="1028" spans="1:1" x14ac:dyDescent="0.3">
      <c r="A1028" s="74">
        <f>'MRR - Juliana'!S781</f>
        <v>0</v>
      </c>
    </row>
    <row r="1029" spans="1:1" x14ac:dyDescent="0.3">
      <c r="A1029" s="74">
        <f>'MRR - Juliana'!S782</f>
        <v>0</v>
      </c>
    </row>
    <row r="1030" spans="1:1" x14ac:dyDescent="0.3">
      <c r="A1030" s="74">
        <f>'MRR - Juliana'!S783</f>
        <v>0</v>
      </c>
    </row>
    <row r="1031" spans="1:1" x14ac:dyDescent="0.3">
      <c r="A1031" s="74">
        <f>'MRR - Juliana'!S784</f>
        <v>0</v>
      </c>
    </row>
    <row r="1032" spans="1:1" x14ac:dyDescent="0.3">
      <c r="A1032" s="74">
        <f>'MRR - Juliana'!S785</f>
        <v>0</v>
      </c>
    </row>
    <row r="1033" spans="1:1" x14ac:dyDescent="0.3">
      <c r="A1033" s="74">
        <f>'MRR - Juliana'!S786</f>
        <v>0</v>
      </c>
    </row>
    <row r="1034" spans="1:1" x14ac:dyDescent="0.3">
      <c r="A1034" s="74">
        <f>'MRR - Juliana'!S787</f>
        <v>0</v>
      </c>
    </row>
    <row r="1035" spans="1:1" x14ac:dyDescent="0.3">
      <c r="A1035" s="74">
        <f>'MRR - Juliana'!S788</f>
        <v>0</v>
      </c>
    </row>
    <row r="1036" spans="1:1" x14ac:dyDescent="0.3">
      <c r="A1036" s="74">
        <f>'MRR - Juliana'!S789</f>
        <v>0</v>
      </c>
    </row>
    <row r="1037" spans="1:1" x14ac:dyDescent="0.3">
      <c r="A1037" s="74">
        <f>'MRR - Juliana'!S790</f>
        <v>0</v>
      </c>
    </row>
    <row r="1038" spans="1:1" x14ac:dyDescent="0.3">
      <c r="A1038" s="74">
        <f>'MRR - Juliana'!S791</f>
        <v>0</v>
      </c>
    </row>
    <row r="1039" spans="1:1" x14ac:dyDescent="0.3">
      <c r="A1039" s="74">
        <f>'MRR - Juliana'!S792</f>
        <v>0</v>
      </c>
    </row>
    <row r="1040" spans="1:1" x14ac:dyDescent="0.3">
      <c r="A1040" s="74">
        <f>'MRR - Juliana'!S793</f>
        <v>0</v>
      </c>
    </row>
    <row r="1041" spans="1:1" x14ac:dyDescent="0.3">
      <c r="A1041" s="74">
        <f>'MRR - Juliana'!S794</f>
        <v>0</v>
      </c>
    </row>
    <row r="1042" spans="1:1" x14ac:dyDescent="0.3">
      <c r="A1042" s="74">
        <f>'MRR - Juliana'!S795</f>
        <v>0</v>
      </c>
    </row>
    <row r="1043" spans="1:1" x14ac:dyDescent="0.3">
      <c r="A1043" s="74">
        <f>'MRR - Juliana'!S796</f>
        <v>0</v>
      </c>
    </row>
    <row r="1044" spans="1:1" x14ac:dyDescent="0.3">
      <c r="A1044" s="74">
        <f>'MRR - Juliana'!S797</f>
        <v>0</v>
      </c>
    </row>
    <row r="1045" spans="1:1" x14ac:dyDescent="0.3">
      <c r="A1045" s="74">
        <f>'MRR - Juliana'!S798</f>
        <v>0</v>
      </c>
    </row>
    <row r="1046" spans="1:1" x14ac:dyDescent="0.3">
      <c r="A1046" s="74">
        <f>'MRR - Juliana'!S799</f>
        <v>0</v>
      </c>
    </row>
    <row r="1047" spans="1:1" x14ac:dyDescent="0.3">
      <c r="A1047" s="74">
        <f>'MRR - Juliana'!S800</f>
        <v>0</v>
      </c>
    </row>
    <row r="1048" spans="1:1" x14ac:dyDescent="0.3">
      <c r="A1048" s="74">
        <f>'MRR - Juliana'!S801</f>
        <v>0</v>
      </c>
    </row>
    <row r="1049" spans="1:1" x14ac:dyDescent="0.3">
      <c r="A1049" s="74">
        <f>'MRR - Juliana'!S802</f>
        <v>0</v>
      </c>
    </row>
    <row r="1050" spans="1:1" x14ac:dyDescent="0.3">
      <c r="A1050" s="74">
        <f>'MRR - Juliana'!S803</f>
        <v>0</v>
      </c>
    </row>
    <row r="1051" spans="1:1" x14ac:dyDescent="0.3">
      <c r="A1051" s="74">
        <f>'MRR - Juliana'!S804</f>
        <v>0</v>
      </c>
    </row>
    <row r="1052" spans="1:1" x14ac:dyDescent="0.3">
      <c r="A1052" s="74">
        <f>'MRR - Juliana'!S805</f>
        <v>0</v>
      </c>
    </row>
    <row r="1053" spans="1:1" x14ac:dyDescent="0.3">
      <c r="A1053" s="74">
        <f>'MRR - Juliana'!S806</f>
        <v>0</v>
      </c>
    </row>
    <row r="1054" spans="1:1" x14ac:dyDescent="0.3">
      <c r="A1054" s="74">
        <f>'MRR - Juliana'!S807</f>
        <v>0</v>
      </c>
    </row>
    <row r="1055" spans="1:1" x14ac:dyDescent="0.3">
      <c r="A1055" s="74">
        <f>'MRR - Juliana'!S808</f>
        <v>0</v>
      </c>
    </row>
    <row r="1056" spans="1:1" x14ac:dyDescent="0.3">
      <c r="A1056" s="74">
        <f>'MRR - Juliana'!S809</f>
        <v>0</v>
      </c>
    </row>
    <row r="1057" spans="1:1" x14ac:dyDescent="0.3">
      <c r="A1057" s="74">
        <f>'MRR - Juliana'!S810</f>
        <v>0</v>
      </c>
    </row>
    <row r="1058" spans="1:1" x14ac:dyDescent="0.3">
      <c r="A1058" s="74">
        <f>'MRR - Juliana'!S811</f>
        <v>0</v>
      </c>
    </row>
    <row r="1059" spans="1:1" x14ac:dyDescent="0.3">
      <c r="A1059" s="74">
        <f>'MRR - Juliana'!S812</f>
        <v>0</v>
      </c>
    </row>
    <row r="1060" spans="1:1" x14ac:dyDescent="0.3">
      <c r="A1060" s="74">
        <f>'MRR - Juliana'!S813</f>
        <v>0</v>
      </c>
    </row>
    <row r="1061" spans="1:1" x14ac:dyDescent="0.3">
      <c r="A1061" s="74">
        <f>'MRR - Juliana'!S814</f>
        <v>0</v>
      </c>
    </row>
    <row r="1062" spans="1:1" x14ac:dyDescent="0.3">
      <c r="A1062" s="74">
        <f>'MRR - Juliana'!S815</f>
        <v>0</v>
      </c>
    </row>
    <row r="1063" spans="1:1" x14ac:dyDescent="0.3">
      <c r="A1063" s="74">
        <f>'MRR - Juliana'!S816</f>
        <v>0</v>
      </c>
    </row>
    <row r="1064" spans="1:1" x14ac:dyDescent="0.3">
      <c r="A1064" s="74">
        <f>'MRR - Juliana'!S817</f>
        <v>0</v>
      </c>
    </row>
    <row r="1065" spans="1:1" x14ac:dyDescent="0.3">
      <c r="A1065" s="74">
        <f>'MRR - Juliana'!S818</f>
        <v>0</v>
      </c>
    </row>
    <row r="1066" spans="1:1" x14ac:dyDescent="0.3">
      <c r="A1066" s="74">
        <f>'MRR - Juliana'!S819</f>
        <v>0</v>
      </c>
    </row>
    <row r="1067" spans="1:1" x14ac:dyDescent="0.3">
      <c r="A1067" s="74">
        <f>'MRR - Juliana'!S820</f>
        <v>0</v>
      </c>
    </row>
    <row r="1068" spans="1:1" x14ac:dyDescent="0.3">
      <c r="A1068" s="74">
        <f>'MRR - Juliana'!S821</f>
        <v>0</v>
      </c>
    </row>
    <row r="1069" spans="1:1" x14ac:dyDescent="0.3">
      <c r="A1069" s="74">
        <f>'MRR - Juliana'!S822</f>
        <v>0</v>
      </c>
    </row>
    <row r="1070" spans="1:1" x14ac:dyDescent="0.3">
      <c r="A1070" s="74">
        <f>'MRR - Juliana'!S823</f>
        <v>0</v>
      </c>
    </row>
    <row r="1071" spans="1:1" x14ac:dyDescent="0.3">
      <c r="A1071" s="74">
        <f>'MRR - Juliana'!S824</f>
        <v>0</v>
      </c>
    </row>
    <row r="1072" spans="1:1" x14ac:dyDescent="0.3">
      <c r="A1072" s="74">
        <f>'MRR - Juliana'!S825</f>
        <v>0</v>
      </c>
    </row>
    <row r="1073" spans="1:1" x14ac:dyDescent="0.3">
      <c r="A1073" s="74">
        <f>'MRR - Juliana'!S826</f>
        <v>0</v>
      </c>
    </row>
    <row r="1074" spans="1:1" x14ac:dyDescent="0.3">
      <c r="A1074" s="74">
        <f>'MRR - Juliana'!S827</f>
        <v>0</v>
      </c>
    </row>
    <row r="1075" spans="1:1" x14ac:dyDescent="0.3">
      <c r="A1075" s="74">
        <f>'MRR - Juliana'!S828</f>
        <v>0</v>
      </c>
    </row>
    <row r="1076" spans="1:1" x14ac:dyDescent="0.3">
      <c r="A1076" s="74">
        <f>'MRR - Juliana'!S829</f>
        <v>0</v>
      </c>
    </row>
    <row r="1077" spans="1:1" x14ac:dyDescent="0.3">
      <c r="A1077" s="74">
        <f>'MRR - Juliana'!S830</f>
        <v>0</v>
      </c>
    </row>
    <row r="1078" spans="1:1" x14ac:dyDescent="0.3">
      <c r="A1078" s="74">
        <f>'MRR - Juliana'!S831</f>
        <v>0</v>
      </c>
    </row>
    <row r="1079" spans="1:1" x14ac:dyDescent="0.3">
      <c r="A1079" s="74">
        <f>'MRR - Juliana'!S832</f>
        <v>0</v>
      </c>
    </row>
    <row r="1080" spans="1:1" x14ac:dyDescent="0.3">
      <c r="A1080" s="74">
        <f>'MRR - Juliana'!S833</f>
        <v>0</v>
      </c>
    </row>
    <row r="1081" spans="1:1" x14ac:dyDescent="0.3">
      <c r="A1081" s="74">
        <f>'MRR - Juliana'!S834</f>
        <v>0</v>
      </c>
    </row>
    <row r="1082" spans="1:1" x14ac:dyDescent="0.3">
      <c r="A1082" s="74">
        <f>'MRR - Juliana'!S835</f>
        <v>0</v>
      </c>
    </row>
    <row r="1083" spans="1:1" x14ac:dyDescent="0.3">
      <c r="A1083" s="74">
        <f>'MRR - Juliana'!S836</f>
        <v>0</v>
      </c>
    </row>
    <row r="1084" spans="1:1" x14ac:dyDescent="0.3">
      <c r="A1084" s="74">
        <f>'MRR - Juliana'!S837</f>
        <v>0</v>
      </c>
    </row>
    <row r="1085" spans="1:1" x14ac:dyDescent="0.3">
      <c r="A1085" s="74">
        <f>'MRR - Juliana'!S838</f>
        <v>0</v>
      </c>
    </row>
    <row r="1086" spans="1:1" x14ac:dyDescent="0.3">
      <c r="A1086" s="74">
        <f>'MRR - Juliana'!S839</f>
        <v>0</v>
      </c>
    </row>
    <row r="1087" spans="1:1" x14ac:dyDescent="0.3">
      <c r="A1087" s="74">
        <f>'MRR - Juliana'!S840</f>
        <v>0</v>
      </c>
    </row>
    <row r="1088" spans="1:1" x14ac:dyDescent="0.3">
      <c r="A1088" s="74">
        <f>'MRR - Juliana'!S841</f>
        <v>0</v>
      </c>
    </row>
    <row r="1089" spans="1:1" x14ac:dyDescent="0.3">
      <c r="A1089" s="74">
        <f>'MRR - Juliana'!S842</f>
        <v>0</v>
      </c>
    </row>
    <row r="1090" spans="1:1" x14ac:dyDescent="0.3">
      <c r="A1090" s="74">
        <f>'MRR - Juliana'!S843</f>
        <v>0</v>
      </c>
    </row>
    <row r="1091" spans="1:1" x14ac:dyDescent="0.3">
      <c r="A1091" s="74">
        <f>'MRR - Juliana'!S844</f>
        <v>0</v>
      </c>
    </row>
    <row r="1092" spans="1:1" x14ac:dyDescent="0.3">
      <c r="A1092" s="74">
        <f>'MRR - Juliana'!S845</f>
        <v>0</v>
      </c>
    </row>
    <row r="1093" spans="1:1" x14ac:dyDescent="0.3">
      <c r="A1093" s="74">
        <f>'MRR - Juliana'!S846</f>
        <v>0</v>
      </c>
    </row>
    <row r="1094" spans="1:1" x14ac:dyDescent="0.3">
      <c r="A1094" s="74">
        <f>'MRR - Juliana'!S847</f>
        <v>0</v>
      </c>
    </row>
    <row r="1095" spans="1:1" x14ac:dyDescent="0.3">
      <c r="A1095" s="74">
        <f>'MRR - Juliana'!S848</f>
        <v>0</v>
      </c>
    </row>
    <row r="1096" spans="1:1" x14ac:dyDescent="0.3">
      <c r="A1096" s="74">
        <f>'MRR - Juliana'!S849</f>
        <v>0</v>
      </c>
    </row>
    <row r="1097" spans="1:1" x14ac:dyDescent="0.3">
      <c r="A1097" s="74">
        <f>'MRR - Juliana'!S850</f>
        <v>0</v>
      </c>
    </row>
    <row r="1098" spans="1:1" x14ac:dyDescent="0.3">
      <c r="A1098" s="74">
        <f>'MRR - Juliana'!S851</f>
        <v>0</v>
      </c>
    </row>
    <row r="1099" spans="1:1" x14ac:dyDescent="0.3">
      <c r="A1099" s="74">
        <f>'MRR - Juliana'!S852</f>
        <v>0</v>
      </c>
    </row>
    <row r="1100" spans="1:1" x14ac:dyDescent="0.3">
      <c r="A1100" s="74">
        <f>'MRR - Juliana'!S853</f>
        <v>0</v>
      </c>
    </row>
    <row r="1101" spans="1:1" x14ac:dyDescent="0.3">
      <c r="A1101" s="74">
        <f>'MRR - Juliana'!S854</f>
        <v>0</v>
      </c>
    </row>
    <row r="1102" spans="1:1" x14ac:dyDescent="0.3">
      <c r="A1102" s="74">
        <f>'MRR - Juliana'!S855</f>
        <v>0</v>
      </c>
    </row>
    <row r="1103" spans="1:1" x14ac:dyDescent="0.3">
      <c r="A1103" s="74">
        <f>'MRR - Juliana'!S856</f>
        <v>0</v>
      </c>
    </row>
    <row r="1104" spans="1:1" x14ac:dyDescent="0.3">
      <c r="A1104" s="74">
        <f>'MRR - Juliana'!S857</f>
        <v>0</v>
      </c>
    </row>
    <row r="1105" spans="1:1" x14ac:dyDescent="0.3">
      <c r="A1105" s="74">
        <f>'MRR - Juliana'!S858</f>
        <v>0</v>
      </c>
    </row>
    <row r="1106" spans="1:1" x14ac:dyDescent="0.3">
      <c r="A1106" s="74">
        <f>'MRR - Juliana'!S859</f>
        <v>0</v>
      </c>
    </row>
    <row r="1107" spans="1:1" x14ac:dyDescent="0.3">
      <c r="A1107" s="74">
        <f>'MRR - Juliana'!S860</f>
        <v>0</v>
      </c>
    </row>
    <row r="1108" spans="1:1" x14ac:dyDescent="0.3">
      <c r="A1108" s="74">
        <f>'MRR - Juliana'!S861</f>
        <v>0</v>
      </c>
    </row>
    <row r="1109" spans="1:1" x14ac:dyDescent="0.3">
      <c r="A1109" s="74">
        <f>'MRR - Juliana'!S862</f>
        <v>0</v>
      </c>
    </row>
    <row r="1110" spans="1:1" x14ac:dyDescent="0.3">
      <c r="A1110" s="74">
        <f>'MRR - Juliana'!S863</f>
        <v>0</v>
      </c>
    </row>
    <row r="1111" spans="1:1" x14ac:dyDescent="0.3">
      <c r="A1111" s="74">
        <f>'MRR - Juliana'!S864</f>
        <v>0</v>
      </c>
    </row>
    <row r="1112" spans="1:1" x14ac:dyDescent="0.3">
      <c r="A1112" s="74">
        <f>'MRR - Juliana'!S865</f>
        <v>0</v>
      </c>
    </row>
    <row r="1113" spans="1:1" x14ac:dyDescent="0.3">
      <c r="A1113" s="74">
        <f>'MRR - Juliana'!S866</f>
        <v>0</v>
      </c>
    </row>
    <row r="1114" spans="1:1" x14ac:dyDescent="0.3">
      <c r="A1114" s="74">
        <f>'MRR - Juliana'!S867</f>
        <v>0</v>
      </c>
    </row>
    <row r="1115" spans="1:1" x14ac:dyDescent="0.3">
      <c r="A1115" s="74">
        <f>'MRR - Juliana'!S868</f>
        <v>0</v>
      </c>
    </row>
    <row r="1116" spans="1:1" x14ac:dyDescent="0.3">
      <c r="A1116" s="74">
        <f>'MRR - Juliana'!S869</f>
        <v>0</v>
      </c>
    </row>
    <row r="1117" spans="1:1" x14ac:dyDescent="0.3">
      <c r="A1117" s="74">
        <f>'MRR - Juliana'!S870</f>
        <v>0</v>
      </c>
    </row>
    <row r="1118" spans="1:1" x14ac:dyDescent="0.3">
      <c r="A1118" s="74">
        <f>'MRR - Juliana'!S871</f>
        <v>0</v>
      </c>
    </row>
    <row r="1119" spans="1:1" x14ac:dyDescent="0.3">
      <c r="A1119" s="74">
        <f>'MRR - Juliana'!S872</f>
        <v>0</v>
      </c>
    </row>
    <row r="1120" spans="1:1" x14ac:dyDescent="0.3">
      <c r="A1120" s="74">
        <f>'MRR - Juliana'!S873</f>
        <v>0</v>
      </c>
    </row>
    <row r="1121" spans="1:1" x14ac:dyDescent="0.3">
      <c r="A1121" s="74">
        <f>'MRR - Juliana'!S874</f>
        <v>0</v>
      </c>
    </row>
    <row r="1122" spans="1:1" x14ac:dyDescent="0.3">
      <c r="A1122" s="74">
        <f>'MRR - Juliana'!S875</f>
        <v>0</v>
      </c>
    </row>
    <row r="1123" spans="1:1" x14ac:dyDescent="0.3">
      <c r="A1123" s="74">
        <f>'MRR - Juliana'!S876</f>
        <v>0</v>
      </c>
    </row>
    <row r="1124" spans="1:1" x14ac:dyDescent="0.3">
      <c r="A1124" s="74">
        <f>'MRR - Juliana'!S877</f>
        <v>0</v>
      </c>
    </row>
    <row r="1125" spans="1:1" x14ac:dyDescent="0.3">
      <c r="A1125" s="74">
        <f>'MRR - Juliana'!S878</f>
        <v>0</v>
      </c>
    </row>
    <row r="1126" spans="1:1" x14ac:dyDescent="0.3">
      <c r="A1126" s="74">
        <f>'MRR - Juliana'!S879</f>
        <v>0</v>
      </c>
    </row>
    <row r="1127" spans="1:1" x14ac:dyDescent="0.3">
      <c r="A1127" s="74">
        <f>'MRR - Juliana'!S880</f>
        <v>0</v>
      </c>
    </row>
    <row r="1128" spans="1:1" x14ac:dyDescent="0.3">
      <c r="A1128" s="74">
        <f>'MRR - Juliana'!S881</f>
        <v>0</v>
      </c>
    </row>
    <row r="1129" spans="1:1" x14ac:dyDescent="0.3">
      <c r="A1129" s="74">
        <f>'MRR - Juliana'!S882</f>
        <v>0</v>
      </c>
    </row>
    <row r="1130" spans="1:1" x14ac:dyDescent="0.3">
      <c r="A1130" s="74">
        <f>'MRR - Juliana'!S883</f>
        <v>0</v>
      </c>
    </row>
    <row r="1131" spans="1:1" x14ac:dyDescent="0.3">
      <c r="A1131" s="74">
        <f>'MRR - Juliana'!S884</f>
        <v>0</v>
      </c>
    </row>
    <row r="1132" spans="1:1" x14ac:dyDescent="0.3">
      <c r="A1132" s="74">
        <f>'MRR - Juliana'!S885</f>
        <v>0</v>
      </c>
    </row>
    <row r="1133" spans="1:1" x14ac:dyDescent="0.3">
      <c r="A1133" s="74">
        <f>'MRR - Juliana'!S886</f>
        <v>0</v>
      </c>
    </row>
    <row r="1134" spans="1:1" x14ac:dyDescent="0.3">
      <c r="A1134" s="74">
        <f>'MRR - Juliana'!S887</f>
        <v>0</v>
      </c>
    </row>
    <row r="1135" spans="1:1" x14ac:dyDescent="0.3">
      <c r="A1135" s="74">
        <f>'MRR - Juliana'!S888</f>
        <v>0</v>
      </c>
    </row>
    <row r="1136" spans="1:1" x14ac:dyDescent="0.3">
      <c r="A1136" s="74">
        <f>'MRR - Juliana'!S889</f>
        <v>0</v>
      </c>
    </row>
    <row r="1137" spans="1:1" x14ac:dyDescent="0.3">
      <c r="A1137" s="74">
        <f>'MRR - Juliana'!S890</f>
        <v>0</v>
      </c>
    </row>
    <row r="1138" spans="1:1" x14ac:dyDescent="0.3">
      <c r="A1138" s="74">
        <f>'MRR - Juliana'!S891</f>
        <v>0</v>
      </c>
    </row>
    <row r="1139" spans="1:1" x14ac:dyDescent="0.3">
      <c r="A1139" s="74">
        <f>'MRR - Juliana'!S892</f>
        <v>0</v>
      </c>
    </row>
    <row r="1140" spans="1:1" x14ac:dyDescent="0.3">
      <c r="A1140" s="74">
        <f>'MRR - Juliana'!S893</f>
        <v>0</v>
      </c>
    </row>
    <row r="1141" spans="1:1" x14ac:dyDescent="0.3">
      <c r="A1141" s="74">
        <f>'MRR - Juliana'!S894</f>
        <v>0</v>
      </c>
    </row>
    <row r="1142" spans="1:1" x14ac:dyDescent="0.3">
      <c r="A1142" s="74">
        <f>'MRR - Juliana'!S895</f>
        <v>0</v>
      </c>
    </row>
    <row r="1143" spans="1:1" x14ac:dyDescent="0.3">
      <c r="A1143" s="74">
        <f>'MRR - Juliana'!S896</f>
        <v>0</v>
      </c>
    </row>
    <row r="1144" spans="1:1" x14ac:dyDescent="0.3">
      <c r="A1144" s="74">
        <f>'MRR - Juliana'!S897</f>
        <v>0</v>
      </c>
    </row>
    <row r="1145" spans="1:1" x14ac:dyDescent="0.3">
      <c r="A1145" s="74">
        <f>'MRR - Juliana'!S898</f>
        <v>0</v>
      </c>
    </row>
    <row r="1146" spans="1:1" x14ac:dyDescent="0.3">
      <c r="A1146" s="74">
        <f>'MRR - Juliana'!S899</f>
        <v>0</v>
      </c>
    </row>
    <row r="1147" spans="1:1" x14ac:dyDescent="0.3">
      <c r="A1147" s="74">
        <f>'MRR - Juliana'!S900</f>
        <v>0</v>
      </c>
    </row>
    <row r="1148" spans="1:1" x14ac:dyDescent="0.3">
      <c r="A1148" s="74">
        <f>'MRR - Juliana'!S901</f>
        <v>0</v>
      </c>
    </row>
    <row r="1149" spans="1:1" x14ac:dyDescent="0.3">
      <c r="A1149" s="74">
        <f>'MRR - Juliana'!S902</f>
        <v>0</v>
      </c>
    </row>
    <row r="1150" spans="1:1" x14ac:dyDescent="0.3">
      <c r="A1150" s="74">
        <f>'MRR - Juliana'!S903</f>
        <v>0</v>
      </c>
    </row>
    <row r="1151" spans="1:1" x14ac:dyDescent="0.3">
      <c r="A1151" s="74">
        <f>'MRR - Juliana'!S904</f>
        <v>0</v>
      </c>
    </row>
    <row r="1152" spans="1:1" x14ac:dyDescent="0.3">
      <c r="A1152" s="74">
        <f>'MRR - Juliana'!S905</f>
        <v>0</v>
      </c>
    </row>
    <row r="1153" spans="1:1" x14ac:dyDescent="0.3">
      <c r="A1153" s="74">
        <f>'MRR - Juliana'!S906</f>
        <v>0</v>
      </c>
    </row>
    <row r="1154" spans="1:1" x14ac:dyDescent="0.3">
      <c r="A1154" s="74">
        <f>'MRR - Juliana'!S907</f>
        <v>0</v>
      </c>
    </row>
    <row r="1155" spans="1:1" x14ac:dyDescent="0.3">
      <c r="A1155" s="74">
        <f>'MRR - Juliana'!S908</f>
        <v>0</v>
      </c>
    </row>
    <row r="1156" spans="1:1" x14ac:dyDescent="0.3">
      <c r="A1156" s="74">
        <f>'MRR - Juliana'!S909</f>
        <v>0</v>
      </c>
    </row>
    <row r="1157" spans="1:1" x14ac:dyDescent="0.3">
      <c r="A1157" s="74">
        <f>'MRR - Juliana'!S910</f>
        <v>0</v>
      </c>
    </row>
    <row r="1158" spans="1:1" x14ac:dyDescent="0.3">
      <c r="A1158" s="74">
        <f>'MRR - Juliana'!S911</f>
        <v>0</v>
      </c>
    </row>
    <row r="1159" spans="1:1" x14ac:dyDescent="0.3">
      <c r="A1159" s="74">
        <f>'MRR - Juliana'!S912</f>
        <v>0</v>
      </c>
    </row>
    <row r="1160" spans="1:1" x14ac:dyDescent="0.3">
      <c r="A1160" s="74">
        <f>'MRR - Juliana'!S913</f>
        <v>0</v>
      </c>
    </row>
    <row r="1161" spans="1:1" x14ac:dyDescent="0.3">
      <c r="A1161" s="74">
        <f>'MRR - Juliana'!S914</f>
        <v>0</v>
      </c>
    </row>
    <row r="1162" spans="1:1" x14ac:dyDescent="0.3">
      <c r="A1162" s="74">
        <f>'MRR - Juliana'!S915</f>
        <v>0</v>
      </c>
    </row>
    <row r="1163" spans="1:1" x14ac:dyDescent="0.3">
      <c r="A1163" s="74">
        <f>'MRR - Juliana'!S916</f>
        <v>0</v>
      </c>
    </row>
    <row r="1164" spans="1:1" x14ac:dyDescent="0.3">
      <c r="A1164" s="74">
        <f>'MRR - Juliana'!S917</f>
        <v>0</v>
      </c>
    </row>
    <row r="1165" spans="1:1" x14ac:dyDescent="0.3">
      <c r="A1165" s="74">
        <f>'MRR - Juliana'!S918</f>
        <v>0</v>
      </c>
    </row>
    <row r="1166" spans="1:1" x14ac:dyDescent="0.3">
      <c r="A1166" s="74">
        <f>'MRR - Juliana'!S919</f>
        <v>0</v>
      </c>
    </row>
    <row r="1167" spans="1:1" x14ac:dyDescent="0.3">
      <c r="A1167" s="74">
        <f>'MRR - Juliana'!S920</f>
        <v>0</v>
      </c>
    </row>
    <row r="1168" spans="1:1" x14ac:dyDescent="0.3">
      <c r="A1168" s="74">
        <f>'MRR - Juliana'!S921</f>
        <v>0</v>
      </c>
    </row>
    <row r="1169" spans="1:1" x14ac:dyDescent="0.3">
      <c r="A1169" s="74">
        <f>'MRR - Juliana'!S922</f>
        <v>0</v>
      </c>
    </row>
    <row r="1170" spans="1:1" x14ac:dyDescent="0.3">
      <c r="A1170" s="74">
        <f>'MRR - Juliana'!S923</f>
        <v>0</v>
      </c>
    </row>
    <row r="1171" spans="1:1" x14ac:dyDescent="0.3">
      <c r="A1171" s="74">
        <f>'MRR - Juliana'!S924</f>
        <v>0</v>
      </c>
    </row>
    <row r="1172" spans="1:1" x14ac:dyDescent="0.3">
      <c r="A1172" s="74">
        <f>'MRR - Juliana'!S925</f>
        <v>0</v>
      </c>
    </row>
    <row r="1173" spans="1:1" x14ac:dyDescent="0.3">
      <c r="A1173" s="74">
        <f>'MRR - Juliana'!S926</f>
        <v>0</v>
      </c>
    </row>
    <row r="1174" spans="1:1" x14ac:dyDescent="0.3">
      <c r="A1174" s="74">
        <f>'MRR - Juliana'!S927</f>
        <v>0</v>
      </c>
    </row>
    <row r="1175" spans="1:1" x14ac:dyDescent="0.3">
      <c r="A1175" s="74">
        <f>'MRR - Juliana'!S928</f>
        <v>0</v>
      </c>
    </row>
    <row r="1176" spans="1:1" x14ac:dyDescent="0.3">
      <c r="A1176" s="74">
        <f>'MRR - Juliana'!S929</f>
        <v>0</v>
      </c>
    </row>
    <row r="1177" spans="1:1" x14ac:dyDescent="0.3">
      <c r="A1177" s="74">
        <f>'MRR - Juliana'!S930</f>
        <v>0</v>
      </c>
    </row>
    <row r="1178" spans="1:1" x14ac:dyDescent="0.3">
      <c r="A1178" s="74">
        <f>'MRR - Juliana'!S931</f>
        <v>0</v>
      </c>
    </row>
    <row r="1179" spans="1:1" x14ac:dyDescent="0.3">
      <c r="A1179" s="74">
        <f>'MRR - Juliana'!S932</f>
        <v>0</v>
      </c>
    </row>
    <row r="1180" spans="1:1" x14ac:dyDescent="0.3">
      <c r="A1180" s="74">
        <f>'MRR - Juliana'!S933</f>
        <v>0</v>
      </c>
    </row>
    <row r="1181" spans="1:1" x14ac:dyDescent="0.3">
      <c r="A1181" s="74">
        <f>'MRR - Juliana'!S934</f>
        <v>0</v>
      </c>
    </row>
    <row r="1182" spans="1:1" x14ac:dyDescent="0.3">
      <c r="A1182" s="74">
        <f>'MRR - Juliana'!S935</f>
        <v>0</v>
      </c>
    </row>
    <row r="1183" spans="1:1" x14ac:dyDescent="0.3">
      <c r="A1183" s="74">
        <f>'MRR - Juliana'!S936</f>
        <v>0</v>
      </c>
    </row>
    <row r="1184" spans="1:1" x14ac:dyDescent="0.3">
      <c r="A1184" s="74">
        <f>'MRR - Juliana'!S937</f>
        <v>0</v>
      </c>
    </row>
    <row r="1185" spans="1:1" x14ac:dyDescent="0.3">
      <c r="A1185" s="74">
        <f>'MRR - Juliana'!S938</f>
        <v>0</v>
      </c>
    </row>
    <row r="1186" spans="1:1" x14ac:dyDescent="0.3">
      <c r="A1186" s="74">
        <f>'MRR - Juliana'!S939</f>
        <v>0</v>
      </c>
    </row>
    <row r="1187" spans="1:1" x14ac:dyDescent="0.3">
      <c r="A1187" s="74">
        <f>'MRR - Juliana'!S940</f>
        <v>0</v>
      </c>
    </row>
    <row r="1188" spans="1:1" x14ac:dyDescent="0.3">
      <c r="A1188" s="74">
        <f>'MRR - Juliana'!S941</f>
        <v>0</v>
      </c>
    </row>
    <row r="1189" spans="1:1" x14ac:dyDescent="0.3">
      <c r="A1189" s="74">
        <f>'MRR - Juliana'!S942</f>
        <v>0</v>
      </c>
    </row>
    <row r="1190" spans="1:1" x14ac:dyDescent="0.3">
      <c r="A1190" s="74">
        <f>'MRR - Juliana'!S943</f>
        <v>0</v>
      </c>
    </row>
    <row r="1191" spans="1:1" x14ac:dyDescent="0.3">
      <c r="A1191" s="74">
        <f>'MRR - Juliana'!S944</f>
        <v>0</v>
      </c>
    </row>
    <row r="1192" spans="1:1" x14ac:dyDescent="0.3">
      <c r="A1192" s="74">
        <f>'MRR - Juliana'!S945</f>
        <v>0</v>
      </c>
    </row>
    <row r="1193" spans="1:1" x14ac:dyDescent="0.3">
      <c r="A1193" s="74">
        <f>'MRR - Juliana'!S946</f>
        <v>0</v>
      </c>
    </row>
    <row r="1194" spans="1:1" x14ac:dyDescent="0.3">
      <c r="A1194" s="74">
        <f>'MRR - Juliana'!S947</f>
        <v>0</v>
      </c>
    </row>
    <row r="1195" spans="1:1" x14ac:dyDescent="0.3">
      <c r="A1195" s="74">
        <f>'MRR - Juliana'!S948</f>
        <v>0</v>
      </c>
    </row>
    <row r="1196" spans="1:1" x14ac:dyDescent="0.3">
      <c r="A1196" s="74">
        <f>'MRR - Juliana'!S949</f>
        <v>0</v>
      </c>
    </row>
    <row r="1197" spans="1:1" x14ac:dyDescent="0.3">
      <c r="A1197" s="74">
        <f>'MRR - Juliana'!S950</f>
        <v>0</v>
      </c>
    </row>
    <row r="1198" spans="1:1" x14ac:dyDescent="0.3">
      <c r="A1198" s="74">
        <f>'MRR - Juliana'!S951</f>
        <v>0</v>
      </c>
    </row>
    <row r="1199" spans="1:1" x14ac:dyDescent="0.3">
      <c r="A1199" s="74">
        <f>'MRR - Juliana'!S952</f>
        <v>0</v>
      </c>
    </row>
    <row r="1200" spans="1:1" x14ac:dyDescent="0.3">
      <c r="A1200" s="74">
        <f>'MRR - Juliana'!S953</f>
        <v>0</v>
      </c>
    </row>
    <row r="1201" spans="1:1" x14ac:dyDescent="0.3">
      <c r="A1201" s="74">
        <f>'MRR - Juliana'!S954</f>
        <v>0</v>
      </c>
    </row>
    <row r="1202" spans="1:1" x14ac:dyDescent="0.3">
      <c r="A1202" s="74">
        <f>'MRR - Juliana'!S955</f>
        <v>0</v>
      </c>
    </row>
    <row r="1203" spans="1:1" x14ac:dyDescent="0.3">
      <c r="A1203" s="74">
        <f>'MRR - Juliana'!S956</f>
        <v>0</v>
      </c>
    </row>
    <row r="1204" spans="1:1" x14ac:dyDescent="0.3">
      <c r="A1204" s="74">
        <f>'MRR - Juliana'!S957</f>
        <v>0</v>
      </c>
    </row>
    <row r="1205" spans="1:1" x14ac:dyDescent="0.3">
      <c r="A1205" s="74">
        <f>'MRR - Juliana'!S958</f>
        <v>0</v>
      </c>
    </row>
    <row r="1206" spans="1:1" x14ac:dyDescent="0.3">
      <c r="A1206" s="74">
        <f>'MRR - Juliana'!S959</f>
        <v>0</v>
      </c>
    </row>
    <row r="1207" spans="1:1" x14ac:dyDescent="0.3">
      <c r="A1207" s="74">
        <f>'MRR - Juliana'!S960</f>
        <v>0</v>
      </c>
    </row>
    <row r="1208" spans="1:1" x14ac:dyDescent="0.3">
      <c r="A1208" s="74">
        <f>'MRR - Juliana'!S961</f>
        <v>0</v>
      </c>
    </row>
    <row r="1209" spans="1:1" x14ac:dyDescent="0.3">
      <c r="A1209" s="74">
        <f>'MRR - Juliana'!S962</f>
        <v>0</v>
      </c>
    </row>
    <row r="1210" spans="1:1" x14ac:dyDescent="0.3">
      <c r="A1210" s="74">
        <f>'MRR - Juliana'!S963</f>
        <v>0</v>
      </c>
    </row>
    <row r="1211" spans="1:1" x14ac:dyDescent="0.3">
      <c r="A1211" s="74">
        <f>'MRR - Juliana'!S964</f>
        <v>0</v>
      </c>
    </row>
    <row r="1212" spans="1:1" x14ac:dyDescent="0.3">
      <c r="A1212" s="74">
        <f>'MRR - Juliana'!S965</f>
        <v>0</v>
      </c>
    </row>
    <row r="1213" spans="1:1" x14ac:dyDescent="0.3">
      <c r="A1213" s="74">
        <f>'MRR - Juliana'!S966</f>
        <v>0</v>
      </c>
    </row>
    <row r="1214" spans="1:1" x14ac:dyDescent="0.3">
      <c r="A1214" s="74">
        <f>'MRR - Juliana'!S967</f>
        <v>0</v>
      </c>
    </row>
    <row r="1215" spans="1:1" x14ac:dyDescent="0.3">
      <c r="A1215" s="74">
        <f>'MRR - Juliana'!S968</f>
        <v>0</v>
      </c>
    </row>
    <row r="1216" spans="1:1" x14ac:dyDescent="0.3">
      <c r="A1216" s="74">
        <f>'MRR - Juliana'!S969</f>
        <v>0</v>
      </c>
    </row>
    <row r="1217" spans="1:1" x14ac:dyDescent="0.3">
      <c r="A1217" s="74">
        <f>'MRR - Juliana'!S970</f>
        <v>0</v>
      </c>
    </row>
    <row r="1218" spans="1:1" x14ac:dyDescent="0.3">
      <c r="A1218" s="74">
        <f>'MRR - Juliana'!S971</f>
        <v>0</v>
      </c>
    </row>
    <row r="1219" spans="1:1" x14ac:dyDescent="0.3">
      <c r="A1219" s="74">
        <f>'MRR - Juliana'!S972</f>
        <v>0</v>
      </c>
    </row>
    <row r="1220" spans="1:1" x14ac:dyDescent="0.3">
      <c r="A1220" s="74">
        <f>'MRR - Juliana'!S973</f>
        <v>0</v>
      </c>
    </row>
    <row r="1221" spans="1:1" x14ac:dyDescent="0.3">
      <c r="A1221" s="74">
        <f>'MRR - Juliana'!S974</f>
        <v>0</v>
      </c>
    </row>
    <row r="1222" spans="1:1" x14ac:dyDescent="0.3">
      <c r="A1222" s="74">
        <f>'MRR - Juliana'!S975</f>
        <v>0</v>
      </c>
    </row>
    <row r="1223" spans="1:1" x14ac:dyDescent="0.3">
      <c r="A1223" s="74">
        <f>'MRR - Juliana'!S976</f>
        <v>0</v>
      </c>
    </row>
    <row r="1224" spans="1:1" x14ac:dyDescent="0.3">
      <c r="A1224" s="74">
        <f>'MRR - Juliana'!S977</f>
        <v>0</v>
      </c>
    </row>
    <row r="1225" spans="1:1" x14ac:dyDescent="0.3">
      <c r="A1225" s="74">
        <f>'MRR - Juliana'!S978</f>
        <v>0</v>
      </c>
    </row>
    <row r="1226" spans="1:1" x14ac:dyDescent="0.3">
      <c r="A1226" s="74">
        <f>'MRR - Juliana'!S979</f>
        <v>0</v>
      </c>
    </row>
    <row r="1227" spans="1:1" x14ac:dyDescent="0.3">
      <c r="A1227" s="74">
        <f>'MRR - Juliana'!S980</f>
        <v>0</v>
      </c>
    </row>
    <row r="1228" spans="1:1" x14ac:dyDescent="0.3">
      <c r="A1228" s="74">
        <f>'MRR - Juliana'!S981</f>
        <v>0</v>
      </c>
    </row>
    <row r="1229" spans="1:1" x14ac:dyDescent="0.3">
      <c r="A1229" s="74">
        <f>'MRR - Juliana'!S982</f>
        <v>0</v>
      </c>
    </row>
    <row r="1230" spans="1:1" x14ac:dyDescent="0.3">
      <c r="A1230" s="74">
        <f>'MRR - Juliana'!S983</f>
        <v>0</v>
      </c>
    </row>
    <row r="1231" spans="1:1" x14ac:dyDescent="0.3">
      <c r="A1231" s="74">
        <f>'MRR - Juliana'!S984</f>
        <v>0</v>
      </c>
    </row>
    <row r="1232" spans="1:1" x14ac:dyDescent="0.3">
      <c r="A1232" s="74">
        <f>'MRR - Juliana'!S985</f>
        <v>0</v>
      </c>
    </row>
    <row r="1233" spans="1:1" x14ac:dyDescent="0.3">
      <c r="A1233" s="74">
        <f>'MRR - Juliana'!S986</f>
        <v>0</v>
      </c>
    </row>
    <row r="1234" spans="1:1" x14ac:dyDescent="0.3">
      <c r="A1234" s="74">
        <f>'MRR - Juliana'!S987</f>
        <v>0</v>
      </c>
    </row>
    <row r="1235" spans="1:1" x14ac:dyDescent="0.3">
      <c r="A1235" s="74">
        <f>'MRR - Juliana'!S988</f>
        <v>0</v>
      </c>
    </row>
    <row r="1236" spans="1:1" x14ac:dyDescent="0.3">
      <c r="A1236" s="74">
        <f>'MRR - Juliana'!S989</f>
        <v>0</v>
      </c>
    </row>
    <row r="1237" spans="1:1" x14ac:dyDescent="0.3">
      <c r="A1237" s="74">
        <f>'MRR - Juliana'!S990</f>
        <v>0</v>
      </c>
    </row>
    <row r="1238" spans="1:1" x14ac:dyDescent="0.3">
      <c r="A1238" s="74">
        <f>'MRR - Juliana'!S991</f>
        <v>0</v>
      </c>
    </row>
    <row r="1239" spans="1:1" x14ac:dyDescent="0.3">
      <c r="A1239" s="74">
        <f>'MRR - Juliana'!S992</f>
        <v>0</v>
      </c>
    </row>
    <row r="1240" spans="1:1" x14ac:dyDescent="0.3">
      <c r="A1240" s="74">
        <f>'MRR - Juliana'!S993</f>
        <v>0</v>
      </c>
    </row>
    <row r="1241" spans="1:1" x14ac:dyDescent="0.3">
      <c r="A1241" s="74">
        <f>'MRR - Juliana'!S994</f>
        <v>0</v>
      </c>
    </row>
    <row r="1242" spans="1:1" x14ac:dyDescent="0.3">
      <c r="A1242" s="74">
        <f>'MRR - Juliana'!S995</f>
        <v>0</v>
      </c>
    </row>
    <row r="1243" spans="1:1" x14ac:dyDescent="0.3">
      <c r="A1243" s="74">
        <f>'MRR - Juliana'!S996</f>
        <v>0</v>
      </c>
    </row>
    <row r="1244" spans="1:1" x14ac:dyDescent="0.3">
      <c r="A1244" s="74">
        <f>'MRR - Juliana'!S997</f>
        <v>0</v>
      </c>
    </row>
    <row r="1245" spans="1:1" x14ac:dyDescent="0.3">
      <c r="A1245" s="74">
        <f>'MRR - Juliana'!S998</f>
        <v>0</v>
      </c>
    </row>
    <row r="1246" spans="1:1" x14ac:dyDescent="0.3">
      <c r="A1246" s="74">
        <f>'MRR - Juliana'!S999</f>
        <v>0</v>
      </c>
    </row>
    <row r="1247" spans="1:1" x14ac:dyDescent="0.3">
      <c r="A1247" s="74">
        <f>'MRR - Juliana'!S1000</f>
        <v>0</v>
      </c>
    </row>
    <row r="1248" spans="1:1" x14ac:dyDescent="0.3">
      <c r="A1248" s="74">
        <f>'MRR - Juliana'!S1001</f>
        <v>0</v>
      </c>
    </row>
    <row r="1249" spans="1:1" x14ac:dyDescent="0.3">
      <c r="A1249" s="74">
        <f>'MRR - Juliana'!S1002</f>
        <v>0</v>
      </c>
    </row>
    <row r="1250" spans="1:1" x14ac:dyDescent="0.3">
      <c r="A1250" s="74">
        <f>'MRR - Juliana'!S1003</f>
        <v>0</v>
      </c>
    </row>
    <row r="1251" spans="1:1" x14ac:dyDescent="0.3">
      <c r="A1251" s="74">
        <f>'MRR - Juliana'!S1004</f>
        <v>0</v>
      </c>
    </row>
    <row r="1252" spans="1:1" x14ac:dyDescent="0.3">
      <c r="A1252" s="74">
        <f>'MRR - Juliana'!S1005</f>
        <v>0</v>
      </c>
    </row>
    <row r="1253" spans="1:1" x14ac:dyDescent="0.3">
      <c r="A1253" s="74">
        <f>'MRR - Juliana'!S1006</f>
        <v>0</v>
      </c>
    </row>
    <row r="1254" spans="1:1" x14ac:dyDescent="0.3">
      <c r="A1254" s="74">
        <f>'MRR - Juliana'!S1007</f>
        <v>0</v>
      </c>
    </row>
    <row r="1255" spans="1:1" x14ac:dyDescent="0.3">
      <c r="A1255" s="74">
        <f>'MRR - Juliana'!S1008</f>
        <v>0</v>
      </c>
    </row>
    <row r="1256" spans="1:1" x14ac:dyDescent="0.3">
      <c r="A1256" s="74">
        <f>'MRR - Juliana'!S1009</f>
        <v>0</v>
      </c>
    </row>
    <row r="1257" spans="1:1" x14ac:dyDescent="0.3">
      <c r="A1257" s="74">
        <f>'MRR - Juliana'!S1010</f>
        <v>0</v>
      </c>
    </row>
    <row r="1258" spans="1:1" x14ac:dyDescent="0.3">
      <c r="A1258" s="74">
        <f>'MRR - Juliana'!S1011</f>
        <v>0</v>
      </c>
    </row>
    <row r="1259" spans="1:1" x14ac:dyDescent="0.3">
      <c r="A1259" s="74">
        <f>'MRR - Juliana'!S1012</f>
        <v>0</v>
      </c>
    </row>
    <row r="1260" spans="1:1" x14ac:dyDescent="0.3">
      <c r="A1260" s="74">
        <f>'MRR - Juliana'!S1013</f>
        <v>0</v>
      </c>
    </row>
    <row r="1261" spans="1:1" x14ac:dyDescent="0.3">
      <c r="A1261" s="74">
        <f>'MRR - Juliana'!S1014</f>
        <v>0</v>
      </c>
    </row>
    <row r="1262" spans="1:1" x14ac:dyDescent="0.3">
      <c r="A1262" s="74">
        <f>'MRR - Juliana'!S1015</f>
        <v>0</v>
      </c>
    </row>
    <row r="1263" spans="1:1" x14ac:dyDescent="0.3">
      <c r="A1263" s="74">
        <f>'MRR - Juliana'!S1016</f>
        <v>0</v>
      </c>
    </row>
    <row r="1264" spans="1:1" x14ac:dyDescent="0.3">
      <c r="A1264" s="74">
        <f>'MRR - Juliana'!S1017</f>
        <v>0</v>
      </c>
    </row>
    <row r="1265" spans="1:1" x14ac:dyDescent="0.3">
      <c r="A1265" s="74">
        <f>'MRR - Juliana'!S1018</f>
        <v>0</v>
      </c>
    </row>
    <row r="1266" spans="1:1" x14ac:dyDescent="0.3">
      <c r="A1266" s="74">
        <f>'MRR - Juliana'!S1019</f>
        <v>0</v>
      </c>
    </row>
    <row r="1267" spans="1:1" x14ac:dyDescent="0.3">
      <c r="A1267" s="74">
        <f>'MRR - Juliana'!S1020</f>
        <v>0</v>
      </c>
    </row>
    <row r="1268" spans="1:1" x14ac:dyDescent="0.3">
      <c r="A1268" s="74">
        <f>'MRR - Juliana'!S1021</f>
        <v>0</v>
      </c>
    </row>
    <row r="1269" spans="1:1" x14ac:dyDescent="0.3">
      <c r="A1269" s="74">
        <f>'MRR - Juliana'!S1022</f>
        <v>0</v>
      </c>
    </row>
    <row r="1270" spans="1:1" x14ac:dyDescent="0.3">
      <c r="A1270" s="74">
        <f>'MRR - Juliana'!S1023</f>
        <v>0</v>
      </c>
    </row>
    <row r="1271" spans="1:1" x14ac:dyDescent="0.3">
      <c r="A1271" s="74">
        <f>'MRR - Juliana'!S1024</f>
        <v>0</v>
      </c>
    </row>
    <row r="1272" spans="1:1" x14ac:dyDescent="0.3">
      <c r="A1272" s="74">
        <f>'MRR - Juliana'!S1025</f>
        <v>0</v>
      </c>
    </row>
    <row r="1273" spans="1:1" x14ac:dyDescent="0.3">
      <c r="A1273" s="74">
        <f>'MRR - Juliana'!S1026</f>
        <v>0</v>
      </c>
    </row>
    <row r="1274" spans="1:1" x14ac:dyDescent="0.3">
      <c r="A1274" s="74">
        <f>'MRR - Juliana'!S1027</f>
        <v>0</v>
      </c>
    </row>
    <row r="1275" spans="1:1" x14ac:dyDescent="0.3">
      <c r="A1275" s="74">
        <f>'MRR - Juliana'!S1028</f>
        <v>0</v>
      </c>
    </row>
    <row r="1276" spans="1:1" x14ac:dyDescent="0.3">
      <c r="A1276" s="74">
        <f>'MRR - Juliana'!S1029</f>
        <v>0</v>
      </c>
    </row>
    <row r="1277" spans="1:1" x14ac:dyDescent="0.3">
      <c r="A1277" s="74">
        <f>'MRR - Juliana'!S1030</f>
        <v>0</v>
      </c>
    </row>
    <row r="1278" spans="1:1" x14ac:dyDescent="0.3">
      <c r="A1278" s="74">
        <f>'MRR - Juliana'!S1031</f>
        <v>0</v>
      </c>
    </row>
    <row r="1279" spans="1:1" x14ac:dyDescent="0.3">
      <c r="A1279" s="74">
        <f>'MRR - Juliana'!S1032</f>
        <v>0</v>
      </c>
    </row>
    <row r="1280" spans="1:1" x14ac:dyDescent="0.3">
      <c r="A1280" s="74">
        <f>'MRR - Juliana'!S1033</f>
        <v>0</v>
      </c>
    </row>
    <row r="1281" spans="1:1" x14ac:dyDescent="0.3">
      <c r="A1281" s="74">
        <f>'MRR - Juliana'!S1034</f>
        <v>0</v>
      </c>
    </row>
    <row r="1282" spans="1:1" x14ac:dyDescent="0.3">
      <c r="A1282" s="74">
        <f>'MRR - Juliana'!S1035</f>
        <v>0</v>
      </c>
    </row>
    <row r="1283" spans="1:1" x14ac:dyDescent="0.3">
      <c r="A1283" s="74">
        <f>'MRR - Juliana'!S1036</f>
        <v>0</v>
      </c>
    </row>
    <row r="1284" spans="1:1" x14ac:dyDescent="0.3">
      <c r="A1284" s="74">
        <f>'MRR - Juliana'!S1037</f>
        <v>0</v>
      </c>
    </row>
    <row r="1285" spans="1:1" x14ac:dyDescent="0.3">
      <c r="A1285" s="74">
        <f>'MRR - Juliana'!S1038</f>
        <v>0</v>
      </c>
    </row>
    <row r="1286" spans="1:1" x14ac:dyDescent="0.3">
      <c r="A1286" s="74">
        <f>'MRR - Juliana'!S1039</f>
        <v>0</v>
      </c>
    </row>
    <row r="1287" spans="1:1" x14ac:dyDescent="0.3">
      <c r="A1287" s="74">
        <f>'MRR - Juliana'!S1040</f>
        <v>0</v>
      </c>
    </row>
    <row r="1288" spans="1:1" x14ac:dyDescent="0.3">
      <c r="A1288" s="74">
        <f>'MRR - Juliana'!S1041</f>
        <v>0</v>
      </c>
    </row>
    <row r="1289" spans="1:1" x14ac:dyDescent="0.3">
      <c r="A1289" s="74">
        <f>'MRR - Juliana'!S1042</f>
        <v>0</v>
      </c>
    </row>
    <row r="1290" spans="1:1" x14ac:dyDescent="0.3">
      <c r="A1290" s="74">
        <f>'MRR - Juliana'!S1043</f>
        <v>0</v>
      </c>
    </row>
    <row r="1291" spans="1:1" x14ac:dyDescent="0.3">
      <c r="A1291" s="74">
        <f>'MRR - Juliana'!S1044</f>
        <v>0</v>
      </c>
    </row>
    <row r="1292" spans="1:1" x14ac:dyDescent="0.3">
      <c r="A1292" s="74">
        <f>'MRR - Juliana'!S1045</f>
        <v>0</v>
      </c>
    </row>
    <row r="1293" spans="1:1" x14ac:dyDescent="0.3">
      <c r="A1293" s="74">
        <f>'MRR - Juliana'!S1046</f>
        <v>0</v>
      </c>
    </row>
    <row r="1294" spans="1:1" x14ac:dyDescent="0.3">
      <c r="A1294" s="74">
        <f>'MRR - Juliana'!S1047</f>
        <v>0</v>
      </c>
    </row>
    <row r="1295" spans="1:1" x14ac:dyDescent="0.3">
      <c r="A1295" s="74">
        <f>'MRR - Juliana'!S1048</f>
        <v>0</v>
      </c>
    </row>
    <row r="1296" spans="1:1" x14ac:dyDescent="0.3">
      <c r="A1296" s="74">
        <f>'MRR - Juliana'!S1049</f>
        <v>0</v>
      </c>
    </row>
    <row r="1297" spans="1:1" x14ac:dyDescent="0.3">
      <c r="A1297" s="74">
        <f>'MRR - Juliana'!S1050</f>
        <v>0</v>
      </c>
    </row>
    <row r="1298" spans="1:1" x14ac:dyDescent="0.3">
      <c r="A1298" s="74">
        <f>'MRR - Juliana'!S1051</f>
        <v>0</v>
      </c>
    </row>
    <row r="1299" spans="1:1" x14ac:dyDescent="0.3">
      <c r="A1299" s="74">
        <f>'MRR - Juliana'!S1052</f>
        <v>0</v>
      </c>
    </row>
    <row r="1300" spans="1:1" x14ac:dyDescent="0.3">
      <c r="A1300" s="74">
        <f>'MRR - Juliana'!S1053</f>
        <v>0</v>
      </c>
    </row>
    <row r="1301" spans="1:1" x14ac:dyDescent="0.3">
      <c r="A1301" s="74">
        <f>'MRR - Juliana'!S1054</f>
        <v>0</v>
      </c>
    </row>
    <row r="1302" spans="1:1" x14ac:dyDescent="0.3">
      <c r="A1302" s="74">
        <f>'MRR - Juliana'!S1055</f>
        <v>0</v>
      </c>
    </row>
    <row r="1303" spans="1:1" x14ac:dyDescent="0.3">
      <c r="A1303" s="74">
        <f>'MRR - Juliana'!S1056</f>
        <v>0</v>
      </c>
    </row>
    <row r="1304" spans="1:1" x14ac:dyDescent="0.3">
      <c r="A1304" s="74">
        <f>'MRR - Juliana'!S1057</f>
        <v>0</v>
      </c>
    </row>
    <row r="1305" spans="1:1" x14ac:dyDescent="0.3">
      <c r="A1305" s="74">
        <f>'MRR - Juliana'!S1058</f>
        <v>0</v>
      </c>
    </row>
    <row r="1306" spans="1:1" x14ac:dyDescent="0.3">
      <c r="A1306" s="74">
        <f>'MRR - Juliana'!S1059</f>
        <v>0</v>
      </c>
    </row>
    <row r="1307" spans="1:1" x14ac:dyDescent="0.3">
      <c r="A1307" s="74">
        <f>'MRR - Juliana'!S1060</f>
        <v>0</v>
      </c>
    </row>
    <row r="1308" spans="1:1" x14ac:dyDescent="0.3">
      <c r="A1308" s="74">
        <f>'MRR - Juliana'!S1061</f>
        <v>0</v>
      </c>
    </row>
    <row r="1309" spans="1:1" x14ac:dyDescent="0.3">
      <c r="A1309" s="74">
        <f>'MRR - Juliana'!S1062</f>
        <v>0</v>
      </c>
    </row>
    <row r="1310" spans="1:1" x14ac:dyDescent="0.3">
      <c r="A1310" s="74">
        <f>'MRR - Juliana'!S1063</f>
        <v>0</v>
      </c>
    </row>
    <row r="1311" spans="1:1" x14ac:dyDescent="0.3">
      <c r="A1311" s="74">
        <f>'MRR - Juliana'!S1064</f>
        <v>0</v>
      </c>
    </row>
    <row r="1312" spans="1:1" x14ac:dyDescent="0.3">
      <c r="A1312" s="74">
        <f>'MRR - Juliana'!S1065</f>
        <v>0</v>
      </c>
    </row>
    <row r="1313" spans="1:1" x14ac:dyDescent="0.3">
      <c r="A1313" s="74">
        <f>'MRR - Juliana'!S1066</f>
        <v>0</v>
      </c>
    </row>
    <row r="1314" spans="1:1" x14ac:dyDescent="0.3">
      <c r="A1314" s="74">
        <f>'MRR - Juliana'!S1067</f>
        <v>0</v>
      </c>
    </row>
    <row r="1315" spans="1:1" x14ac:dyDescent="0.3">
      <c r="A1315" s="74">
        <f>'MRR - Juliana'!S1068</f>
        <v>0</v>
      </c>
    </row>
    <row r="1316" spans="1:1" x14ac:dyDescent="0.3">
      <c r="A1316" s="74">
        <f>'MRR - Juliana'!S1069</f>
        <v>0</v>
      </c>
    </row>
    <row r="1317" spans="1:1" x14ac:dyDescent="0.3">
      <c r="A1317" s="74">
        <f>'MRR - Juliana'!S1070</f>
        <v>0</v>
      </c>
    </row>
    <row r="1318" spans="1:1" x14ac:dyDescent="0.3">
      <c r="A1318" s="74">
        <f>'MRR - Juliana'!S1071</f>
        <v>0</v>
      </c>
    </row>
    <row r="1319" spans="1:1" x14ac:dyDescent="0.3">
      <c r="A1319" s="74">
        <f>'MRR - Juliana'!S1072</f>
        <v>0</v>
      </c>
    </row>
    <row r="1320" spans="1:1" x14ac:dyDescent="0.3">
      <c r="A1320" s="74">
        <f>'MRR - Juliana'!S1073</f>
        <v>0</v>
      </c>
    </row>
    <row r="1321" spans="1:1" x14ac:dyDescent="0.3">
      <c r="A1321" s="74">
        <f>'MRR - Juliana'!S1074</f>
        <v>0</v>
      </c>
    </row>
    <row r="1322" spans="1:1" x14ac:dyDescent="0.3">
      <c r="A1322" s="74">
        <f>'MRR - Juliana'!S1075</f>
        <v>0</v>
      </c>
    </row>
    <row r="1323" spans="1:1" x14ac:dyDescent="0.3">
      <c r="A1323" s="74">
        <f>'MRR - Juliana'!S1076</f>
        <v>0</v>
      </c>
    </row>
    <row r="1324" spans="1:1" x14ac:dyDescent="0.3">
      <c r="A1324" s="74">
        <f>'MRR - Juliana'!S1077</f>
        <v>0</v>
      </c>
    </row>
    <row r="1325" spans="1:1" x14ac:dyDescent="0.3">
      <c r="A1325" s="74">
        <f>'MRR - Juliana'!S1078</f>
        <v>0</v>
      </c>
    </row>
    <row r="1326" spans="1:1" x14ac:dyDescent="0.3">
      <c r="A1326" s="74">
        <f>'MRR - Juliana'!S1079</f>
        <v>0</v>
      </c>
    </row>
    <row r="1327" spans="1:1" x14ac:dyDescent="0.3">
      <c r="A1327" s="74">
        <f>'MRR - Juliana'!S1080</f>
        <v>0</v>
      </c>
    </row>
    <row r="1328" spans="1:1" x14ac:dyDescent="0.3">
      <c r="A1328" s="74">
        <f>'MRR - Juliana'!S1081</f>
        <v>0</v>
      </c>
    </row>
    <row r="1329" spans="1:1" x14ac:dyDescent="0.3">
      <c r="A1329" s="74">
        <f>'MRR - Juliana'!S1082</f>
        <v>0</v>
      </c>
    </row>
    <row r="1330" spans="1:1" x14ac:dyDescent="0.3">
      <c r="A1330" s="74">
        <f>'MRR - Juliana'!S1083</f>
        <v>0</v>
      </c>
    </row>
    <row r="1331" spans="1:1" x14ac:dyDescent="0.3">
      <c r="A1331" s="74">
        <f>'MRR - Juliana'!S1084</f>
        <v>0</v>
      </c>
    </row>
    <row r="1332" spans="1:1" x14ac:dyDescent="0.3">
      <c r="A1332" s="74">
        <f>'MRR - Juliana'!S1085</f>
        <v>0</v>
      </c>
    </row>
    <row r="1333" spans="1:1" x14ac:dyDescent="0.3">
      <c r="A1333" s="74">
        <f>'MRR - Juliana'!S1086</f>
        <v>0</v>
      </c>
    </row>
    <row r="1334" spans="1:1" x14ac:dyDescent="0.3">
      <c r="A1334" s="74">
        <f>'MRR - Juliana'!S1087</f>
        <v>0</v>
      </c>
    </row>
    <row r="1335" spans="1:1" x14ac:dyDescent="0.3">
      <c r="A1335" s="74">
        <f>'MRR - Juliana'!S1088</f>
        <v>0</v>
      </c>
    </row>
    <row r="1336" spans="1:1" x14ac:dyDescent="0.3">
      <c r="A1336" s="74">
        <f>'MRR - Juliana'!S1089</f>
        <v>0</v>
      </c>
    </row>
    <row r="1337" spans="1:1" x14ac:dyDescent="0.3">
      <c r="A1337" s="74">
        <f>'MRR - Juliana'!S1090</f>
        <v>0</v>
      </c>
    </row>
    <row r="1338" spans="1:1" x14ac:dyDescent="0.3">
      <c r="A1338" s="74">
        <f>'MRR - Juliana'!S1091</f>
        <v>0</v>
      </c>
    </row>
    <row r="1339" spans="1:1" x14ac:dyDescent="0.3">
      <c r="A1339" s="74">
        <f>'MRR - Juliana'!S1092</f>
        <v>0</v>
      </c>
    </row>
    <row r="1340" spans="1:1" x14ac:dyDescent="0.3">
      <c r="A1340" s="74">
        <f>'MRR - Juliana'!S1093</f>
        <v>0</v>
      </c>
    </row>
    <row r="1341" spans="1:1" x14ac:dyDescent="0.3">
      <c r="A1341" s="74">
        <f>'MRR - Juliana'!S1094</f>
        <v>0</v>
      </c>
    </row>
    <row r="1342" spans="1:1" x14ac:dyDescent="0.3">
      <c r="A1342" s="74">
        <f>'MRR - Juliana'!S1095</f>
        <v>0</v>
      </c>
    </row>
    <row r="1343" spans="1:1" x14ac:dyDescent="0.3">
      <c r="A1343" s="74">
        <f>'MRR - Juliana'!S1096</f>
        <v>0</v>
      </c>
    </row>
    <row r="1344" spans="1:1" x14ac:dyDescent="0.3">
      <c r="A1344" s="74">
        <f>'MRR - Juliana'!S1097</f>
        <v>0</v>
      </c>
    </row>
    <row r="1345" spans="1:1" x14ac:dyDescent="0.3">
      <c r="A1345" s="74">
        <f>'MRR - Juliana'!S1098</f>
        <v>0</v>
      </c>
    </row>
    <row r="1346" spans="1:1" x14ac:dyDescent="0.3">
      <c r="A1346" s="74">
        <f>'MRR - Juliana'!S1099</f>
        <v>0</v>
      </c>
    </row>
    <row r="1347" spans="1:1" x14ac:dyDescent="0.3">
      <c r="A1347" s="74">
        <f>'MRR - Juliana'!S1100</f>
        <v>0</v>
      </c>
    </row>
    <row r="1348" spans="1:1" x14ac:dyDescent="0.3">
      <c r="A1348" s="74">
        <f>'MRR - Juliana'!S1101</f>
        <v>0</v>
      </c>
    </row>
    <row r="1349" spans="1:1" x14ac:dyDescent="0.3">
      <c r="A1349" s="74">
        <f>'MRR - Juliana'!S1102</f>
        <v>0</v>
      </c>
    </row>
    <row r="1350" spans="1:1" x14ac:dyDescent="0.3">
      <c r="A1350" s="74">
        <f>'MRR - Juliana'!S1103</f>
        <v>0</v>
      </c>
    </row>
    <row r="1351" spans="1:1" x14ac:dyDescent="0.3">
      <c r="A1351" s="74">
        <f>'MRR - Juliana'!S1104</f>
        <v>0</v>
      </c>
    </row>
    <row r="1352" spans="1:1" x14ac:dyDescent="0.3">
      <c r="A1352" s="74">
        <f>'MRR - Juliana'!S1105</f>
        <v>0</v>
      </c>
    </row>
    <row r="1353" spans="1:1" x14ac:dyDescent="0.3">
      <c r="A1353" s="74">
        <f>'MRR - Juliana'!S1106</f>
        <v>0</v>
      </c>
    </row>
    <row r="1354" spans="1:1" x14ac:dyDescent="0.3">
      <c r="A1354" s="74">
        <f>'MRR - Juliana'!S1107</f>
        <v>0</v>
      </c>
    </row>
    <row r="1355" spans="1:1" x14ac:dyDescent="0.3">
      <c r="A1355" s="74">
        <f>'MRR - Juliana'!S1108</f>
        <v>0</v>
      </c>
    </row>
    <row r="1356" spans="1:1" x14ac:dyDescent="0.3">
      <c r="A1356" s="74">
        <f>'MRR - Juliana'!S1109</f>
        <v>0</v>
      </c>
    </row>
    <row r="1357" spans="1:1" x14ac:dyDescent="0.3">
      <c r="A1357" s="74">
        <f>'MRR - Juliana'!S1110</f>
        <v>0</v>
      </c>
    </row>
    <row r="1358" spans="1:1" x14ac:dyDescent="0.3">
      <c r="A1358" s="74">
        <f>'MRR - Juliana'!S1111</f>
        <v>0</v>
      </c>
    </row>
    <row r="1359" spans="1:1" x14ac:dyDescent="0.3">
      <c r="A1359" s="74">
        <f>'MRR - Juliana'!S1112</f>
        <v>0</v>
      </c>
    </row>
    <row r="1360" spans="1:1" x14ac:dyDescent="0.3">
      <c r="A1360" s="74">
        <f>'MRR - Juliana'!S1113</f>
        <v>0</v>
      </c>
    </row>
    <row r="1361" spans="1:1" x14ac:dyDescent="0.3">
      <c r="A1361" s="74">
        <f>'MRR - Juliana'!S1114</f>
        <v>0</v>
      </c>
    </row>
    <row r="1362" spans="1:1" x14ac:dyDescent="0.3">
      <c r="A1362" s="74">
        <f>'MRR - Juliana'!S1115</f>
        <v>0</v>
      </c>
    </row>
    <row r="1363" spans="1:1" x14ac:dyDescent="0.3">
      <c r="A1363" s="74">
        <f>'MRR - Juliana'!S1116</f>
        <v>0</v>
      </c>
    </row>
    <row r="1364" spans="1:1" x14ac:dyDescent="0.3">
      <c r="A1364" s="74">
        <f>'MRR - Juliana'!S1117</f>
        <v>0</v>
      </c>
    </row>
    <row r="1365" spans="1:1" x14ac:dyDescent="0.3">
      <c r="A1365" s="74">
        <f>'MRR - Juliana'!S1118</f>
        <v>0</v>
      </c>
    </row>
    <row r="1366" spans="1:1" x14ac:dyDescent="0.3">
      <c r="A1366" s="74">
        <f>'MRR - Juliana'!S1119</f>
        <v>0</v>
      </c>
    </row>
    <row r="1367" spans="1:1" x14ac:dyDescent="0.3">
      <c r="A1367" s="74">
        <f>'MRR - Juliana'!S1120</f>
        <v>0</v>
      </c>
    </row>
    <row r="1368" spans="1:1" x14ac:dyDescent="0.3">
      <c r="A1368" s="74">
        <f>'MRR - Juliana'!S1121</f>
        <v>0</v>
      </c>
    </row>
    <row r="1369" spans="1:1" x14ac:dyDescent="0.3">
      <c r="A1369" s="74">
        <f>'MRR - Juliana'!S1122</f>
        <v>0</v>
      </c>
    </row>
    <row r="1370" spans="1:1" x14ac:dyDescent="0.3">
      <c r="A1370" s="74">
        <f>'MRR - Juliana'!S1123</f>
        <v>0</v>
      </c>
    </row>
    <row r="1371" spans="1:1" x14ac:dyDescent="0.3">
      <c r="A1371" s="74">
        <f>'MRR - Juliana'!S1124</f>
        <v>0</v>
      </c>
    </row>
    <row r="1372" spans="1:1" x14ac:dyDescent="0.3">
      <c r="A1372" s="74">
        <f>'MRR - Juliana'!S1125</f>
        <v>0</v>
      </c>
    </row>
    <row r="1373" spans="1:1" x14ac:dyDescent="0.3">
      <c r="A1373" s="74">
        <f>'MRR - Juliana'!S1126</f>
        <v>0</v>
      </c>
    </row>
    <row r="1374" spans="1:1" x14ac:dyDescent="0.3">
      <c r="A1374" s="74">
        <f>'MRR - Juliana'!S1127</f>
        <v>0</v>
      </c>
    </row>
    <row r="1375" spans="1:1" x14ac:dyDescent="0.3">
      <c r="A1375" s="74">
        <f>'MRR - Juliana'!S1128</f>
        <v>0</v>
      </c>
    </row>
    <row r="1376" spans="1:1" x14ac:dyDescent="0.3">
      <c r="A1376" s="74">
        <f>'MRR - Juliana'!S1129</f>
        <v>0</v>
      </c>
    </row>
    <row r="1377" spans="1:1" x14ac:dyDescent="0.3">
      <c r="A1377" s="74">
        <f>'MRR - Juliana'!S1130</f>
        <v>0</v>
      </c>
    </row>
    <row r="1378" spans="1:1" x14ac:dyDescent="0.3">
      <c r="A1378" s="74">
        <f>'MRR - Juliana'!S1131</f>
        <v>0</v>
      </c>
    </row>
    <row r="1379" spans="1:1" x14ac:dyDescent="0.3">
      <c r="A1379" s="74">
        <f>'MRR - Juliana'!S1132</f>
        <v>0</v>
      </c>
    </row>
    <row r="1380" spans="1:1" x14ac:dyDescent="0.3">
      <c r="A1380" s="74">
        <f>'MRR - Juliana'!S1133</f>
        <v>0</v>
      </c>
    </row>
    <row r="1381" spans="1:1" x14ac:dyDescent="0.3">
      <c r="A1381" s="74">
        <f>'MRR - Juliana'!S1134</f>
        <v>0</v>
      </c>
    </row>
    <row r="1382" spans="1:1" x14ac:dyDescent="0.3">
      <c r="A1382" s="74">
        <f>'MRR - Juliana'!S1135</f>
        <v>0</v>
      </c>
    </row>
    <row r="1383" spans="1:1" x14ac:dyDescent="0.3">
      <c r="A1383" s="74">
        <f>'MRR - Juliana'!S1136</f>
        <v>0</v>
      </c>
    </row>
    <row r="1384" spans="1:1" x14ac:dyDescent="0.3">
      <c r="A1384" s="74">
        <f>'MRR - Juliana'!S1137</f>
        <v>0</v>
      </c>
    </row>
    <row r="1385" spans="1:1" x14ac:dyDescent="0.3">
      <c r="A1385" s="74">
        <f>'MRR - Juliana'!S1138</f>
        <v>0</v>
      </c>
    </row>
    <row r="1386" spans="1:1" x14ac:dyDescent="0.3">
      <c r="A1386" s="74">
        <f>'MRR - Juliana'!S1139</f>
        <v>0</v>
      </c>
    </row>
    <row r="1387" spans="1:1" x14ac:dyDescent="0.3">
      <c r="A1387" s="74">
        <f>'MRR - Juliana'!S1140</f>
        <v>0</v>
      </c>
    </row>
    <row r="1388" spans="1:1" x14ac:dyDescent="0.3">
      <c r="A1388" s="74">
        <f>'MRR - Juliana'!S1141</f>
        <v>0</v>
      </c>
    </row>
    <row r="1389" spans="1:1" x14ac:dyDescent="0.3">
      <c r="A1389" s="74">
        <f>'MRR - Juliana'!S1142</f>
        <v>0</v>
      </c>
    </row>
    <row r="1390" spans="1:1" x14ac:dyDescent="0.3">
      <c r="A1390" s="74">
        <f>'MRR - Juliana'!S1143</f>
        <v>0</v>
      </c>
    </row>
    <row r="1391" spans="1:1" x14ac:dyDescent="0.3">
      <c r="A1391" s="74">
        <f>'MRR - Juliana'!S1144</f>
        <v>0</v>
      </c>
    </row>
    <row r="1392" spans="1:1" x14ac:dyDescent="0.3">
      <c r="A1392" s="74">
        <f>'MRR - Juliana'!S1145</f>
        <v>0</v>
      </c>
    </row>
    <row r="1393" spans="1:1" x14ac:dyDescent="0.3">
      <c r="A1393" s="74">
        <f>'MRR - Juliana'!S1146</f>
        <v>0</v>
      </c>
    </row>
    <row r="1394" spans="1:1" x14ac:dyDescent="0.3">
      <c r="A1394" s="74">
        <f>'MRR - Juliana'!S1147</f>
        <v>0</v>
      </c>
    </row>
    <row r="1395" spans="1:1" x14ac:dyDescent="0.3">
      <c r="A1395" s="74">
        <f>'MRR - Juliana'!S1148</f>
        <v>0</v>
      </c>
    </row>
    <row r="1396" spans="1:1" x14ac:dyDescent="0.3">
      <c r="A1396" s="74">
        <f>'MRR - Juliana'!S1149</f>
        <v>0</v>
      </c>
    </row>
    <row r="1397" spans="1:1" x14ac:dyDescent="0.3">
      <c r="A1397" s="74">
        <f>'MRR - Juliana'!S1150</f>
        <v>0</v>
      </c>
    </row>
    <row r="1398" spans="1:1" x14ac:dyDescent="0.3">
      <c r="A1398" s="74">
        <f>'MRR - Juliana'!S1151</f>
        <v>0</v>
      </c>
    </row>
    <row r="1399" spans="1:1" x14ac:dyDescent="0.3">
      <c r="A1399" s="74">
        <f>'MRR - Juliana'!S1152</f>
        <v>0</v>
      </c>
    </row>
    <row r="1400" spans="1:1" x14ac:dyDescent="0.3">
      <c r="A1400" s="74">
        <f>'MRR - Juliana'!S1153</f>
        <v>0</v>
      </c>
    </row>
    <row r="1401" spans="1:1" x14ac:dyDescent="0.3">
      <c r="A1401" s="74">
        <f>'MRR - Juliana'!S1154</f>
        <v>0</v>
      </c>
    </row>
    <row r="1402" spans="1:1" x14ac:dyDescent="0.3">
      <c r="A1402" s="74">
        <f>'MRR - Juliana'!S1155</f>
        <v>0</v>
      </c>
    </row>
    <row r="1403" spans="1:1" x14ac:dyDescent="0.3">
      <c r="A1403" s="74">
        <f>'MRR - Juliana'!S1156</f>
        <v>0</v>
      </c>
    </row>
    <row r="1404" spans="1:1" x14ac:dyDescent="0.3">
      <c r="A1404" s="74">
        <f>'MRR - Juliana'!S1157</f>
        <v>0</v>
      </c>
    </row>
    <row r="1405" spans="1:1" x14ac:dyDescent="0.3">
      <c r="A1405" s="74">
        <f>'MRR - Juliana'!S1158</f>
        <v>0</v>
      </c>
    </row>
    <row r="1406" spans="1:1" x14ac:dyDescent="0.3">
      <c r="A1406" s="74">
        <f>'MRR - Juliana'!S1159</f>
        <v>0</v>
      </c>
    </row>
    <row r="1407" spans="1:1" x14ac:dyDescent="0.3">
      <c r="A1407" s="74">
        <f>'MRR - Juliana'!S1160</f>
        <v>0</v>
      </c>
    </row>
    <row r="1408" spans="1:1" x14ac:dyDescent="0.3">
      <c r="A1408" s="74">
        <f>'MRR - Juliana'!S1161</f>
        <v>0</v>
      </c>
    </row>
    <row r="1409" spans="1:1" x14ac:dyDescent="0.3">
      <c r="A1409" s="74">
        <f>'MRR - Juliana'!S1162</f>
        <v>0</v>
      </c>
    </row>
    <row r="1410" spans="1:1" x14ac:dyDescent="0.3">
      <c r="A1410" s="74">
        <f>'MRR - Juliana'!S1163</f>
        <v>0</v>
      </c>
    </row>
    <row r="1411" spans="1:1" x14ac:dyDescent="0.3">
      <c r="A1411" s="74">
        <f>'MRR - Juliana'!S1164</f>
        <v>0</v>
      </c>
    </row>
    <row r="1412" spans="1:1" x14ac:dyDescent="0.3">
      <c r="A1412" s="74">
        <f>'MRR - Juliana'!S1165</f>
        <v>0</v>
      </c>
    </row>
    <row r="1413" spans="1:1" x14ac:dyDescent="0.3">
      <c r="A1413" s="74">
        <f>'MRR - Juliana'!S1166</f>
        <v>0</v>
      </c>
    </row>
    <row r="1414" spans="1:1" x14ac:dyDescent="0.3">
      <c r="A1414" s="74">
        <f>'MRR - Juliana'!S1167</f>
        <v>0</v>
      </c>
    </row>
    <row r="1415" spans="1:1" x14ac:dyDescent="0.3">
      <c r="A1415" s="74">
        <f>'MRR - Juliana'!S1168</f>
        <v>0</v>
      </c>
    </row>
    <row r="1416" spans="1:1" x14ac:dyDescent="0.3">
      <c r="A1416" s="74">
        <f>'MRR - Juliana'!S1169</f>
        <v>0</v>
      </c>
    </row>
    <row r="1417" spans="1:1" x14ac:dyDescent="0.3">
      <c r="A1417" s="74">
        <f>'MRR - Juliana'!S1170</f>
        <v>0</v>
      </c>
    </row>
    <row r="1418" spans="1:1" x14ac:dyDescent="0.3">
      <c r="A1418" s="74">
        <f>'MRR - Juliana'!S1171</f>
        <v>0</v>
      </c>
    </row>
    <row r="1419" spans="1:1" x14ac:dyDescent="0.3">
      <c r="A1419" s="74">
        <f>'MRR - Juliana'!S1172</f>
        <v>0</v>
      </c>
    </row>
    <row r="1420" spans="1:1" x14ac:dyDescent="0.3">
      <c r="A1420" s="74">
        <f>'MRR - Juliana'!S1173</f>
        <v>0</v>
      </c>
    </row>
    <row r="1421" spans="1:1" x14ac:dyDescent="0.3">
      <c r="A1421" s="74">
        <f>'MRR - Juliana'!S1174</f>
        <v>0</v>
      </c>
    </row>
    <row r="1422" spans="1:1" x14ac:dyDescent="0.3">
      <c r="A1422" s="74">
        <f>'MRR - Juliana'!S1175</f>
        <v>0</v>
      </c>
    </row>
    <row r="1423" spans="1:1" x14ac:dyDescent="0.3">
      <c r="A1423" s="74">
        <f>'MRR - Juliana'!S1176</f>
        <v>0</v>
      </c>
    </row>
    <row r="1424" spans="1:1" x14ac:dyDescent="0.3">
      <c r="A1424" s="74">
        <f>'MRR - Juliana'!S1177</f>
        <v>0</v>
      </c>
    </row>
    <row r="1425" spans="1:1" x14ac:dyDescent="0.3">
      <c r="A1425" s="74">
        <f>'MRR - Juliana'!S1178</f>
        <v>0</v>
      </c>
    </row>
    <row r="1426" spans="1:1" x14ac:dyDescent="0.3">
      <c r="A1426" s="74">
        <f>'MRR - Juliana'!S1179</f>
        <v>0</v>
      </c>
    </row>
    <row r="1427" spans="1:1" x14ac:dyDescent="0.3">
      <c r="A1427" s="74">
        <f>'MRR - Juliana'!S1180</f>
        <v>0</v>
      </c>
    </row>
    <row r="1428" spans="1:1" x14ac:dyDescent="0.3">
      <c r="A1428" s="74">
        <f>'MRR - Juliana'!S1181</f>
        <v>0</v>
      </c>
    </row>
    <row r="1429" spans="1:1" x14ac:dyDescent="0.3">
      <c r="A1429" s="74">
        <f>'MRR - Juliana'!S1182</f>
        <v>0</v>
      </c>
    </row>
    <row r="1430" spans="1:1" x14ac:dyDescent="0.3">
      <c r="A1430" s="74">
        <f>'MRR - Juliana'!S1183</f>
        <v>0</v>
      </c>
    </row>
    <row r="1431" spans="1:1" x14ac:dyDescent="0.3">
      <c r="A1431" s="74">
        <f>'MRR - Juliana'!S1184</f>
        <v>0</v>
      </c>
    </row>
    <row r="1432" spans="1:1" x14ac:dyDescent="0.3">
      <c r="A1432" s="74">
        <f>'MRR - Juliana'!S1185</f>
        <v>0</v>
      </c>
    </row>
    <row r="1433" spans="1:1" x14ac:dyDescent="0.3">
      <c r="A1433" s="74">
        <f>'MRR - Juliana'!S1186</f>
        <v>0</v>
      </c>
    </row>
    <row r="1434" spans="1:1" x14ac:dyDescent="0.3">
      <c r="A1434" s="74">
        <f>'MRR - Juliana'!S1187</f>
        <v>0</v>
      </c>
    </row>
    <row r="1435" spans="1:1" x14ac:dyDescent="0.3">
      <c r="A1435" s="74">
        <f>'MRR - Juliana'!S1188</f>
        <v>0</v>
      </c>
    </row>
    <row r="1436" spans="1:1" x14ac:dyDescent="0.3">
      <c r="A1436" s="74">
        <f>'MRR - Juliana'!S1189</f>
        <v>0</v>
      </c>
    </row>
    <row r="1437" spans="1:1" x14ac:dyDescent="0.3">
      <c r="A1437" s="74">
        <f>'MRR - Juliana'!S1190</f>
        <v>0</v>
      </c>
    </row>
    <row r="1438" spans="1:1" x14ac:dyDescent="0.3">
      <c r="A1438" s="74">
        <f>'MRR - Juliana'!S1191</f>
        <v>0</v>
      </c>
    </row>
    <row r="1439" spans="1:1" x14ac:dyDescent="0.3">
      <c r="A1439" s="74">
        <f>'MRR - Juliana'!S1192</f>
        <v>0</v>
      </c>
    </row>
    <row r="1440" spans="1:1" x14ac:dyDescent="0.3">
      <c r="A1440" s="74">
        <f>'MRR - Juliana'!S1193</f>
        <v>0</v>
      </c>
    </row>
    <row r="1441" spans="1:1" x14ac:dyDescent="0.3">
      <c r="A1441" s="74">
        <f>'MRR - Juliana'!S1194</f>
        <v>0</v>
      </c>
    </row>
    <row r="1442" spans="1:1" x14ac:dyDescent="0.3">
      <c r="A1442" s="74">
        <f>'MRR - Juliana'!S1195</f>
        <v>0</v>
      </c>
    </row>
    <row r="1443" spans="1:1" x14ac:dyDescent="0.3">
      <c r="A1443" s="74">
        <f>'MRR - Juliana'!S1196</f>
        <v>0</v>
      </c>
    </row>
    <row r="1444" spans="1:1" x14ac:dyDescent="0.3">
      <c r="A1444" s="74">
        <f>'MRR - Juliana'!S1197</f>
        <v>0</v>
      </c>
    </row>
    <row r="1445" spans="1:1" x14ac:dyDescent="0.3">
      <c r="A1445" s="74">
        <f>'MRR - Juliana'!S1198</f>
        <v>0</v>
      </c>
    </row>
    <row r="1446" spans="1:1" x14ac:dyDescent="0.3">
      <c r="A1446" s="74">
        <f>'MRR - Juliana'!S1199</f>
        <v>0</v>
      </c>
    </row>
    <row r="1447" spans="1:1" x14ac:dyDescent="0.3">
      <c r="A1447" s="74">
        <f>'MRR - Juliana'!S1200</f>
        <v>0</v>
      </c>
    </row>
    <row r="1448" spans="1:1" x14ac:dyDescent="0.3">
      <c r="A1448" s="74">
        <f>'MRR - Juliana'!S1201</f>
        <v>0</v>
      </c>
    </row>
    <row r="1449" spans="1:1" x14ac:dyDescent="0.3">
      <c r="A1449" s="74">
        <f>'MRR - Juliana'!S1202</f>
        <v>0</v>
      </c>
    </row>
    <row r="1450" spans="1:1" x14ac:dyDescent="0.3">
      <c r="A1450" s="74">
        <f>'MRR - Juliana'!S1203</f>
        <v>0</v>
      </c>
    </row>
    <row r="1451" spans="1:1" x14ac:dyDescent="0.3">
      <c r="A1451" s="74">
        <f>'MRR - Juliana'!S1204</f>
        <v>0</v>
      </c>
    </row>
    <row r="1452" spans="1:1" x14ac:dyDescent="0.3">
      <c r="A1452" s="74">
        <f>'MRR - Juliana'!S1205</f>
        <v>0</v>
      </c>
    </row>
    <row r="1453" spans="1:1" x14ac:dyDescent="0.3">
      <c r="A1453" s="74">
        <f>'MRR - Juliana'!S1206</f>
        <v>0</v>
      </c>
    </row>
    <row r="1454" spans="1:1" x14ac:dyDescent="0.3">
      <c r="A1454" s="74">
        <f>'MRR - Juliana'!S1207</f>
        <v>0</v>
      </c>
    </row>
    <row r="1455" spans="1:1" x14ac:dyDescent="0.3">
      <c r="A1455" s="74">
        <f>'MRR - Juliana'!S1208</f>
        <v>0</v>
      </c>
    </row>
    <row r="1456" spans="1:1" x14ac:dyDescent="0.3">
      <c r="A1456" s="74">
        <f>'MRR - Juliana'!S1209</f>
        <v>0</v>
      </c>
    </row>
    <row r="1457" spans="1:1" x14ac:dyDescent="0.3">
      <c r="A1457" s="74">
        <f>'MRR - Juliana'!S1210</f>
        <v>0</v>
      </c>
    </row>
    <row r="1458" spans="1:1" x14ac:dyDescent="0.3">
      <c r="A1458" s="74">
        <f>'MRR - Juliana'!S1211</f>
        <v>0</v>
      </c>
    </row>
    <row r="1459" spans="1:1" x14ac:dyDescent="0.3">
      <c r="A1459" s="74">
        <f>'MRR - Juliana'!S1212</f>
        <v>0</v>
      </c>
    </row>
    <row r="1460" spans="1:1" x14ac:dyDescent="0.3">
      <c r="A1460" s="74">
        <f>'MRR - Juliana'!S1213</f>
        <v>0</v>
      </c>
    </row>
    <row r="1461" spans="1:1" x14ac:dyDescent="0.3">
      <c r="A1461" s="74">
        <f>'MRR - Juliana'!S1214</f>
        <v>0</v>
      </c>
    </row>
    <row r="1462" spans="1:1" x14ac:dyDescent="0.3">
      <c r="A1462" s="74">
        <f>'MRR - Juliana'!S1215</f>
        <v>0</v>
      </c>
    </row>
    <row r="1463" spans="1:1" x14ac:dyDescent="0.3">
      <c r="A1463" s="74">
        <f>'MRR - Juliana'!S1216</f>
        <v>0</v>
      </c>
    </row>
    <row r="1464" spans="1:1" x14ac:dyDescent="0.3">
      <c r="A1464" s="74">
        <f>'MRR - Juliana'!S1217</f>
        <v>0</v>
      </c>
    </row>
    <row r="1465" spans="1:1" x14ac:dyDescent="0.3">
      <c r="A1465" s="74">
        <f>'MRR - Juliana'!S1218</f>
        <v>0</v>
      </c>
    </row>
    <row r="1466" spans="1:1" x14ac:dyDescent="0.3">
      <c r="A1466" s="74">
        <f>'MRR - Juliana'!S1219</f>
        <v>0</v>
      </c>
    </row>
    <row r="1467" spans="1:1" x14ac:dyDescent="0.3">
      <c r="A1467" s="74">
        <f>'MRR - Juliana'!S1220</f>
        <v>0</v>
      </c>
    </row>
    <row r="1468" spans="1:1" x14ac:dyDescent="0.3">
      <c r="A1468" s="74">
        <f>'MRR - Juliana'!S1221</f>
        <v>0</v>
      </c>
    </row>
    <row r="1469" spans="1:1" x14ac:dyDescent="0.3">
      <c r="A1469" s="74">
        <f>'MRR - Juliana'!S1222</f>
        <v>0</v>
      </c>
    </row>
    <row r="1470" spans="1:1" x14ac:dyDescent="0.3">
      <c r="A1470" s="74">
        <f>'MRR - Juliana'!S1223</f>
        <v>0</v>
      </c>
    </row>
    <row r="1471" spans="1:1" x14ac:dyDescent="0.3">
      <c r="A1471" s="74">
        <f>'MRR - Juliana'!S1224</f>
        <v>0</v>
      </c>
    </row>
    <row r="1472" spans="1:1" x14ac:dyDescent="0.3">
      <c r="A1472" s="74">
        <f>'MRR - Juliana'!S1225</f>
        <v>0</v>
      </c>
    </row>
    <row r="1473" spans="1:1" x14ac:dyDescent="0.3">
      <c r="A1473" s="74">
        <f>'MRR - Juliana'!S1226</f>
        <v>0</v>
      </c>
    </row>
    <row r="1474" spans="1:1" x14ac:dyDescent="0.3">
      <c r="A1474" s="74">
        <f>'MRR - Juliana'!S1227</f>
        <v>0</v>
      </c>
    </row>
    <row r="1475" spans="1:1" x14ac:dyDescent="0.3">
      <c r="A1475" s="74">
        <f>'MRR - Juliana'!S1228</f>
        <v>0</v>
      </c>
    </row>
    <row r="1476" spans="1:1" x14ac:dyDescent="0.3">
      <c r="A1476" s="74">
        <f>'MRR - Juliana'!S1229</f>
        <v>0</v>
      </c>
    </row>
    <row r="1477" spans="1:1" x14ac:dyDescent="0.3">
      <c r="A1477" s="74">
        <f>'MRR - Juliana'!S1230</f>
        <v>0</v>
      </c>
    </row>
    <row r="1478" spans="1:1" x14ac:dyDescent="0.3">
      <c r="A1478" s="74">
        <f>'MRR - Juliana'!S1231</f>
        <v>0</v>
      </c>
    </row>
    <row r="1479" spans="1:1" x14ac:dyDescent="0.3">
      <c r="A1479" s="74">
        <f>'MRR - Juliana'!S1232</f>
        <v>0</v>
      </c>
    </row>
    <row r="1480" spans="1:1" x14ac:dyDescent="0.3">
      <c r="A1480" s="74">
        <f>'MRR - Juliana'!S1233</f>
        <v>0</v>
      </c>
    </row>
    <row r="1481" spans="1:1" x14ac:dyDescent="0.3">
      <c r="A1481" s="74">
        <f>'MRR - Juliana'!S1234</f>
        <v>0</v>
      </c>
    </row>
    <row r="1482" spans="1:1" x14ac:dyDescent="0.3">
      <c r="A1482" s="74">
        <f>'MRR - Juliana'!S1235</f>
        <v>0</v>
      </c>
    </row>
    <row r="1483" spans="1:1" x14ac:dyDescent="0.3">
      <c r="A1483" s="74">
        <f>'MRR - Juliana'!S1236</f>
        <v>0</v>
      </c>
    </row>
    <row r="1484" spans="1:1" x14ac:dyDescent="0.3">
      <c r="A1484" s="74">
        <f>'MRR - Juliana'!S1237</f>
        <v>0</v>
      </c>
    </row>
    <row r="1485" spans="1:1" x14ac:dyDescent="0.3">
      <c r="A1485" s="74">
        <f>'MRR - Juliana'!S1238</f>
        <v>0</v>
      </c>
    </row>
    <row r="1486" spans="1:1" x14ac:dyDescent="0.3">
      <c r="A1486" s="74">
        <f>'MRR - Juliana'!S1239</f>
        <v>0</v>
      </c>
    </row>
    <row r="1487" spans="1:1" x14ac:dyDescent="0.3">
      <c r="A1487" s="74">
        <f>'MRR - Juliana'!S1240</f>
        <v>0</v>
      </c>
    </row>
    <row r="1488" spans="1:1" x14ac:dyDescent="0.3">
      <c r="A1488" s="74">
        <f>'MRR - Juliana'!S1241</f>
        <v>0</v>
      </c>
    </row>
    <row r="1489" spans="1:1" x14ac:dyDescent="0.3">
      <c r="A1489" s="74">
        <f>'MRR - Juliana'!S1242</f>
        <v>0</v>
      </c>
    </row>
    <row r="1490" spans="1:1" x14ac:dyDescent="0.3">
      <c r="A1490" s="74">
        <f>'MRR - Juliana'!S1243</f>
        <v>0</v>
      </c>
    </row>
    <row r="1491" spans="1:1" x14ac:dyDescent="0.3">
      <c r="A1491" s="74">
        <f>'MRR - Juliana'!S1244</f>
        <v>0</v>
      </c>
    </row>
    <row r="1492" spans="1:1" x14ac:dyDescent="0.3">
      <c r="A1492" s="74">
        <f>'MRR - Juliana'!S1245</f>
        <v>0</v>
      </c>
    </row>
    <row r="1493" spans="1:1" x14ac:dyDescent="0.3">
      <c r="A1493" s="74">
        <f>'MRR - Juliana'!S1246</f>
        <v>0</v>
      </c>
    </row>
    <row r="1494" spans="1:1" x14ac:dyDescent="0.3">
      <c r="A1494" s="74">
        <f>'MRR - Juliana'!S1247</f>
        <v>0</v>
      </c>
    </row>
    <row r="1495" spans="1:1" x14ac:dyDescent="0.3">
      <c r="A1495" s="74">
        <f>'MRR - Juliana'!S1248</f>
        <v>0</v>
      </c>
    </row>
    <row r="1496" spans="1:1" x14ac:dyDescent="0.3">
      <c r="A1496" s="74">
        <f>'MRR - Juliana'!S1249</f>
        <v>0</v>
      </c>
    </row>
    <row r="1497" spans="1:1" x14ac:dyDescent="0.3">
      <c r="A1497" s="74">
        <f>'MRR - Juliana'!S1250</f>
        <v>0</v>
      </c>
    </row>
    <row r="1498" spans="1:1" x14ac:dyDescent="0.3">
      <c r="A1498" s="74">
        <f>'MRR - Juliana'!S1251</f>
        <v>0</v>
      </c>
    </row>
    <row r="1499" spans="1:1" x14ac:dyDescent="0.3">
      <c r="A1499" s="74">
        <f>'MRR - Juliana'!S1252</f>
        <v>0</v>
      </c>
    </row>
    <row r="1500" spans="1:1" x14ac:dyDescent="0.3">
      <c r="A1500" s="74">
        <f>'MRR - Juliana'!S1253</f>
        <v>0</v>
      </c>
    </row>
    <row r="1501" spans="1:1" x14ac:dyDescent="0.3">
      <c r="A1501" s="74">
        <f>'MRR - Juliana'!S1254</f>
        <v>0</v>
      </c>
    </row>
    <row r="1502" spans="1:1" x14ac:dyDescent="0.3">
      <c r="A1502" s="74">
        <f>'MRR - Juliana'!S1255</f>
        <v>0</v>
      </c>
    </row>
    <row r="1503" spans="1:1" x14ac:dyDescent="0.3">
      <c r="A1503" s="74">
        <f>'MRR - Juliana'!S1256</f>
        <v>0</v>
      </c>
    </row>
    <row r="1504" spans="1:1" x14ac:dyDescent="0.3">
      <c r="A1504" s="74">
        <f>'MRR - Juliana'!S1257</f>
        <v>0</v>
      </c>
    </row>
    <row r="1505" spans="1:1" x14ac:dyDescent="0.3">
      <c r="A1505" s="74">
        <f>'MRR - Juliana'!S1258</f>
        <v>0</v>
      </c>
    </row>
    <row r="1506" spans="1:1" x14ac:dyDescent="0.3">
      <c r="A1506" s="74">
        <f>'MRR - Juliana'!S1259</f>
        <v>0</v>
      </c>
    </row>
    <row r="1507" spans="1:1" x14ac:dyDescent="0.3">
      <c r="A1507" s="74">
        <f>'MRR - Juliana'!S1260</f>
        <v>0</v>
      </c>
    </row>
    <row r="1508" spans="1:1" x14ac:dyDescent="0.3">
      <c r="A1508" s="74">
        <f>'MRR - Juliana'!S1261</f>
        <v>0</v>
      </c>
    </row>
    <row r="1509" spans="1:1" x14ac:dyDescent="0.3">
      <c r="A1509" s="74">
        <f>'MRR - Juliana'!S1262</f>
        <v>0</v>
      </c>
    </row>
    <row r="1510" spans="1:1" x14ac:dyDescent="0.3">
      <c r="A1510" s="74">
        <f>'MRR - Juliana'!S1263</f>
        <v>0</v>
      </c>
    </row>
    <row r="1511" spans="1:1" x14ac:dyDescent="0.3">
      <c r="A1511" s="74">
        <f>'MRR - Juliana'!S1264</f>
        <v>0</v>
      </c>
    </row>
    <row r="1512" spans="1:1" x14ac:dyDescent="0.3">
      <c r="A1512" s="74">
        <f>'MRR - Juliana'!S1265</f>
        <v>0</v>
      </c>
    </row>
    <row r="1513" spans="1:1" x14ac:dyDescent="0.3">
      <c r="A1513" s="74">
        <f>'MRR - Juliana'!S1266</f>
        <v>0</v>
      </c>
    </row>
    <row r="1514" spans="1:1" x14ac:dyDescent="0.3">
      <c r="A1514" s="74">
        <f>'MRR - Juliana'!S1267</f>
        <v>0</v>
      </c>
    </row>
    <row r="1515" spans="1:1" x14ac:dyDescent="0.3">
      <c r="A1515" s="74">
        <f>'MRR - Juliana'!S1268</f>
        <v>0</v>
      </c>
    </row>
    <row r="1516" spans="1:1" x14ac:dyDescent="0.3">
      <c r="A1516" s="74">
        <f>'MRR - Juliana'!S1269</f>
        <v>0</v>
      </c>
    </row>
    <row r="1517" spans="1:1" x14ac:dyDescent="0.3">
      <c r="A1517" s="74">
        <f>'MRR - Juliana'!S1270</f>
        <v>0</v>
      </c>
    </row>
    <row r="1518" spans="1:1" x14ac:dyDescent="0.3">
      <c r="A1518" s="74">
        <f>'MRR - Juliana'!S1271</f>
        <v>0</v>
      </c>
    </row>
    <row r="1519" spans="1:1" x14ac:dyDescent="0.3">
      <c r="A1519" s="74">
        <f>'MRR - Juliana'!S1272</f>
        <v>0</v>
      </c>
    </row>
    <row r="1520" spans="1:1" x14ac:dyDescent="0.3">
      <c r="A1520" s="74">
        <f>'MRR - Juliana'!S1273</f>
        <v>0</v>
      </c>
    </row>
    <row r="1521" spans="1:1" x14ac:dyDescent="0.3">
      <c r="A1521" s="74">
        <f>'MRR - Juliana'!S1274</f>
        <v>0</v>
      </c>
    </row>
    <row r="1522" spans="1:1" x14ac:dyDescent="0.3">
      <c r="A1522" s="74">
        <f>'MRR - Juliana'!S1275</f>
        <v>0</v>
      </c>
    </row>
    <row r="1523" spans="1:1" x14ac:dyDescent="0.3">
      <c r="A1523" s="74">
        <f>'MRR - Juliana'!S1276</f>
        <v>0</v>
      </c>
    </row>
    <row r="1524" spans="1:1" x14ac:dyDescent="0.3">
      <c r="A1524" s="74">
        <f>'MRR - Juliana'!S1277</f>
        <v>0</v>
      </c>
    </row>
    <row r="1525" spans="1:1" x14ac:dyDescent="0.3">
      <c r="A1525" s="74">
        <f>'MRR - Juliana'!S1278</f>
        <v>0</v>
      </c>
    </row>
    <row r="1526" spans="1:1" x14ac:dyDescent="0.3">
      <c r="A1526" s="74">
        <f>'MRR - Juliana'!S1279</f>
        <v>0</v>
      </c>
    </row>
    <row r="1527" spans="1:1" x14ac:dyDescent="0.3">
      <c r="A1527" s="74">
        <f>'MRR - Juliana'!S1280</f>
        <v>0</v>
      </c>
    </row>
    <row r="1528" spans="1:1" x14ac:dyDescent="0.3">
      <c r="A1528" s="74">
        <f>'MRR - Juliana'!S1281</f>
        <v>0</v>
      </c>
    </row>
    <row r="1529" spans="1:1" x14ac:dyDescent="0.3">
      <c r="A1529" s="74">
        <f>'MRR - Juliana'!S1282</f>
        <v>0</v>
      </c>
    </row>
    <row r="1530" spans="1:1" x14ac:dyDescent="0.3">
      <c r="A1530" s="74">
        <f>'MRR - Juliana'!S1283</f>
        <v>0</v>
      </c>
    </row>
    <row r="1531" spans="1:1" x14ac:dyDescent="0.3">
      <c r="A1531" s="74">
        <f>'MRR - Juliana'!S1284</f>
        <v>0</v>
      </c>
    </row>
    <row r="1532" spans="1:1" x14ac:dyDescent="0.3">
      <c r="A1532" s="74">
        <f>'MRR - Juliana'!S1285</f>
        <v>0</v>
      </c>
    </row>
    <row r="1533" spans="1:1" x14ac:dyDescent="0.3">
      <c r="A1533" s="74">
        <f>'MRR - Juliana'!S1286</f>
        <v>0</v>
      </c>
    </row>
    <row r="1534" spans="1:1" x14ac:dyDescent="0.3">
      <c r="A1534" s="74">
        <f>'MRR - Juliana'!S1287</f>
        <v>0</v>
      </c>
    </row>
    <row r="1535" spans="1:1" x14ac:dyDescent="0.3">
      <c r="A1535" s="74">
        <f>'MRR - Juliana'!S1288</f>
        <v>0</v>
      </c>
    </row>
    <row r="1536" spans="1:1" x14ac:dyDescent="0.3">
      <c r="A1536" s="74">
        <f>'MRR - Juliana'!S1289</f>
        <v>0</v>
      </c>
    </row>
    <row r="1537" spans="1:1" x14ac:dyDescent="0.3">
      <c r="A1537" s="74">
        <f>'MRR - Juliana'!S1290</f>
        <v>0</v>
      </c>
    </row>
    <row r="1538" spans="1:1" x14ac:dyDescent="0.3">
      <c r="A1538" s="74">
        <f>'MRR - Juliana'!S1291</f>
        <v>0</v>
      </c>
    </row>
    <row r="1539" spans="1:1" x14ac:dyDescent="0.3">
      <c r="A1539" s="74">
        <f>'MRR - Juliana'!S1292</f>
        <v>0</v>
      </c>
    </row>
    <row r="1540" spans="1:1" x14ac:dyDescent="0.3">
      <c r="A1540" s="74">
        <f>'MRR - Juliana'!S1293</f>
        <v>0</v>
      </c>
    </row>
    <row r="1541" spans="1:1" x14ac:dyDescent="0.3">
      <c r="A1541" s="74">
        <f>'MRR - Juliana'!S1294</f>
        <v>0</v>
      </c>
    </row>
    <row r="1542" spans="1:1" x14ac:dyDescent="0.3">
      <c r="A1542" s="74">
        <f>'MRR - Juliana'!S1295</f>
        <v>0</v>
      </c>
    </row>
    <row r="1543" spans="1:1" x14ac:dyDescent="0.3">
      <c r="A1543" s="74">
        <f>'MRR - Juliana'!S1296</f>
        <v>0</v>
      </c>
    </row>
    <row r="1544" spans="1:1" x14ac:dyDescent="0.3">
      <c r="A1544" s="74">
        <f>'MRR - Juliana'!S1297</f>
        <v>0</v>
      </c>
    </row>
    <row r="1545" spans="1:1" x14ac:dyDescent="0.3">
      <c r="A1545" s="74">
        <f>'MRR - Juliana'!S1298</f>
        <v>0</v>
      </c>
    </row>
    <row r="1546" spans="1:1" x14ac:dyDescent="0.3">
      <c r="A1546" s="74">
        <f>'MRR - Juliana'!S1299</f>
        <v>0</v>
      </c>
    </row>
    <row r="1547" spans="1:1" x14ac:dyDescent="0.3">
      <c r="A1547" s="74">
        <f>'MRR - Juliana'!S1300</f>
        <v>0</v>
      </c>
    </row>
    <row r="1548" spans="1:1" x14ac:dyDescent="0.3">
      <c r="A1548" s="74">
        <f>'MRR - Juliana'!S1301</f>
        <v>0</v>
      </c>
    </row>
    <row r="1549" spans="1:1" x14ac:dyDescent="0.3">
      <c r="A1549" s="74">
        <f>'MRR - Juliana'!S1302</f>
        <v>0</v>
      </c>
    </row>
    <row r="1550" spans="1:1" x14ac:dyDescent="0.3">
      <c r="A1550" s="74">
        <f>'MRR - Juliana'!S1303</f>
        <v>0</v>
      </c>
    </row>
    <row r="1551" spans="1:1" x14ac:dyDescent="0.3">
      <c r="A1551" s="74">
        <f>'MRR - Juliana'!S1304</f>
        <v>0</v>
      </c>
    </row>
    <row r="1552" spans="1:1" x14ac:dyDescent="0.3">
      <c r="A1552" s="74">
        <f>'MRR - Juliana'!S1305</f>
        <v>0</v>
      </c>
    </row>
    <row r="1553" spans="1:1" x14ac:dyDescent="0.3">
      <c r="A1553" s="74">
        <f>'MRR - Juliana'!S1306</f>
        <v>0</v>
      </c>
    </row>
    <row r="1554" spans="1:1" x14ac:dyDescent="0.3">
      <c r="A1554" s="74">
        <f>'MRR - Juliana'!S1307</f>
        <v>0</v>
      </c>
    </row>
    <row r="1555" spans="1:1" x14ac:dyDescent="0.3">
      <c r="A1555" s="74">
        <f>'MRR - Juliana'!S1308</f>
        <v>0</v>
      </c>
    </row>
    <row r="1556" spans="1:1" x14ac:dyDescent="0.3">
      <c r="A1556" s="74">
        <f>'MRR - Juliana'!S1309</f>
        <v>0</v>
      </c>
    </row>
    <row r="1557" spans="1:1" x14ac:dyDescent="0.3">
      <c r="A1557" s="74">
        <f>'MRR - Juliana'!S1310</f>
        <v>0</v>
      </c>
    </row>
    <row r="1558" spans="1:1" x14ac:dyDescent="0.3">
      <c r="A1558" s="74">
        <f>'MRR - Juliana'!S1311</f>
        <v>0</v>
      </c>
    </row>
    <row r="1559" spans="1:1" x14ac:dyDescent="0.3">
      <c r="A1559" s="74">
        <f>'MRR - Juliana'!S1312</f>
        <v>0</v>
      </c>
    </row>
    <row r="1560" spans="1:1" x14ac:dyDescent="0.3">
      <c r="A1560" s="74">
        <f>'MRR - Juliana'!S1313</f>
        <v>0</v>
      </c>
    </row>
    <row r="1561" spans="1:1" x14ac:dyDescent="0.3">
      <c r="A1561" s="74">
        <f>'MRR - Juliana'!S1314</f>
        <v>0</v>
      </c>
    </row>
    <row r="1562" spans="1:1" x14ac:dyDescent="0.3">
      <c r="A1562" s="74">
        <f>'MRR - Juliana'!S1315</f>
        <v>0</v>
      </c>
    </row>
    <row r="1563" spans="1:1" x14ac:dyDescent="0.3">
      <c r="A1563" s="74">
        <f>'MRR - Juliana'!S1316</f>
        <v>0</v>
      </c>
    </row>
    <row r="1564" spans="1:1" x14ac:dyDescent="0.3">
      <c r="A1564" s="74">
        <f>'MRR - Juliana'!S1317</f>
        <v>0</v>
      </c>
    </row>
    <row r="1565" spans="1:1" x14ac:dyDescent="0.3">
      <c r="A1565" s="74">
        <f>'MRR - Juliana'!S1318</f>
        <v>0</v>
      </c>
    </row>
    <row r="1566" spans="1:1" x14ac:dyDescent="0.3">
      <c r="A1566" s="74">
        <f>'MRR - Juliana'!S1319</f>
        <v>0</v>
      </c>
    </row>
    <row r="1567" spans="1:1" x14ac:dyDescent="0.3">
      <c r="A1567" s="74">
        <f>'MRR - Juliana'!S1320</f>
        <v>0</v>
      </c>
    </row>
    <row r="1568" spans="1:1" x14ac:dyDescent="0.3">
      <c r="A1568" s="74">
        <f>'MRR - Juliana'!S1321</f>
        <v>0</v>
      </c>
    </row>
    <row r="1569" spans="1:1" x14ac:dyDescent="0.3">
      <c r="A1569" s="74">
        <f>'MRR - Juliana'!S1322</f>
        <v>0</v>
      </c>
    </row>
    <row r="1570" spans="1:1" x14ac:dyDescent="0.3">
      <c r="A1570" s="74">
        <f>'MRR - Juliana'!S1323</f>
        <v>0</v>
      </c>
    </row>
    <row r="1571" spans="1:1" x14ac:dyDescent="0.3">
      <c r="A1571" s="74">
        <f>'MRR - Juliana'!S1324</f>
        <v>0</v>
      </c>
    </row>
    <row r="1572" spans="1:1" x14ac:dyDescent="0.3">
      <c r="A1572" s="74">
        <f>'MRR - Juliana'!S1325</f>
        <v>0</v>
      </c>
    </row>
    <row r="1573" spans="1:1" x14ac:dyDescent="0.3">
      <c r="A1573" s="74">
        <f>'MRR - Juliana'!S1326</f>
        <v>0</v>
      </c>
    </row>
    <row r="1574" spans="1:1" x14ac:dyDescent="0.3">
      <c r="A1574" s="74">
        <f>'MRR - Juliana'!S1327</f>
        <v>0</v>
      </c>
    </row>
    <row r="1575" spans="1:1" x14ac:dyDescent="0.3">
      <c r="A1575" s="74">
        <f>'MRR - Juliana'!S1328</f>
        <v>0</v>
      </c>
    </row>
    <row r="1576" spans="1:1" x14ac:dyDescent="0.3">
      <c r="A1576" s="74">
        <f>'MRR - Juliana'!S1329</f>
        <v>0</v>
      </c>
    </row>
    <row r="1577" spans="1:1" x14ac:dyDescent="0.3">
      <c r="A1577" s="74">
        <f>'MRR - Juliana'!S1330</f>
        <v>0</v>
      </c>
    </row>
    <row r="1578" spans="1:1" x14ac:dyDescent="0.3">
      <c r="A1578" s="74">
        <f>'MRR - Juliana'!S1331</f>
        <v>0</v>
      </c>
    </row>
    <row r="1579" spans="1:1" x14ac:dyDescent="0.3">
      <c r="A1579" s="74">
        <f>'MRR - Juliana'!S1332</f>
        <v>0</v>
      </c>
    </row>
    <row r="1580" spans="1:1" x14ac:dyDescent="0.3">
      <c r="A1580" s="74">
        <f>'MRR - Juliana'!S1333</f>
        <v>0</v>
      </c>
    </row>
    <row r="1581" spans="1:1" x14ac:dyDescent="0.3">
      <c r="A1581" s="74">
        <f>'MRR - Juliana'!S1334</f>
        <v>0</v>
      </c>
    </row>
    <row r="1582" spans="1:1" x14ac:dyDescent="0.3">
      <c r="A1582" s="74">
        <f>'MRR - Juliana'!S1335</f>
        <v>0</v>
      </c>
    </row>
    <row r="1583" spans="1:1" x14ac:dyDescent="0.3">
      <c r="A1583" s="74">
        <f>'MRR - Juliana'!S1336</f>
        <v>0</v>
      </c>
    </row>
    <row r="1584" spans="1:1" x14ac:dyDescent="0.3">
      <c r="A1584" s="74">
        <f>'MRR - Juliana'!S1337</f>
        <v>0</v>
      </c>
    </row>
    <row r="1585" spans="1:1" x14ac:dyDescent="0.3">
      <c r="A1585" s="74">
        <f>'MRR - Juliana'!S1338</f>
        <v>0</v>
      </c>
    </row>
    <row r="1586" spans="1:1" x14ac:dyDescent="0.3">
      <c r="A1586" s="74">
        <f>'MRR - Juliana'!S1339</f>
        <v>0</v>
      </c>
    </row>
    <row r="1587" spans="1:1" x14ac:dyDescent="0.3">
      <c r="A1587" s="74">
        <f>'MRR - Juliana'!S1340</f>
        <v>0</v>
      </c>
    </row>
    <row r="1588" spans="1:1" x14ac:dyDescent="0.3">
      <c r="A1588" s="74">
        <f>'MRR - Juliana'!S1341</f>
        <v>0</v>
      </c>
    </row>
    <row r="1589" spans="1:1" x14ac:dyDescent="0.3">
      <c r="A1589" s="74">
        <f>'MRR - Juliana'!S1342</f>
        <v>0</v>
      </c>
    </row>
    <row r="1590" spans="1:1" x14ac:dyDescent="0.3">
      <c r="A1590" s="74">
        <f>'MRR - Juliana'!S1343</f>
        <v>0</v>
      </c>
    </row>
    <row r="1591" spans="1:1" x14ac:dyDescent="0.3">
      <c r="A1591" s="74">
        <f>'MRR - Juliana'!S1344</f>
        <v>0</v>
      </c>
    </row>
    <row r="1592" spans="1:1" x14ac:dyDescent="0.3">
      <c r="A1592" s="74">
        <f>'MRR - Juliana'!S1345</f>
        <v>0</v>
      </c>
    </row>
    <row r="1593" spans="1:1" x14ac:dyDescent="0.3">
      <c r="A1593" s="74">
        <f>'MRR - Juliana'!S1346</f>
        <v>0</v>
      </c>
    </row>
    <row r="1594" spans="1:1" x14ac:dyDescent="0.3">
      <c r="A1594" s="74">
        <f>'MRR - Juliana'!S1347</f>
        <v>0</v>
      </c>
    </row>
    <row r="1595" spans="1:1" x14ac:dyDescent="0.3">
      <c r="A1595" s="74">
        <f>'MRR - Juliana'!S1348</f>
        <v>0</v>
      </c>
    </row>
    <row r="1596" spans="1:1" x14ac:dyDescent="0.3">
      <c r="A1596" s="74">
        <f>'MRR - Juliana'!S1349</f>
        <v>0</v>
      </c>
    </row>
    <row r="1597" spans="1:1" x14ac:dyDescent="0.3">
      <c r="A1597" s="74">
        <f>'MRR - Juliana'!S1350</f>
        <v>0</v>
      </c>
    </row>
    <row r="1598" spans="1:1" x14ac:dyDescent="0.3">
      <c r="A1598" s="74">
        <f>'MRR - Juliana'!S1351</f>
        <v>0</v>
      </c>
    </row>
    <row r="1599" spans="1:1" x14ac:dyDescent="0.3">
      <c r="A1599" s="74">
        <f>'MRR - Juliana'!S1352</f>
        <v>0</v>
      </c>
    </row>
    <row r="1600" spans="1:1" x14ac:dyDescent="0.3">
      <c r="A1600" s="74">
        <f>'MRR - Juliana'!S1353</f>
        <v>0</v>
      </c>
    </row>
    <row r="1601" spans="1:1" x14ac:dyDescent="0.3">
      <c r="A1601" s="74">
        <f>'MRR - Juliana'!S1354</f>
        <v>0</v>
      </c>
    </row>
    <row r="1602" spans="1:1" x14ac:dyDescent="0.3">
      <c r="A1602" s="74">
        <f>'MRR - Juliana'!S1355</f>
        <v>0</v>
      </c>
    </row>
    <row r="1603" spans="1:1" x14ac:dyDescent="0.3">
      <c r="A1603" s="74">
        <f>'MRR - Juliana'!S1356</f>
        <v>0</v>
      </c>
    </row>
    <row r="1604" spans="1:1" x14ac:dyDescent="0.3">
      <c r="A1604" s="74">
        <f>'MRR - Juliana'!S1357</f>
        <v>0</v>
      </c>
    </row>
    <row r="1605" spans="1:1" x14ac:dyDescent="0.3">
      <c r="A1605" s="74">
        <f>'MRR - Juliana'!S1358</f>
        <v>0</v>
      </c>
    </row>
    <row r="1606" spans="1:1" x14ac:dyDescent="0.3">
      <c r="A1606" s="74">
        <f>'MRR - Juliana'!S1359</f>
        <v>0</v>
      </c>
    </row>
    <row r="1607" spans="1:1" x14ac:dyDescent="0.3">
      <c r="A1607" s="74">
        <f>'MRR - Juliana'!S1360</f>
        <v>0</v>
      </c>
    </row>
    <row r="1608" spans="1:1" x14ac:dyDescent="0.3">
      <c r="A1608" s="74">
        <f>'MRR - Juliana'!S1361</f>
        <v>0</v>
      </c>
    </row>
    <row r="1609" spans="1:1" x14ac:dyDescent="0.3">
      <c r="A1609" s="74">
        <f>'MRR - Juliana'!S1362</f>
        <v>0</v>
      </c>
    </row>
    <row r="1610" spans="1:1" x14ac:dyDescent="0.3">
      <c r="A1610" s="74">
        <f>'MRR - Juliana'!S1363</f>
        <v>0</v>
      </c>
    </row>
    <row r="1611" spans="1:1" x14ac:dyDescent="0.3">
      <c r="A1611" s="74">
        <f>'MRR - Juliana'!S1364</f>
        <v>0</v>
      </c>
    </row>
    <row r="1612" spans="1:1" x14ac:dyDescent="0.3">
      <c r="A1612" s="74">
        <f>'MRR - Juliana'!S1365</f>
        <v>0</v>
      </c>
    </row>
    <row r="1613" spans="1:1" x14ac:dyDescent="0.3">
      <c r="A1613" s="74">
        <f>'MRR - Juliana'!S1366</f>
        <v>0</v>
      </c>
    </row>
    <row r="1614" spans="1:1" x14ac:dyDescent="0.3">
      <c r="A1614" s="74">
        <f>'MRR - Juliana'!S1367</f>
        <v>0</v>
      </c>
    </row>
    <row r="1615" spans="1:1" x14ac:dyDescent="0.3">
      <c r="A1615" s="74">
        <f>'MRR - Juliana'!S1368</f>
        <v>0</v>
      </c>
    </row>
    <row r="1616" spans="1:1" x14ac:dyDescent="0.3">
      <c r="A1616" s="74">
        <f>'MRR - Juliana'!S1369</f>
        <v>0</v>
      </c>
    </row>
    <row r="1617" spans="1:1" x14ac:dyDescent="0.3">
      <c r="A1617" s="74">
        <f>'MRR - Juliana'!S1370</f>
        <v>0</v>
      </c>
    </row>
    <row r="1618" spans="1:1" x14ac:dyDescent="0.3">
      <c r="A1618" s="74">
        <f>'MRR - Juliana'!S1371</f>
        <v>0</v>
      </c>
    </row>
    <row r="1619" spans="1:1" x14ac:dyDescent="0.3">
      <c r="A1619" s="74">
        <f>'MRR - Juliana'!S1372</f>
        <v>0</v>
      </c>
    </row>
    <row r="1620" spans="1:1" x14ac:dyDescent="0.3">
      <c r="A1620" s="74">
        <f>'MRR - Juliana'!S1373</f>
        <v>0</v>
      </c>
    </row>
    <row r="1621" spans="1:1" x14ac:dyDescent="0.3">
      <c r="A1621" s="74">
        <f>'MRR - Juliana'!S1374</f>
        <v>0</v>
      </c>
    </row>
    <row r="1622" spans="1:1" x14ac:dyDescent="0.3">
      <c r="A1622" s="74">
        <f>'MRR - Juliana'!S1375</f>
        <v>0</v>
      </c>
    </row>
    <row r="1623" spans="1:1" x14ac:dyDescent="0.3">
      <c r="A1623" s="74">
        <f>'MRR - Juliana'!S1376</f>
        <v>0</v>
      </c>
    </row>
    <row r="1624" spans="1:1" x14ac:dyDescent="0.3">
      <c r="A1624" s="74">
        <f>'MRR - Juliana'!S1377</f>
        <v>0</v>
      </c>
    </row>
    <row r="1625" spans="1:1" x14ac:dyDescent="0.3">
      <c r="A1625" s="74">
        <f>'MRR - Juliana'!S1378</f>
        <v>0</v>
      </c>
    </row>
    <row r="1626" spans="1:1" x14ac:dyDescent="0.3">
      <c r="A1626" s="74">
        <f>'MRR - Juliana'!S1379</f>
        <v>0</v>
      </c>
    </row>
    <row r="1627" spans="1:1" x14ac:dyDescent="0.3">
      <c r="A1627" s="74">
        <f>'MRR - Juliana'!S1380</f>
        <v>0</v>
      </c>
    </row>
    <row r="1628" spans="1:1" x14ac:dyDescent="0.3">
      <c r="A1628" s="74">
        <f>'MRR - Juliana'!S1381</f>
        <v>0</v>
      </c>
    </row>
    <row r="1629" spans="1:1" x14ac:dyDescent="0.3">
      <c r="A1629" s="74">
        <f>'MRR - Juliana'!S1382</f>
        <v>0</v>
      </c>
    </row>
    <row r="1630" spans="1:1" x14ac:dyDescent="0.3">
      <c r="A1630" s="74">
        <f>'MRR - Juliana'!S1383</f>
        <v>0</v>
      </c>
    </row>
    <row r="1631" spans="1:1" x14ac:dyDescent="0.3">
      <c r="A1631" s="74">
        <f>'MRR - Juliana'!S1384</f>
        <v>0</v>
      </c>
    </row>
    <row r="1632" spans="1:1" x14ac:dyDescent="0.3">
      <c r="A1632" s="74">
        <f>'MRR - Juliana'!S1385</f>
        <v>0</v>
      </c>
    </row>
    <row r="1633" spans="1:1" x14ac:dyDescent="0.3">
      <c r="A1633" s="74">
        <f>'MRR - Juliana'!S1386</f>
        <v>0</v>
      </c>
    </row>
    <row r="1634" spans="1:1" x14ac:dyDescent="0.3">
      <c r="A1634" s="74">
        <f>'MRR - Juliana'!S1387</f>
        <v>0</v>
      </c>
    </row>
    <row r="1635" spans="1:1" x14ac:dyDescent="0.3">
      <c r="A1635" s="74">
        <f>'MRR - Juliana'!S1388</f>
        <v>0</v>
      </c>
    </row>
    <row r="1636" spans="1:1" x14ac:dyDescent="0.3">
      <c r="A1636" s="74">
        <f>'MRR - Juliana'!S1389</f>
        <v>0</v>
      </c>
    </row>
    <row r="1637" spans="1:1" x14ac:dyDescent="0.3">
      <c r="A1637" s="74">
        <f>'MRR - Juliana'!S1390</f>
        <v>0</v>
      </c>
    </row>
    <row r="1638" spans="1:1" x14ac:dyDescent="0.3">
      <c r="A1638" s="74">
        <f>'MRR - Juliana'!S1391</f>
        <v>0</v>
      </c>
    </row>
    <row r="1639" spans="1:1" x14ac:dyDescent="0.3">
      <c r="A1639" s="74">
        <f>'MRR - Juliana'!S1392</f>
        <v>0</v>
      </c>
    </row>
    <row r="1640" spans="1:1" x14ac:dyDescent="0.3">
      <c r="A1640" s="74">
        <f>'MRR - Juliana'!S1393</f>
        <v>0</v>
      </c>
    </row>
    <row r="1641" spans="1:1" x14ac:dyDescent="0.3">
      <c r="A1641" s="74">
        <f>'MRR - Juliana'!S1394</f>
        <v>0</v>
      </c>
    </row>
    <row r="1642" spans="1:1" x14ac:dyDescent="0.3">
      <c r="A1642" s="74">
        <f>'MRR - Juliana'!S1395</f>
        <v>0</v>
      </c>
    </row>
    <row r="1643" spans="1:1" x14ac:dyDescent="0.3">
      <c r="A1643" s="74">
        <f>'MRR - Juliana'!S1396</f>
        <v>0</v>
      </c>
    </row>
    <row r="1644" spans="1:1" x14ac:dyDescent="0.3">
      <c r="A1644" s="74">
        <f>'MRR - Juliana'!S1397</f>
        <v>0</v>
      </c>
    </row>
    <row r="1645" spans="1:1" x14ac:dyDescent="0.3">
      <c r="A1645" s="74">
        <f>'MRR - Juliana'!S1398</f>
        <v>0</v>
      </c>
    </row>
    <row r="1646" spans="1:1" x14ac:dyDescent="0.3">
      <c r="A1646" s="74">
        <f>'MRR - Juliana'!S1399</f>
        <v>0</v>
      </c>
    </row>
    <row r="1647" spans="1:1" x14ac:dyDescent="0.3">
      <c r="A1647" s="74">
        <f>'MRR - Juliana'!S1400</f>
        <v>0</v>
      </c>
    </row>
    <row r="1648" spans="1:1" x14ac:dyDescent="0.3">
      <c r="A1648" s="74">
        <f>'MRR - Juliana'!S1401</f>
        <v>0</v>
      </c>
    </row>
    <row r="1649" spans="1:1" x14ac:dyDescent="0.3">
      <c r="A1649" s="74">
        <f>'MRR - Juliana'!S1402</f>
        <v>0</v>
      </c>
    </row>
    <row r="1650" spans="1:1" x14ac:dyDescent="0.3">
      <c r="A1650" s="74">
        <f>'MRR - Juliana'!S1403</f>
        <v>0</v>
      </c>
    </row>
    <row r="1651" spans="1:1" x14ac:dyDescent="0.3">
      <c r="A1651" s="74">
        <f>'MRR - Juliana'!S1404</f>
        <v>0</v>
      </c>
    </row>
    <row r="1652" spans="1:1" x14ac:dyDescent="0.3">
      <c r="A1652" s="74">
        <f>'MRR - Juliana'!S1405</f>
        <v>0</v>
      </c>
    </row>
    <row r="1653" spans="1:1" x14ac:dyDescent="0.3">
      <c r="A1653" s="74">
        <f>'MRR - Juliana'!S1406</f>
        <v>0</v>
      </c>
    </row>
    <row r="1654" spans="1:1" x14ac:dyDescent="0.3">
      <c r="A1654" s="74">
        <f>'MRR - Juliana'!S1407</f>
        <v>0</v>
      </c>
    </row>
    <row r="1655" spans="1:1" x14ac:dyDescent="0.3">
      <c r="A1655" s="74">
        <f>'MRR - Juliana'!S1408</f>
        <v>0</v>
      </c>
    </row>
    <row r="1656" spans="1:1" x14ac:dyDescent="0.3">
      <c r="A1656" s="74">
        <f>'MRR - Juliana'!S1409</f>
        <v>0</v>
      </c>
    </row>
    <row r="1657" spans="1:1" x14ac:dyDescent="0.3">
      <c r="A1657" s="74">
        <f>'MRR - Juliana'!S1410</f>
        <v>0</v>
      </c>
    </row>
    <row r="1658" spans="1:1" x14ac:dyDescent="0.3">
      <c r="A1658" s="74">
        <f>'MRR - Juliana'!S1411</f>
        <v>0</v>
      </c>
    </row>
    <row r="1659" spans="1:1" x14ac:dyDescent="0.3">
      <c r="A1659" s="74">
        <f>'MRR - Juliana'!S1412</f>
        <v>0</v>
      </c>
    </row>
    <row r="1660" spans="1:1" x14ac:dyDescent="0.3">
      <c r="A1660" s="74">
        <f>'MRR - Juliana'!S1413</f>
        <v>0</v>
      </c>
    </row>
    <row r="1661" spans="1:1" x14ac:dyDescent="0.3">
      <c r="A1661" s="74">
        <f>'MRR - Juliana'!S1414</f>
        <v>0</v>
      </c>
    </row>
    <row r="1662" spans="1:1" x14ac:dyDescent="0.3">
      <c r="A1662" s="74">
        <f>'MRR - Juliana'!S1415</f>
        <v>0</v>
      </c>
    </row>
    <row r="1663" spans="1:1" x14ac:dyDescent="0.3">
      <c r="A1663" s="74">
        <f>'MRR - Juliana'!S1416</f>
        <v>0</v>
      </c>
    </row>
    <row r="1664" spans="1:1" x14ac:dyDescent="0.3">
      <c r="A1664" s="74">
        <f>'MRR - Juliana'!S1417</f>
        <v>0</v>
      </c>
    </row>
    <row r="1665" spans="1:1" x14ac:dyDescent="0.3">
      <c r="A1665" s="74">
        <f>'MRR - Juliana'!S1418</f>
        <v>0</v>
      </c>
    </row>
    <row r="1666" spans="1:1" x14ac:dyDescent="0.3">
      <c r="A1666" s="74">
        <f>'MRR - Juliana'!S1419</f>
        <v>0</v>
      </c>
    </row>
    <row r="1667" spans="1:1" x14ac:dyDescent="0.3">
      <c r="A1667" s="74">
        <f>'MRR - Juliana'!S1420</f>
        <v>0</v>
      </c>
    </row>
    <row r="1668" spans="1:1" x14ac:dyDescent="0.3">
      <c r="A1668" s="74">
        <f>'MRR - Juliana'!S1421</f>
        <v>0</v>
      </c>
    </row>
    <row r="1669" spans="1:1" x14ac:dyDescent="0.3">
      <c r="A1669" s="74">
        <f>'MRR - Juliana'!S1422</f>
        <v>0</v>
      </c>
    </row>
    <row r="1670" spans="1:1" x14ac:dyDescent="0.3">
      <c r="A1670" s="74">
        <f>'MRR - Juliana'!S1423</f>
        <v>0</v>
      </c>
    </row>
    <row r="1671" spans="1:1" x14ac:dyDescent="0.3">
      <c r="A1671" s="74">
        <f>'MRR - Juliana'!S1424</f>
        <v>0</v>
      </c>
    </row>
    <row r="1672" spans="1:1" x14ac:dyDescent="0.3">
      <c r="A1672" s="74">
        <f>'MRR - Juliana'!S1425</f>
        <v>0</v>
      </c>
    </row>
    <row r="1673" spans="1:1" x14ac:dyDescent="0.3">
      <c r="A1673" s="74">
        <f>'MRR - Juliana'!S1426</f>
        <v>0</v>
      </c>
    </row>
    <row r="1674" spans="1:1" x14ac:dyDescent="0.3">
      <c r="A1674" s="74">
        <f>'MRR - Juliana'!S1427</f>
        <v>0</v>
      </c>
    </row>
    <row r="1675" spans="1:1" x14ac:dyDescent="0.3">
      <c r="A1675" s="74">
        <f>'MRR - Juliana'!S1428</f>
        <v>0</v>
      </c>
    </row>
    <row r="1676" spans="1:1" x14ac:dyDescent="0.3">
      <c r="A1676" s="74">
        <f>'MRR - Juliana'!S1429</f>
        <v>0</v>
      </c>
    </row>
    <row r="1677" spans="1:1" x14ac:dyDescent="0.3">
      <c r="A1677" s="74">
        <f>'MRR - Juliana'!S1430</f>
        <v>0</v>
      </c>
    </row>
    <row r="1678" spans="1:1" x14ac:dyDescent="0.3">
      <c r="A1678" s="74">
        <f>'MRR - Juliana'!S1431</f>
        <v>0</v>
      </c>
    </row>
    <row r="1679" spans="1:1" x14ac:dyDescent="0.3">
      <c r="A1679" s="74">
        <f>'MRR - Juliana'!S1432</f>
        <v>0</v>
      </c>
    </row>
    <row r="1680" spans="1:1" x14ac:dyDescent="0.3">
      <c r="A1680" s="74">
        <f>'MRR - Juliana'!S1433</f>
        <v>0</v>
      </c>
    </row>
    <row r="1681" spans="1:1" x14ac:dyDescent="0.3">
      <c r="A1681" s="74">
        <f>'MRR - Juliana'!S1434</f>
        <v>0</v>
      </c>
    </row>
    <row r="1682" spans="1:1" x14ac:dyDescent="0.3">
      <c r="A1682" s="74">
        <f>'MRR - Juliana'!S1435</f>
        <v>0</v>
      </c>
    </row>
    <row r="1683" spans="1:1" x14ac:dyDescent="0.3">
      <c r="A1683" s="74">
        <f>'MRR - Juliana'!S1436</f>
        <v>0</v>
      </c>
    </row>
    <row r="1684" spans="1:1" x14ac:dyDescent="0.3">
      <c r="A1684" s="74">
        <f>'MRR - Juliana'!S1437</f>
        <v>0</v>
      </c>
    </row>
    <row r="1685" spans="1:1" x14ac:dyDescent="0.3">
      <c r="A1685" s="74">
        <f>'MRR - Juliana'!S1438</f>
        <v>0</v>
      </c>
    </row>
    <row r="1686" spans="1:1" x14ac:dyDescent="0.3">
      <c r="A1686" s="74">
        <f>'MRR - Juliana'!S1439</f>
        <v>0</v>
      </c>
    </row>
    <row r="1687" spans="1:1" x14ac:dyDescent="0.3">
      <c r="A1687" s="74">
        <f>'MRR - Juliana'!S1440</f>
        <v>0</v>
      </c>
    </row>
    <row r="1688" spans="1:1" x14ac:dyDescent="0.3">
      <c r="A1688" s="74">
        <f>'MRR - Juliana'!S1441</f>
        <v>0</v>
      </c>
    </row>
    <row r="1689" spans="1:1" x14ac:dyDescent="0.3">
      <c r="A1689" s="74">
        <f>'MRR - Juliana'!S1442</f>
        <v>0</v>
      </c>
    </row>
    <row r="1690" spans="1:1" x14ac:dyDescent="0.3">
      <c r="A1690" s="74">
        <f>'MRR - Juliana'!S1443</f>
        <v>0</v>
      </c>
    </row>
    <row r="1691" spans="1:1" x14ac:dyDescent="0.3">
      <c r="A1691" s="74">
        <f>'MRR - Juliana'!S1444</f>
        <v>0</v>
      </c>
    </row>
    <row r="1692" spans="1:1" x14ac:dyDescent="0.3">
      <c r="A1692" s="74">
        <f>'MRR - Juliana'!S1445</f>
        <v>0</v>
      </c>
    </row>
    <row r="1693" spans="1:1" x14ac:dyDescent="0.3">
      <c r="A1693" s="74">
        <f>'MRR - Juliana'!S1446</f>
        <v>0</v>
      </c>
    </row>
    <row r="1694" spans="1:1" x14ac:dyDescent="0.3">
      <c r="A1694" s="74">
        <f>'MRR - Juliana'!S1447</f>
        <v>0</v>
      </c>
    </row>
    <row r="1695" spans="1:1" x14ac:dyDescent="0.3">
      <c r="A1695" s="74">
        <f>'MRR - Juliana'!S1448</f>
        <v>0</v>
      </c>
    </row>
    <row r="1696" spans="1:1" x14ac:dyDescent="0.3">
      <c r="A1696" s="74">
        <f>'MRR - Juliana'!S1449</f>
        <v>0</v>
      </c>
    </row>
    <row r="1697" spans="1:1" x14ac:dyDescent="0.3">
      <c r="A1697" s="74">
        <f>'MRR - Juliana'!S1450</f>
        <v>0</v>
      </c>
    </row>
    <row r="1698" spans="1:1" x14ac:dyDescent="0.3">
      <c r="A1698" s="74">
        <f>'MRR - Juliana'!S1451</f>
        <v>0</v>
      </c>
    </row>
    <row r="1699" spans="1:1" x14ac:dyDescent="0.3">
      <c r="A1699" s="74">
        <f>'MRR - Juliana'!S1452</f>
        <v>0</v>
      </c>
    </row>
    <row r="1700" spans="1:1" x14ac:dyDescent="0.3">
      <c r="A1700" s="74">
        <f>'MRR - Juliana'!S1453</f>
        <v>0</v>
      </c>
    </row>
    <row r="1701" spans="1:1" x14ac:dyDescent="0.3">
      <c r="A1701" s="74">
        <f>'MRR - Juliana'!S1454</f>
        <v>0</v>
      </c>
    </row>
    <row r="1702" spans="1:1" x14ac:dyDescent="0.3">
      <c r="A1702" s="74">
        <f>'MRR - Juliana'!S1455</f>
        <v>0</v>
      </c>
    </row>
    <row r="1703" spans="1:1" x14ac:dyDescent="0.3">
      <c r="A1703" s="74">
        <f>'MRR - Juliana'!S1456</f>
        <v>0</v>
      </c>
    </row>
    <row r="1704" spans="1:1" x14ac:dyDescent="0.3">
      <c r="A1704" s="74">
        <f>'MRR - Juliana'!S1457</f>
        <v>0</v>
      </c>
    </row>
    <row r="1705" spans="1:1" x14ac:dyDescent="0.3">
      <c r="A1705" s="74">
        <f>'MRR - Juliana'!S1458</f>
        <v>0</v>
      </c>
    </row>
    <row r="1706" spans="1:1" x14ac:dyDescent="0.3">
      <c r="A1706" s="74">
        <f>'MRR - Juliana'!S1459</f>
        <v>0</v>
      </c>
    </row>
    <row r="1707" spans="1:1" x14ac:dyDescent="0.3">
      <c r="A1707" s="74">
        <f>'MRR - Juliana'!S1460</f>
        <v>0</v>
      </c>
    </row>
    <row r="1708" spans="1:1" x14ac:dyDescent="0.3">
      <c r="A1708" s="74">
        <f>'MRR - Juliana'!S1461</f>
        <v>0</v>
      </c>
    </row>
    <row r="1709" spans="1:1" x14ac:dyDescent="0.3">
      <c r="A1709" s="74">
        <f>'MRR - Juliana'!S1462</f>
        <v>0</v>
      </c>
    </row>
    <row r="1710" spans="1:1" x14ac:dyDescent="0.3">
      <c r="A1710" s="74">
        <f>'MRR - Juliana'!S1463</f>
        <v>0</v>
      </c>
    </row>
    <row r="1711" spans="1:1" x14ac:dyDescent="0.3">
      <c r="A1711" s="74">
        <f>'MRR - Juliana'!S1464</f>
        <v>0</v>
      </c>
    </row>
    <row r="1712" spans="1:1" x14ac:dyDescent="0.3">
      <c r="A1712" s="74">
        <f>'MRR - Juliana'!S1465</f>
        <v>0</v>
      </c>
    </row>
    <row r="1713" spans="1:1" x14ac:dyDescent="0.3">
      <c r="A1713" s="74">
        <f>'MRR - Juliana'!S1466</f>
        <v>0</v>
      </c>
    </row>
    <row r="1714" spans="1:1" x14ac:dyDescent="0.3">
      <c r="A1714" s="74">
        <f>'MRR - Juliana'!S1467</f>
        <v>0</v>
      </c>
    </row>
    <row r="1715" spans="1:1" x14ac:dyDescent="0.3">
      <c r="A1715" s="74">
        <f>'MRR - Juliana'!S1468</f>
        <v>0</v>
      </c>
    </row>
    <row r="1716" spans="1:1" x14ac:dyDescent="0.3">
      <c r="A1716" s="74">
        <f>'MRR - Juliana'!S1469</f>
        <v>0</v>
      </c>
    </row>
    <row r="1717" spans="1:1" x14ac:dyDescent="0.3">
      <c r="A1717" s="74">
        <f>'MRR - Juliana'!S1470</f>
        <v>0</v>
      </c>
    </row>
    <row r="1718" spans="1:1" x14ac:dyDescent="0.3">
      <c r="A1718" s="74">
        <f>'MRR - Juliana'!S1471</f>
        <v>0</v>
      </c>
    </row>
    <row r="1719" spans="1:1" x14ac:dyDescent="0.3">
      <c r="A1719" s="74">
        <f>'MRR - Juliana'!S1472</f>
        <v>0</v>
      </c>
    </row>
    <row r="1720" spans="1:1" x14ac:dyDescent="0.3">
      <c r="A1720" s="74">
        <f>'MRR - Juliana'!S1473</f>
        <v>0</v>
      </c>
    </row>
    <row r="1721" spans="1:1" x14ac:dyDescent="0.3">
      <c r="A1721" s="74">
        <f>'MRR - Juliana'!S1474</f>
        <v>0</v>
      </c>
    </row>
    <row r="1722" spans="1:1" x14ac:dyDescent="0.3">
      <c r="A1722" s="74">
        <f>'MRR - Juliana'!S1475</f>
        <v>0</v>
      </c>
    </row>
    <row r="1723" spans="1:1" x14ac:dyDescent="0.3">
      <c r="A1723" s="74">
        <f>'MRR - Juliana'!S1476</f>
        <v>0</v>
      </c>
    </row>
    <row r="1724" spans="1:1" x14ac:dyDescent="0.3">
      <c r="A1724" s="74">
        <f>'MRR - Juliana'!S1477</f>
        <v>0</v>
      </c>
    </row>
    <row r="1725" spans="1:1" x14ac:dyDescent="0.3">
      <c r="A1725" s="74">
        <f>'MRR - Juliana'!S1478</f>
        <v>0</v>
      </c>
    </row>
    <row r="1726" spans="1:1" x14ac:dyDescent="0.3">
      <c r="A1726" s="74">
        <f>'MRR - Juliana'!S1479</f>
        <v>0</v>
      </c>
    </row>
    <row r="1727" spans="1:1" x14ac:dyDescent="0.3">
      <c r="A1727" s="74">
        <f>'MRR - Juliana'!S1480</f>
        <v>0</v>
      </c>
    </row>
    <row r="1728" spans="1:1" x14ac:dyDescent="0.3">
      <c r="A1728" s="74">
        <f>'MRR - Juliana'!S1481</f>
        <v>0</v>
      </c>
    </row>
    <row r="1729" spans="1:1" x14ac:dyDescent="0.3">
      <c r="A1729" s="74">
        <f>'MRR - Juliana'!S1482</f>
        <v>0</v>
      </c>
    </row>
    <row r="1730" spans="1:1" x14ac:dyDescent="0.3">
      <c r="A1730" s="74">
        <f>'MRR - Juliana'!S1483</f>
        <v>0</v>
      </c>
    </row>
    <row r="1731" spans="1:1" x14ac:dyDescent="0.3">
      <c r="A1731" s="74">
        <f>'MRR - Juliana'!S1484</f>
        <v>0</v>
      </c>
    </row>
    <row r="1732" spans="1:1" x14ac:dyDescent="0.3">
      <c r="A1732" s="74">
        <f>'MRR - Juliana'!S1485</f>
        <v>0</v>
      </c>
    </row>
    <row r="1733" spans="1:1" x14ac:dyDescent="0.3">
      <c r="A1733" s="74">
        <f>'MRR - Juliana'!S1486</f>
        <v>0</v>
      </c>
    </row>
    <row r="1734" spans="1:1" x14ac:dyDescent="0.3">
      <c r="A1734" s="74">
        <f>'MRR - Juliana'!S1487</f>
        <v>0</v>
      </c>
    </row>
    <row r="1735" spans="1:1" x14ac:dyDescent="0.3">
      <c r="A1735" s="74">
        <f>'MRR - Juliana'!S1488</f>
        <v>0</v>
      </c>
    </row>
    <row r="1736" spans="1:1" x14ac:dyDescent="0.3">
      <c r="A1736" s="74">
        <f>'MRR - Juliana'!S1489</f>
        <v>0</v>
      </c>
    </row>
    <row r="1737" spans="1:1" x14ac:dyDescent="0.3">
      <c r="A1737" s="74">
        <f>'MRR - Juliana'!S1490</f>
        <v>0</v>
      </c>
    </row>
    <row r="1738" spans="1:1" x14ac:dyDescent="0.3">
      <c r="A1738" s="74">
        <f>'MRR - Juliana'!S1491</f>
        <v>0</v>
      </c>
    </row>
    <row r="1739" spans="1:1" x14ac:dyDescent="0.3">
      <c r="A1739" s="74">
        <f>'MRR - Juliana'!S1492</f>
        <v>0</v>
      </c>
    </row>
    <row r="1740" spans="1:1" x14ac:dyDescent="0.3">
      <c r="A1740" s="74">
        <f>'MRR - Juliana'!S1493</f>
        <v>0</v>
      </c>
    </row>
    <row r="1741" spans="1:1" x14ac:dyDescent="0.3">
      <c r="A1741" s="74">
        <f>'MRR - Juliana'!S1494</f>
        <v>0</v>
      </c>
    </row>
    <row r="1742" spans="1:1" x14ac:dyDescent="0.3">
      <c r="A1742" s="74">
        <f>'MRR - Juliana'!S1495</f>
        <v>0</v>
      </c>
    </row>
    <row r="1743" spans="1:1" x14ac:dyDescent="0.3">
      <c r="A1743" s="74">
        <f>'MRR - Juliana'!S1496</f>
        <v>0</v>
      </c>
    </row>
    <row r="1744" spans="1:1" x14ac:dyDescent="0.3">
      <c r="A1744" s="74">
        <f>'MRR - Juliana'!S1497</f>
        <v>0</v>
      </c>
    </row>
    <row r="1745" spans="1:1" x14ac:dyDescent="0.3">
      <c r="A1745" s="74">
        <f>'MRR - Juliana'!S1498</f>
        <v>0</v>
      </c>
    </row>
    <row r="1746" spans="1:1" x14ac:dyDescent="0.3">
      <c r="A1746" s="74">
        <f>'MRR - Juliana'!S1499</f>
        <v>0</v>
      </c>
    </row>
    <row r="1747" spans="1:1" x14ac:dyDescent="0.3">
      <c r="A1747" s="74">
        <f>'MRR - Juliana'!S1500</f>
        <v>0</v>
      </c>
    </row>
    <row r="1748" spans="1:1" x14ac:dyDescent="0.3">
      <c r="A1748" s="74">
        <f>'MRR - Juliana'!S1501</f>
        <v>0</v>
      </c>
    </row>
    <row r="1749" spans="1:1" x14ac:dyDescent="0.3">
      <c r="A1749" s="74">
        <f>'MRR - Juliana'!S1502</f>
        <v>0</v>
      </c>
    </row>
    <row r="1750" spans="1:1" x14ac:dyDescent="0.3">
      <c r="A1750" s="74">
        <f>'MRR - Juliana'!S1503</f>
        <v>0</v>
      </c>
    </row>
    <row r="1751" spans="1:1" x14ac:dyDescent="0.3">
      <c r="A1751" s="74">
        <f>'MRR - Juliana'!S1504</f>
        <v>0</v>
      </c>
    </row>
    <row r="1752" spans="1:1" x14ac:dyDescent="0.3">
      <c r="A1752" s="74">
        <f>'MRR - Juliana'!S1505</f>
        <v>0</v>
      </c>
    </row>
    <row r="1753" spans="1:1" x14ac:dyDescent="0.3">
      <c r="A1753" s="74">
        <f>'MRR - Juliana'!S1506</f>
        <v>0</v>
      </c>
    </row>
    <row r="1754" spans="1:1" x14ac:dyDescent="0.3">
      <c r="A1754" s="74">
        <f>'MRR - Juliana'!S1507</f>
        <v>0</v>
      </c>
    </row>
    <row r="1755" spans="1:1" x14ac:dyDescent="0.3">
      <c r="A1755" s="74">
        <f>'MRR - Juliana'!S1508</f>
        <v>0</v>
      </c>
    </row>
    <row r="1756" spans="1:1" x14ac:dyDescent="0.3">
      <c r="A1756" s="74">
        <f>'MRR - Juliana'!S1509</f>
        <v>0</v>
      </c>
    </row>
    <row r="1757" spans="1:1" x14ac:dyDescent="0.3">
      <c r="A1757" s="74">
        <f>'MRR - Juliana'!S1510</f>
        <v>0</v>
      </c>
    </row>
    <row r="1758" spans="1:1" x14ac:dyDescent="0.3">
      <c r="A1758" s="74">
        <f>'MRR - Juliana'!S1511</f>
        <v>0</v>
      </c>
    </row>
    <row r="1759" spans="1:1" x14ac:dyDescent="0.3">
      <c r="A1759" s="74">
        <f>'MRR - Juliana'!S1512</f>
        <v>0</v>
      </c>
    </row>
    <row r="1760" spans="1:1" x14ac:dyDescent="0.3">
      <c r="A1760" s="74">
        <f>'MRR - Juliana'!S1513</f>
        <v>0</v>
      </c>
    </row>
    <row r="1761" spans="1:1" x14ac:dyDescent="0.3">
      <c r="A1761" s="74">
        <f>'MRR - Juliana'!S1514</f>
        <v>0</v>
      </c>
    </row>
    <row r="1762" spans="1:1" x14ac:dyDescent="0.3">
      <c r="A1762" s="74">
        <f>'MRR - Juliana'!S1515</f>
        <v>0</v>
      </c>
    </row>
    <row r="1763" spans="1:1" x14ac:dyDescent="0.3">
      <c r="A1763" s="74">
        <f>'MRR - Juliana'!S1516</f>
        <v>0</v>
      </c>
    </row>
    <row r="1764" spans="1:1" x14ac:dyDescent="0.3">
      <c r="A1764" s="74">
        <f>'MRR - Juliana'!S1517</f>
        <v>0</v>
      </c>
    </row>
    <row r="1765" spans="1:1" x14ac:dyDescent="0.3">
      <c r="A1765" s="74">
        <f>'MRR - Juliana'!S1518</f>
        <v>0</v>
      </c>
    </row>
    <row r="1766" spans="1:1" x14ac:dyDescent="0.3">
      <c r="A1766" s="74">
        <f>'MRR - Juliana'!S1519</f>
        <v>0</v>
      </c>
    </row>
    <row r="1767" spans="1:1" x14ac:dyDescent="0.3">
      <c r="A1767" s="74">
        <f>'MRR - Juliana'!S1520</f>
        <v>0</v>
      </c>
    </row>
    <row r="1768" spans="1:1" x14ac:dyDescent="0.3">
      <c r="A1768" s="74">
        <f>'MRR - Juliana'!S1521</f>
        <v>0</v>
      </c>
    </row>
    <row r="1769" spans="1:1" x14ac:dyDescent="0.3">
      <c r="A1769" s="74">
        <f>'MRR - Juliana'!S1522</f>
        <v>0</v>
      </c>
    </row>
    <row r="1770" spans="1:1" x14ac:dyDescent="0.3">
      <c r="A1770" s="74">
        <f>'MRR - Juliana'!S1523</f>
        <v>0</v>
      </c>
    </row>
    <row r="1771" spans="1:1" x14ac:dyDescent="0.3">
      <c r="A1771" s="74">
        <f>'MRR - Juliana'!S1524</f>
        <v>0</v>
      </c>
    </row>
    <row r="1772" spans="1:1" x14ac:dyDescent="0.3">
      <c r="A1772" s="74">
        <f>'MRR - Juliana'!S1525</f>
        <v>0</v>
      </c>
    </row>
    <row r="1773" spans="1:1" x14ac:dyDescent="0.3">
      <c r="A1773" s="74">
        <f>'MRR - Juliana'!S1526</f>
        <v>0</v>
      </c>
    </row>
    <row r="1774" spans="1:1" x14ac:dyDescent="0.3">
      <c r="A1774" s="74">
        <f>'MRR - Juliana'!S1527</f>
        <v>0</v>
      </c>
    </row>
    <row r="1775" spans="1:1" x14ac:dyDescent="0.3">
      <c r="A1775" s="74">
        <f>'MRR - Juliana'!S1528</f>
        <v>0</v>
      </c>
    </row>
    <row r="1776" spans="1:1" x14ac:dyDescent="0.3">
      <c r="A1776" s="74">
        <f>'MRR - Juliana'!S1529</f>
        <v>0</v>
      </c>
    </row>
    <row r="1777" spans="1:1" x14ac:dyDescent="0.3">
      <c r="A1777" s="74">
        <f>'MRR - Juliana'!S1530</f>
        <v>0</v>
      </c>
    </row>
    <row r="1778" spans="1:1" x14ac:dyDescent="0.3">
      <c r="A1778" s="74">
        <f>'MRR - Juliana'!S1531</f>
        <v>0</v>
      </c>
    </row>
    <row r="1779" spans="1:1" x14ac:dyDescent="0.3">
      <c r="A1779" s="74">
        <f>'MRR - Juliana'!S1532</f>
        <v>0</v>
      </c>
    </row>
    <row r="1780" spans="1:1" x14ac:dyDescent="0.3">
      <c r="A1780" s="74">
        <f>'MRR - Juliana'!S1533</f>
        <v>0</v>
      </c>
    </row>
    <row r="1781" spans="1:1" x14ac:dyDescent="0.3">
      <c r="A1781" s="74">
        <f>'MRR - Juliana'!S1534</f>
        <v>0</v>
      </c>
    </row>
    <row r="1782" spans="1:1" x14ac:dyDescent="0.3">
      <c r="A1782" s="74">
        <f>'MRR - Juliana'!S1535</f>
        <v>0</v>
      </c>
    </row>
    <row r="1783" spans="1:1" x14ac:dyDescent="0.3">
      <c r="A1783" s="74">
        <f>'MRR - Juliana'!S1536</f>
        <v>0</v>
      </c>
    </row>
    <row r="1784" spans="1:1" x14ac:dyDescent="0.3">
      <c r="A1784" s="74">
        <f>'MRR - Juliana'!S1537</f>
        <v>0</v>
      </c>
    </row>
    <row r="1785" spans="1:1" x14ac:dyDescent="0.3">
      <c r="A1785" s="74">
        <f>'MRR - Juliana'!S1538</f>
        <v>0</v>
      </c>
    </row>
    <row r="1786" spans="1:1" x14ac:dyDescent="0.3">
      <c r="A1786" s="74">
        <f>'MRR - Juliana'!S1539</f>
        <v>0</v>
      </c>
    </row>
    <row r="1787" spans="1:1" x14ac:dyDescent="0.3">
      <c r="A1787" s="74">
        <f>'MRR - Juliana'!S1540</f>
        <v>0</v>
      </c>
    </row>
    <row r="1788" spans="1:1" x14ac:dyDescent="0.3">
      <c r="A1788" s="74">
        <f>'MRR - Juliana'!S1541</f>
        <v>0</v>
      </c>
    </row>
    <row r="1789" spans="1:1" x14ac:dyDescent="0.3">
      <c r="A1789" s="74">
        <f>'MRR - Juliana'!S1542</f>
        <v>0</v>
      </c>
    </row>
    <row r="1790" spans="1:1" x14ac:dyDescent="0.3">
      <c r="A1790" s="74">
        <f>'MRR - Juliana'!S1543</f>
        <v>0</v>
      </c>
    </row>
    <row r="1791" spans="1:1" x14ac:dyDescent="0.3">
      <c r="A1791" s="74">
        <f>'MRR - Juliana'!S1544</f>
        <v>0</v>
      </c>
    </row>
    <row r="1792" spans="1:1" x14ac:dyDescent="0.3">
      <c r="A1792" s="74">
        <f>'MRR - Juliana'!S1545</f>
        <v>0</v>
      </c>
    </row>
    <row r="1793" spans="1:1" x14ac:dyDescent="0.3">
      <c r="A1793" s="74">
        <f>'MRR - Juliana'!S1546</f>
        <v>0</v>
      </c>
    </row>
    <row r="1794" spans="1:1" x14ac:dyDescent="0.3">
      <c r="A1794" s="74">
        <f>'MRR - Juliana'!S1547</f>
        <v>0</v>
      </c>
    </row>
    <row r="1795" spans="1:1" x14ac:dyDescent="0.3">
      <c r="A1795" s="74">
        <f>'MRR - Juliana'!S1548</f>
        <v>0</v>
      </c>
    </row>
    <row r="1796" spans="1:1" x14ac:dyDescent="0.3">
      <c r="A1796" s="74">
        <f>'MRR - Juliana'!S1549</f>
        <v>0</v>
      </c>
    </row>
    <row r="1797" spans="1:1" x14ac:dyDescent="0.3">
      <c r="A1797" s="74">
        <f>'MRR - Juliana'!S1550</f>
        <v>0</v>
      </c>
    </row>
    <row r="1798" spans="1:1" x14ac:dyDescent="0.3">
      <c r="A1798" s="74">
        <f>'MRR - Juliana'!S1551</f>
        <v>0</v>
      </c>
    </row>
    <row r="1799" spans="1:1" x14ac:dyDescent="0.3">
      <c r="A1799" s="74">
        <f>'MRR - Juliana'!S1552</f>
        <v>0</v>
      </c>
    </row>
    <row r="1800" spans="1:1" x14ac:dyDescent="0.3">
      <c r="A1800" s="74">
        <f>'MRR - Juliana'!S1553</f>
        <v>0</v>
      </c>
    </row>
    <row r="1801" spans="1:1" x14ac:dyDescent="0.3">
      <c r="A1801" s="74">
        <f>'MRR - Juliana'!S1554</f>
        <v>0</v>
      </c>
    </row>
    <row r="1802" spans="1:1" x14ac:dyDescent="0.3">
      <c r="A1802" s="74">
        <f>'MRR - Juliana'!S1555</f>
        <v>0</v>
      </c>
    </row>
    <row r="1803" spans="1:1" x14ac:dyDescent="0.3">
      <c r="A1803" s="74">
        <f>'MRR - Juliana'!S1556</f>
        <v>0</v>
      </c>
    </row>
    <row r="1804" spans="1:1" x14ac:dyDescent="0.3">
      <c r="A1804" s="74">
        <f>'MRR - Juliana'!S1557</f>
        <v>0</v>
      </c>
    </row>
    <row r="1805" spans="1:1" x14ac:dyDescent="0.3">
      <c r="A1805" s="74">
        <f>'MRR - Juliana'!S1558</f>
        <v>0</v>
      </c>
    </row>
    <row r="1806" spans="1:1" x14ac:dyDescent="0.3">
      <c r="A1806" s="74">
        <f>'MRR - Juliana'!S1559</f>
        <v>0</v>
      </c>
    </row>
    <row r="1807" spans="1:1" x14ac:dyDescent="0.3">
      <c r="A1807" s="74">
        <f>'MRR - Juliana'!S1560</f>
        <v>0</v>
      </c>
    </row>
    <row r="1808" spans="1:1" x14ac:dyDescent="0.3">
      <c r="A1808" s="74">
        <f>'MRR - Juliana'!S1561</f>
        <v>0</v>
      </c>
    </row>
    <row r="1809" spans="1:1" x14ac:dyDescent="0.3">
      <c r="A1809" s="74">
        <f>'MRR - Juliana'!S1562</f>
        <v>0</v>
      </c>
    </row>
    <row r="1810" spans="1:1" x14ac:dyDescent="0.3">
      <c r="A1810" s="74">
        <f>'MRR - Juliana'!S1563</f>
        <v>0</v>
      </c>
    </row>
    <row r="1811" spans="1:1" x14ac:dyDescent="0.3">
      <c r="A1811" s="74">
        <f>'MRR - Juliana'!S1564</f>
        <v>0</v>
      </c>
    </row>
    <row r="1812" spans="1:1" x14ac:dyDescent="0.3">
      <c r="A1812" s="74">
        <f>'MRR - Juliana'!S1565</f>
        <v>0</v>
      </c>
    </row>
    <row r="1813" spans="1:1" x14ac:dyDescent="0.3">
      <c r="A1813" s="74">
        <f>'MRR - Juliana'!S1566</f>
        <v>0</v>
      </c>
    </row>
    <row r="1814" spans="1:1" x14ac:dyDescent="0.3">
      <c r="A1814" s="74">
        <f>'MRR - Juliana'!S1567</f>
        <v>0</v>
      </c>
    </row>
    <row r="1815" spans="1:1" x14ac:dyDescent="0.3">
      <c r="A1815" s="74">
        <f>'MRR - Juliana'!S1568</f>
        <v>0</v>
      </c>
    </row>
    <row r="1816" spans="1:1" x14ac:dyDescent="0.3">
      <c r="A1816" s="74">
        <f>'MRR - Juliana'!S1569</f>
        <v>0</v>
      </c>
    </row>
    <row r="1817" spans="1:1" x14ac:dyDescent="0.3">
      <c r="A1817" s="74">
        <f>'MRR - Juliana'!S1570</f>
        <v>0</v>
      </c>
    </row>
    <row r="1818" spans="1:1" x14ac:dyDescent="0.3">
      <c r="A1818" s="74">
        <f>'MRR - Juliana'!S1571</f>
        <v>0</v>
      </c>
    </row>
    <row r="1819" spans="1:1" x14ac:dyDescent="0.3">
      <c r="A1819" s="74">
        <f>'MRR - Juliana'!S1572</f>
        <v>0</v>
      </c>
    </row>
    <row r="1820" spans="1:1" x14ac:dyDescent="0.3">
      <c r="A1820" s="74">
        <f>'MRR - Juliana'!S1573</f>
        <v>0</v>
      </c>
    </row>
    <row r="1821" spans="1:1" x14ac:dyDescent="0.3">
      <c r="A1821" s="74">
        <f>'MRR - Juliana'!S1574</f>
        <v>0</v>
      </c>
    </row>
    <row r="1822" spans="1:1" x14ac:dyDescent="0.3">
      <c r="A1822" s="74">
        <f>'MRR - Juliana'!S1575</f>
        <v>0</v>
      </c>
    </row>
    <row r="1823" spans="1:1" x14ac:dyDescent="0.3">
      <c r="A1823" s="74">
        <f>'MRR - Juliana'!S1576</f>
        <v>0</v>
      </c>
    </row>
    <row r="1824" spans="1:1" x14ac:dyDescent="0.3">
      <c r="A1824" s="74">
        <f>'MRR - Juliana'!S1577</f>
        <v>0</v>
      </c>
    </row>
    <row r="1825" spans="1:1" x14ac:dyDescent="0.3">
      <c r="A1825" s="74">
        <f>'MRR - Juliana'!S1578</f>
        <v>0</v>
      </c>
    </row>
    <row r="1826" spans="1:1" x14ac:dyDescent="0.3">
      <c r="A1826" s="74">
        <f>'MRR - Juliana'!S1579</f>
        <v>0</v>
      </c>
    </row>
    <row r="1827" spans="1:1" x14ac:dyDescent="0.3">
      <c r="A1827" s="74">
        <f>'MRR - Juliana'!S1580</f>
        <v>0</v>
      </c>
    </row>
    <row r="1828" spans="1:1" x14ac:dyDescent="0.3">
      <c r="A1828" s="74">
        <f>'MRR - Juliana'!S1581</f>
        <v>0</v>
      </c>
    </row>
    <row r="1829" spans="1:1" x14ac:dyDescent="0.3">
      <c r="A1829" s="74">
        <f>'MRR - Juliana'!S1582</f>
        <v>0</v>
      </c>
    </row>
    <row r="1830" spans="1:1" x14ac:dyDescent="0.3">
      <c r="A1830" s="74">
        <f>'MRR - Juliana'!S1583</f>
        <v>0</v>
      </c>
    </row>
    <row r="1831" spans="1:1" x14ac:dyDescent="0.3">
      <c r="A1831" s="74">
        <f>'MRR - Juliana'!S1584</f>
        <v>0</v>
      </c>
    </row>
    <row r="1832" spans="1:1" x14ac:dyDescent="0.3">
      <c r="A1832" s="74">
        <f>'MRR - Juliana'!S1585</f>
        <v>0</v>
      </c>
    </row>
    <row r="1833" spans="1:1" x14ac:dyDescent="0.3">
      <c r="A1833" s="74">
        <f>'MRR - Juliana'!S1586</f>
        <v>0</v>
      </c>
    </row>
    <row r="1834" spans="1:1" x14ac:dyDescent="0.3">
      <c r="A1834" s="74">
        <f>'MRR - Juliana'!S1587</f>
        <v>0</v>
      </c>
    </row>
    <row r="1835" spans="1:1" x14ac:dyDescent="0.3">
      <c r="A1835" s="74">
        <f>'MRR - Juliana'!S1588</f>
        <v>0</v>
      </c>
    </row>
    <row r="1836" spans="1:1" x14ac:dyDescent="0.3">
      <c r="A1836" s="74">
        <f>'MRR - Juliana'!S1589</f>
        <v>0</v>
      </c>
    </row>
    <row r="1837" spans="1:1" x14ac:dyDescent="0.3">
      <c r="A1837" s="74">
        <f>'MRR - Juliana'!S1590</f>
        <v>0</v>
      </c>
    </row>
    <row r="1838" spans="1:1" x14ac:dyDescent="0.3">
      <c r="A1838" s="74">
        <f>'MRR - Juliana'!S1591</f>
        <v>0</v>
      </c>
    </row>
    <row r="1839" spans="1:1" x14ac:dyDescent="0.3">
      <c r="A1839" s="74">
        <f>'MRR - Juliana'!S1592</f>
        <v>0</v>
      </c>
    </row>
    <row r="1840" spans="1:1" x14ac:dyDescent="0.3">
      <c r="A1840" s="74">
        <f>'MRR - Juliana'!S1593</f>
        <v>0</v>
      </c>
    </row>
    <row r="1841" spans="1:1" x14ac:dyDescent="0.3">
      <c r="A1841" s="74">
        <f>'MRR - Juliana'!S1594</f>
        <v>0</v>
      </c>
    </row>
    <row r="1842" spans="1:1" x14ac:dyDescent="0.3">
      <c r="A1842" s="74">
        <f>'MRR - Juliana'!S1595</f>
        <v>0</v>
      </c>
    </row>
    <row r="1843" spans="1:1" x14ac:dyDescent="0.3">
      <c r="A1843" s="74">
        <f>'MRR - Juliana'!S1596</f>
        <v>0</v>
      </c>
    </row>
    <row r="1844" spans="1:1" x14ac:dyDescent="0.3">
      <c r="A1844" s="74">
        <f>'MRR - Juliana'!S1597</f>
        <v>0</v>
      </c>
    </row>
    <row r="1845" spans="1:1" x14ac:dyDescent="0.3">
      <c r="A1845" s="74">
        <f>'MRR - Juliana'!S1598</f>
        <v>0</v>
      </c>
    </row>
    <row r="1846" spans="1:1" x14ac:dyDescent="0.3">
      <c r="A1846" s="74">
        <f>'MRR - Juliana'!S1599</f>
        <v>0</v>
      </c>
    </row>
    <row r="1847" spans="1:1" x14ac:dyDescent="0.3">
      <c r="A1847" s="74">
        <f>'MRR - Juliana'!S1600</f>
        <v>0</v>
      </c>
    </row>
    <row r="1848" spans="1:1" x14ac:dyDescent="0.3">
      <c r="A1848" s="74">
        <f>'MRR - Juliana'!S1601</f>
        <v>0</v>
      </c>
    </row>
    <row r="1849" spans="1:1" x14ac:dyDescent="0.3">
      <c r="A1849" s="74">
        <f>'MRR - Juliana'!S1602</f>
        <v>0</v>
      </c>
    </row>
    <row r="1850" spans="1:1" x14ac:dyDescent="0.3">
      <c r="A1850" s="74">
        <f>'MRR - Juliana'!S1603</f>
        <v>0</v>
      </c>
    </row>
    <row r="1851" spans="1:1" x14ac:dyDescent="0.3">
      <c r="A1851" s="74">
        <f>'MRR - Juliana'!S1604</f>
        <v>0</v>
      </c>
    </row>
    <row r="1852" spans="1:1" x14ac:dyDescent="0.3">
      <c r="A1852" s="74">
        <f>'MRR - Juliana'!S1605</f>
        <v>0</v>
      </c>
    </row>
    <row r="1853" spans="1:1" x14ac:dyDescent="0.3">
      <c r="A1853" s="74">
        <f>'MRR - Juliana'!S1606</f>
        <v>0</v>
      </c>
    </row>
    <row r="1854" spans="1:1" x14ac:dyDescent="0.3">
      <c r="A1854" s="74">
        <f>'MRR - Juliana'!S1607</f>
        <v>0</v>
      </c>
    </row>
    <row r="1855" spans="1:1" x14ac:dyDescent="0.3">
      <c r="A1855" s="74">
        <f>'MRR - Juliana'!S1608</f>
        <v>0</v>
      </c>
    </row>
    <row r="1856" spans="1:1" x14ac:dyDescent="0.3">
      <c r="A1856" s="74">
        <f>'MRR - Juliana'!S1609</f>
        <v>0</v>
      </c>
    </row>
    <row r="1857" spans="1:1" x14ac:dyDescent="0.3">
      <c r="A1857" s="74">
        <f>'MRR - Juliana'!S1610</f>
        <v>0</v>
      </c>
    </row>
    <row r="1858" spans="1:1" x14ac:dyDescent="0.3">
      <c r="A1858" s="74">
        <f>'MRR - Juliana'!S1611</f>
        <v>0</v>
      </c>
    </row>
    <row r="1859" spans="1:1" x14ac:dyDescent="0.3">
      <c r="A1859" s="74">
        <f>'MRR - Juliana'!S1612</f>
        <v>0</v>
      </c>
    </row>
    <row r="1860" spans="1:1" x14ac:dyDescent="0.3">
      <c r="A1860" s="74">
        <f>'MRR - Juliana'!S1613</f>
        <v>0</v>
      </c>
    </row>
    <row r="1861" spans="1:1" x14ac:dyDescent="0.3">
      <c r="A1861" s="74">
        <f>'MRR - Juliana'!S1614</f>
        <v>0</v>
      </c>
    </row>
    <row r="1862" spans="1:1" x14ac:dyDescent="0.3">
      <c r="A1862" s="74">
        <f>'MRR - Juliana'!S1615</f>
        <v>0</v>
      </c>
    </row>
    <row r="1863" spans="1:1" x14ac:dyDescent="0.3">
      <c r="A1863" s="74">
        <f>'MRR - Juliana'!S1616</f>
        <v>0</v>
      </c>
    </row>
    <row r="1864" spans="1:1" x14ac:dyDescent="0.3">
      <c r="A1864" s="74">
        <f>'MRR - Juliana'!S1617</f>
        <v>0</v>
      </c>
    </row>
    <row r="1865" spans="1:1" x14ac:dyDescent="0.3">
      <c r="A1865" s="74">
        <f>'MRR - Juliana'!S1618</f>
        <v>0</v>
      </c>
    </row>
    <row r="1866" spans="1:1" x14ac:dyDescent="0.3">
      <c r="A1866" s="74">
        <f>'MRR - Juliana'!S1619</f>
        <v>0</v>
      </c>
    </row>
    <row r="1867" spans="1:1" x14ac:dyDescent="0.3">
      <c r="A1867" s="74">
        <f>'MRR - Juliana'!S1620</f>
        <v>0</v>
      </c>
    </row>
    <row r="1868" spans="1:1" x14ac:dyDescent="0.3">
      <c r="A1868" s="74">
        <f>'MRR - Juliana'!S1621</f>
        <v>0</v>
      </c>
    </row>
    <row r="1869" spans="1:1" x14ac:dyDescent="0.3">
      <c r="A1869" s="74">
        <f>'MRR - Juliana'!S1622</f>
        <v>0</v>
      </c>
    </row>
    <row r="1870" spans="1:1" x14ac:dyDescent="0.3">
      <c r="A1870" s="74">
        <f>'MRR - Juliana'!S1623</f>
        <v>0</v>
      </c>
    </row>
    <row r="1871" spans="1:1" x14ac:dyDescent="0.3">
      <c r="A1871" s="74">
        <f>'MRR - Juliana'!S1624</f>
        <v>0</v>
      </c>
    </row>
    <row r="1872" spans="1:1" x14ac:dyDescent="0.3">
      <c r="A1872" s="74">
        <f>'MRR - Juliana'!S1625</f>
        <v>0</v>
      </c>
    </row>
    <row r="1873" spans="1:1" x14ac:dyDescent="0.3">
      <c r="A1873" s="74">
        <f>'MRR - Juliana'!S1626</f>
        <v>0</v>
      </c>
    </row>
    <row r="1874" spans="1:1" x14ac:dyDescent="0.3">
      <c r="A1874" s="74">
        <f>'MRR - Juliana'!S1627</f>
        <v>0</v>
      </c>
    </row>
    <row r="1875" spans="1:1" x14ac:dyDescent="0.3">
      <c r="A1875" s="74">
        <f>'MRR - Juliana'!S1628</f>
        <v>0</v>
      </c>
    </row>
    <row r="1876" spans="1:1" x14ac:dyDescent="0.3">
      <c r="A1876" s="74">
        <f>'MRR - Juliana'!S1629</f>
        <v>0</v>
      </c>
    </row>
    <row r="1877" spans="1:1" x14ac:dyDescent="0.3">
      <c r="A1877" s="74">
        <f>'MRR - Juliana'!S1630</f>
        <v>0</v>
      </c>
    </row>
    <row r="1878" spans="1:1" x14ac:dyDescent="0.3">
      <c r="A1878" s="74">
        <f>'MRR - Juliana'!S1631</f>
        <v>0</v>
      </c>
    </row>
    <row r="1879" spans="1:1" x14ac:dyDescent="0.3">
      <c r="A1879" s="74">
        <f>'MRR - Juliana'!S1632</f>
        <v>0</v>
      </c>
    </row>
    <row r="1880" spans="1:1" x14ac:dyDescent="0.3">
      <c r="A1880" s="74">
        <f>'MRR - Juliana'!S1633</f>
        <v>0</v>
      </c>
    </row>
    <row r="1881" spans="1:1" x14ac:dyDescent="0.3">
      <c r="A1881" s="74">
        <f>'MRR - Juliana'!S1634</f>
        <v>0</v>
      </c>
    </row>
    <row r="1882" spans="1:1" x14ac:dyDescent="0.3">
      <c r="A1882" s="74">
        <f>'MRR - Juliana'!S1635</f>
        <v>0</v>
      </c>
    </row>
    <row r="1883" spans="1:1" x14ac:dyDescent="0.3">
      <c r="A1883" s="74">
        <f>'MRR - Juliana'!S1636</f>
        <v>0</v>
      </c>
    </row>
    <row r="1884" spans="1:1" x14ac:dyDescent="0.3">
      <c r="A1884" s="74">
        <f>'MRR - Juliana'!S1637</f>
        <v>0</v>
      </c>
    </row>
    <row r="1885" spans="1:1" x14ac:dyDescent="0.3">
      <c r="A1885" s="74">
        <f>'MRR - Juliana'!S1638</f>
        <v>0</v>
      </c>
    </row>
    <row r="1886" spans="1:1" x14ac:dyDescent="0.3">
      <c r="A1886" s="74">
        <f>'MRR - Juliana'!S1639</f>
        <v>0</v>
      </c>
    </row>
    <row r="1887" spans="1:1" x14ac:dyDescent="0.3">
      <c r="A1887" s="74">
        <f>'MRR - Juliana'!S1640</f>
        <v>0</v>
      </c>
    </row>
    <row r="1888" spans="1:1" x14ac:dyDescent="0.3">
      <c r="A1888" s="74">
        <f>'MRR - Juliana'!S1641</f>
        <v>0</v>
      </c>
    </row>
    <row r="1889" spans="1:1" x14ac:dyDescent="0.3">
      <c r="A1889" s="74">
        <f>'MRR - Juliana'!S1642</f>
        <v>0</v>
      </c>
    </row>
    <row r="1890" spans="1:1" x14ac:dyDescent="0.3">
      <c r="A1890" s="74">
        <f>'MRR - Juliana'!S1643</f>
        <v>0</v>
      </c>
    </row>
    <row r="1891" spans="1:1" x14ac:dyDescent="0.3">
      <c r="A1891" s="74">
        <f>'MRR - Juliana'!S1644</f>
        <v>0</v>
      </c>
    </row>
    <row r="1892" spans="1:1" x14ac:dyDescent="0.3">
      <c r="A1892" s="74">
        <f>'MRR - Juliana'!S1645</f>
        <v>0</v>
      </c>
    </row>
    <row r="1893" spans="1:1" x14ac:dyDescent="0.3">
      <c r="A1893" s="74">
        <f>'MRR - Juliana'!S1646</f>
        <v>0</v>
      </c>
    </row>
    <row r="1894" spans="1:1" x14ac:dyDescent="0.3">
      <c r="A1894" s="74">
        <f>'MRR - Juliana'!S1647</f>
        <v>0</v>
      </c>
    </row>
    <row r="1895" spans="1:1" x14ac:dyDescent="0.3">
      <c r="A1895" s="74">
        <f>'MRR - Juliana'!S1648</f>
        <v>0</v>
      </c>
    </row>
    <row r="1896" spans="1:1" x14ac:dyDescent="0.3">
      <c r="A1896" s="74">
        <f>'MRR - Juliana'!S1649</f>
        <v>0</v>
      </c>
    </row>
    <row r="1897" spans="1:1" x14ac:dyDescent="0.3">
      <c r="A1897" s="74">
        <f>'MRR - Juliana'!S1650</f>
        <v>0</v>
      </c>
    </row>
    <row r="1898" spans="1:1" x14ac:dyDescent="0.3">
      <c r="A1898" s="74">
        <f>'MRR - Juliana'!S1651</f>
        <v>0</v>
      </c>
    </row>
    <row r="1899" spans="1:1" x14ac:dyDescent="0.3">
      <c r="A1899" s="74">
        <f>'MRR - Juliana'!S1652</f>
        <v>0</v>
      </c>
    </row>
    <row r="1900" spans="1:1" x14ac:dyDescent="0.3">
      <c r="A1900" s="74">
        <f>'MRR - Juliana'!S1653</f>
        <v>0</v>
      </c>
    </row>
    <row r="1901" spans="1:1" x14ac:dyDescent="0.3">
      <c r="A1901" s="74">
        <f>'MRR - Juliana'!S1654</f>
        <v>0</v>
      </c>
    </row>
    <row r="1902" spans="1:1" x14ac:dyDescent="0.3">
      <c r="A1902" s="74">
        <f>'MRR - Juliana'!S1655</f>
        <v>0</v>
      </c>
    </row>
    <row r="1903" spans="1:1" x14ac:dyDescent="0.3">
      <c r="A1903" s="74">
        <f>'MRR - Juliana'!S1656</f>
        <v>0</v>
      </c>
    </row>
    <row r="1904" spans="1:1" x14ac:dyDescent="0.3">
      <c r="A1904" s="74">
        <f>'MRR - Juliana'!S1657</f>
        <v>0</v>
      </c>
    </row>
    <row r="1905" spans="1:1" x14ac:dyDescent="0.3">
      <c r="A1905" s="74">
        <f>'MRR - Juliana'!S1658</f>
        <v>0</v>
      </c>
    </row>
    <row r="1906" spans="1:1" x14ac:dyDescent="0.3">
      <c r="A1906" s="74">
        <f>'MRR - Juliana'!S1659</f>
        <v>0</v>
      </c>
    </row>
    <row r="1907" spans="1:1" x14ac:dyDescent="0.3">
      <c r="A1907" s="74">
        <f>'MRR - Juliana'!S1660</f>
        <v>0</v>
      </c>
    </row>
    <row r="1908" spans="1:1" x14ac:dyDescent="0.3">
      <c r="A1908" s="74">
        <f>'MRR - Juliana'!S1661</f>
        <v>0</v>
      </c>
    </row>
    <row r="1909" spans="1:1" x14ac:dyDescent="0.3">
      <c r="A1909" s="74">
        <f>'MRR - Juliana'!S1662</f>
        <v>0</v>
      </c>
    </row>
    <row r="1910" spans="1:1" x14ac:dyDescent="0.3">
      <c r="A1910" s="74">
        <f>'MRR - Juliana'!S1663</f>
        <v>0</v>
      </c>
    </row>
    <row r="1911" spans="1:1" x14ac:dyDescent="0.3">
      <c r="A1911" s="74">
        <f>'MRR - Juliana'!S1664</f>
        <v>0</v>
      </c>
    </row>
    <row r="1912" spans="1:1" x14ac:dyDescent="0.3">
      <c r="A1912" s="74">
        <f>'MRR - Juliana'!S1665</f>
        <v>0</v>
      </c>
    </row>
    <row r="1913" spans="1:1" x14ac:dyDescent="0.3">
      <c r="A1913" s="74">
        <f>'MRR - Juliana'!S1666</f>
        <v>0</v>
      </c>
    </row>
    <row r="1914" spans="1:1" x14ac:dyDescent="0.3">
      <c r="A1914" s="74">
        <f>'MRR - Juliana'!S1667</f>
        <v>0</v>
      </c>
    </row>
    <row r="1915" spans="1:1" x14ac:dyDescent="0.3">
      <c r="A1915" s="74">
        <f>'MRR - Juliana'!S1668</f>
        <v>0</v>
      </c>
    </row>
    <row r="1916" spans="1:1" x14ac:dyDescent="0.3">
      <c r="A1916" s="74">
        <f>'MRR - Juliana'!S1669</f>
        <v>0</v>
      </c>
    </row>
    <row r="1917" spans="1:1" x14ac:dyDescent="0.3">
      <c r="A1917" s="74">
        <f>'MRR - Juliana'!S1670</f>
        <v>0</v>
      </c>
    </row>
    <row r="1918" spans="1:1" x14ac:dyDescent="0.3">
      <c r="A1918" s="74">
        <f>'MRR - Juliana'!S1671</f>
        <v>0</v>
      </c>
    </row>
    <row r="1919" spans="1:1" x14ac:dyDescent="0.3">
      <c r="A1919" s="74">
        <f>'MRR - Juliana'!S1672</f>
        <v>0</v>
      </c>
    </row>
    <row r="1920" spans="1:1" x14ac:dyDescent="0.3">
      <c r="A1920" s="74">
        <f>'MRR - Juliana'!S1673</f>
        <v>0</v>
      </c>
    </row>
    <row r="1921" spans="1:1" x14ac:dyDescent="0.3">
      <c r="A1921" s="74">
        <f>'MRR - Juliana'!S1674</f>
        <v>0</v>
      </c>
    </row>
    <row r="1922" spans="1:1" x14ac:dyDescent="0.3">
      <c r="A1922" s="74">
        <f>'MRR - Juliana'!S1675</f>
        <v>0</v>
      </c>
    </row>
    <row r="1923" spans="1:1" x14ac:dyDescent="0.3">
      <c r="A1923" s="74">
        <f>'MRR - Juliana'!S1676</f>
        <v>0</v>
      </c>
    </row>
    <row r="1924" spans="1:1" x14ac:dyDescent="0.3">
      <c r="A1924" s="74">
        <f>'MRR - Juliana'!S1677</f>
        <v>0</v>
      </c>
    </row>
    <row r="1925" spans="1:1" x14ac:dyDescent="0.3">
      <c r="A1925" s="74">
        <f>'MRR - Juliana'!S1678</f>
        <v>0</v>
      </c>
    </row>
    <row r="1926" spans="1:1" x14ac:dyDescent="0.3">
      <c r="A1926" s="74">
        <f>'MRR - Juliana'!S1679</f>
        <v>0</v>
      </c>
    </row>
    <row r="1927" spans="1:1" x14ac:dyDescent="0.3">
      <c r="A1927" s="74">
        <f>'MRR - Juliana'!S1680</f>
        <v>0</v>
      </c>
    </row>
    <row r="1928" spans="1:1" x14ac:dyDescent="0.3">
      <c r="A1928" s="74">
        <f>'MRR - Juliana'!S1681</f>
        <v>0</v>
      </c>
    </row>
    <row r="1929" spans="1:1" x14ac:dyDescent="0.3">
      <c r="A1929" s="74">
        <f>'MRR - Juliana'!S1682</f>
        <v>0</v>
      </c>
    </row>
    <row r="1930" spans="1:1" x14ac:dyDescent="0.3">
      <c r="A1930" s="74">
        <f>'MRR - Juliana'!S1683</f>
        <v>0</v>
      </c>
    </row>
    <row r="1931" spans="1:1" x14ac:dyDescent="0.3">
      <c r="A1931" s="74">
        <f>'MRR - Juliana'!S1684</f>
        <v>0</v>
      </c>
    </row>
    <row r="1932" spans="1:1" x14ac:dyDescent="0.3">
      <c r="A1932" s="74">
        <f>'MRR - Juliana'!S1685</f>
        <v>0</v>
      </c>
    </row>
    <row r="1933" spans="1:1" x14ac:dyDescent="0.3">
      <c r="A1933" s="74">
        <f>'MRR - Juliana'!S1686</f>
        <v>0</v>
      </c>
    </row>
    <row r="1934" spans="1:1" x14ac:dyDescent="0.3">
      <c r="A1934" s="74">
        <f>'MRR - Juliana'!S1687</f>
        <v>0</v>
      </c>
    </row>
    <row r="1935" spans="1:1" x14ac:dyDescent="0.3">
      <c r="A1935" s="74">
        <f>'MRR - Juliana'!S1688</f>
        <v>0</v>
      </c>
    </row>
    <row r="1936" spans="1:1" x14ac:dyDescent="0.3">
      <c r="A1936" s="74">
        <f>'MRR - Juliana'!S1689</f>
        <v>0</v>
      </c>
    </row>
    <row r="1937" spans="1:1" x14ac:dyDescent="0.3">
      <c r="A1937" s="74">
        <f>'MRR - Juliana'!S1690</f>
        <v>0</v>
      </c>
    </row>
    <row r="1938" spans="1:1" x14ac:dyDescent="0.3">
      <c r="A1938" s="74">
        <f>'MRR - Juliana'!S1691</f>
        <v>0</v>
      </c>
    </row>
    <row r="1939" spans="1:1" x14ac:dyDescent="0.3">
      <c r="A1939" s="74">
        <f>'MRR - Juliana'!S1692</f>
        <v>0</v>
      </c>
    </row>
    <row r="1940" spans="1:1" x14ac:dyDescent="0.3">
      <c r="A1940" s="74">
        <f>'MRR - Juliana'!S1693</f>
        <v>0</v>
      </c>
    </row>
    <row r="1941" spans="1:1" x14ac:dyDescent="0.3">
      <c r="A1941" s="74">
        <f>'MRR - Juliana'!S1694</f>
        <v>0</v>
      </c>
    </row>
    <row r="1942" spans="1:1" x14ac:dyDescent="0.3">
      <c r="A1942" s="74">
        <f>'MRR - Juliana'!S1695</f>
        <v>0</v>
      </c>
    </row>
    <row r="1943" spans="1:1" x14ac:dyDescent="0.3">
      <c r="A1943" s="74">
        <f>'MRR - Juliana'!S1696</f>
        <v>0</v>
      </c>
    </row>
    <row r="1944" spans="1:1" x14ac:dyDescent="0.3">
      <c r="A1944" s="74">
        <f>'MRR - Juliana'!S1697</f>
        <v>0</v>
      </c>
    </row>
    <row r="1945" spans="1:1" x14ac:dyDescent="0.3">
      <c r="A1945" s="74">
        <f>'MRR - Juliana'!S1698</f>
        <v>0</v>
      </c>
    </row>
    <row r="1946" spans="1:1" x14ac:dyDescent="0.3">
      <c r="A1946" s="74">
        <f>'MRR - Juliana'!S1699</f>
        <v>0</v>
      </c>
    </row>
    <row r="1947" spans="1:1" x14ac:dyDescent="0.3">
      <c r="A1947" s="74">
        <f>'MRR - Juliana'!S1700</f>
        <v>0</v>
      </c>
    </row>
    <row r="1948" spans="1:1" x14ac:dyDescent="0.3">
      <c r="A1948" s="74">
        <f>'MRR - Juliana'!S1701</f>
        <v>0</v>
      </c>
    </row>
    <row r="1949" spans="1:1" x14ac:dyDescent="0.3">
      <c r="A1949" s="74">
        <f>'MRR - Juliana'!S1702</f>
        <v>0</v>
      </c>
    </row>
    <row r="1950" spans="1:1" x14ac:dyDescent="0.3">
      <c r="A1950" s="74">
        <f>'MRR - Juliana'!S1703</f>
        <v>0</v>
      </c>
    </row>
    <row r="1951" spans="1:1" x14ac:dyDescent="0.3">
      <c r="A1951" s="74">
        <f>'MRR - Juliana'!S1704</f>
        <v>0</v>
      </c>
    </row>
    <row r="1952" spans="1:1" x14ac:dyDescent="0.3">
      <c r="A1952" s="74">
        <f>'MRR - Juliana'!S1705</f>
        <v>0</v>
      </c>
    </row>
    <row r="1953" spans="1:1" x14ac:dyDescent="0.3">
      <c r="A1953" s="74">
        <f>'MRR - Juliana'!S1706</f>
        <v>0</v>
      </c>
    </row>
    <row r="1954" spans="1:1" x14ac:dyDescent="0.3">
      <c r="A1954" s="74">
        <f>'MRR - Juliana'!S1707</f>
        <v>0</v>
      </c>
    </row>
    <row r="1955" spans="1:1" x14ac:dyDescent="0.3">
      <c r="A1955" s="74">
        <f>'MRR - Juliana'!S1708</f>
        <v>0</v>
      </c>
    </row>
    <row r="1956" spans="1:1" x14ac:dyDescent="0.3">
      <c r="A1956" s="74">
        <f>'MRR - Juliana'!S1709</f>
        <v>0</v>
      </c>
    </row>
    <row r="1957" spans="1:1" x14ac:dyDescent="0.3">
      <c r="A1957" s="74">
        <f>'MRR - Juliana'!S1710</f>
        <v>0</v>
      </c>
    </row>
    <row r="1958" spans="1:1" x14ac:dyDescent="0.3">
      <c r="A1958" s="74">
        <f>'MRR - Juliana'!S1711</f>
        <v>0</v>
      </c>
    </row>
    <row r="1959" spans="1:1" x14ac:dyDescent="0.3">
      <c r="A1959" s="74">
        <f>'MRR - Juliana'!S1712</f>
        <v>0</v>
      </c>
    </row>
    <row r="1960" spans="1:1" x14ac:dyDescent="0.3">
      <c r="A1960" s="74">
        <f>'MRR - Juliana'!S1713</f>
        <v>0</v>
      </c>
    </row>
    <row r="1961" spans="1:1" x14ac:dyDescent="0.3">
      <c r="A1961" s="74">
        <f>'MRR - Juliana'!S1714</f>
        <v>0</v>
      </c>
    </row>
    <row r="1962" spans="1:1" x14ac:dyDescent="0.3">
      <c r="A1962" s="74">
        <f>'MRR - Juliana'!S1715</f>
        <v>0</v>
      </c>
    </row>
    <row r="1963" spans="1:1" x14ac:dyDescent="0.3">
      <c r="A1963" s="74">
        <f>'MRR - Juliana'!S1716</f>
        <v>0</v>
      </c>
    </row>
    <row r="1964" spans="1:1" x14ac:dyDescent="0.3">
      <c r="A1964" s="74">
        <f>'MRR - Juliana'!S1717</f>
        <v>0</v>
      </c>
    </row>
    <row r="1965" spans="1:1" x14ac:dyDescent="0.3">
      <c r="A1965" s="74">
        <f>'MRR - Juliana'!S1718</f>
        <v>0</v>
      </c>
    </row>
    <row r="1966" spans="1:1" x14ac:dyDescent="0.3">
      <c r="A1966" s="74">
        <f>'MRR - Juliana'!S1719</f>
        <v>0</v>
      </c>
    </row>
    <row r="1967" spans="1:1" x14ac:dyDescent="0.3">
      <c r="A1967" s="74">
        <f>'MRR - Juliana'!S1720</f>
        <v>0</v>
      </c>
    </row>
    <row r="1968" spans="1:1" x14ac:dyDescent="0.3">
      <c r="A1968" s="74">
        <f>'MRR - Juliana'!S1721</f>
        <v>0</v>
      </c>
    </row>
    <row r="1969" spans="1:1" x14ac:dyDescent="0.3">
      <c r="A1969" s="74">
        <f>'MRR - Juliana'!S1722</f>
        <v>0</v>
      </c>
    </row>
    <row r="1970" spans="1:1" x14ac:dyDescent="0.3">
      <c r="A1970" s="74">
        <f>'MRR - Juliana'!S1723</f>
        <v>0</v>
      </c>
    </row>
    <row r="1971" spans="1:1" x14ac:dyDescent="0.3">
      <c r="A1971" s="74">
        <f>'MRR - Juliana'!S1724</f>
        <v>0</v>
      </c>
    </row>
    <row r="1972" spans="1:1" x14ac:dyDescent="0.3">
      <c r="A1972" s="74">
        <f>'MRR - Juliana'!S1725</f>
        <v>0</v>
      </c>
    </row>
    <row r="1973" spans="1:1" x14ac:dyDescent="0.3">
      <c r="A1973" s="74">
        <f>'MRR - Juliana'!S1726</f>
        <v>0</v>
      </c>
    </row>
    <row r="1974" spans="1:1" x14ac:dyDescent="0.3">
      <c r="A1974" s="74">
        <f>'MRR - Juliana'!S1727</f>
        <v>0</v>
      </c>
    </row>
    <row r="1975" spans="1:1" x14ac:dyDescent="0.3">
      <c r="A1975" s="74">
        <f>'MRR - Juliana'!S1728</f>
        <v>0</v>
      </c>
    </row>
    <row r="1976" spans="1:1" x14ac:dyDescent="0.3">
      <c r="A1976" s="74">
        <f>'MRR - Juliana'!S1729</f>
        <v>0</v>
      </c>
    </row>
    <row r="1977" spans="1:1" x14ac:dyDescent="0.3">
      <c r="A1977" s="74">
        <f>'MRR - Juliana'!S1730</f>
        <v>0</v>
      </c>
    </row>
    <row r="1978" spans="1:1" x14ac:dyDescent="0.3">
      <c r="A1978" s="74">
        <f>'MRR - Juliana'!S1731</f>
        <v>0</v>
      </c>
    </row>
    <row r="1979" spans="1:1" x14ac:dyDescent="0.3">
      <c r="A1979" s="74">
        <f>'MRR - Juliana'!S1732</f>
        <v>0</v>
      </c>
    </row>
    <row r="1980" spans="1:1" x14ac:dyDescent="0.3">
      <c r="A1980" s="74">
        <f>'MRR - Juliana'!S1733</f>
        <v>0</v>
      </c>
    </row>
    <row r="1981" spans="1:1" x14ac:dyDescent="0.3">
      <c r="A1981" s="74">
        <f>'MRR - Juliana'!S1734</f>
        <v>0</v>
      </c>
    </row>
    <row r="1982" spans="1:1" x14ac:dyDescent="0.3">
      <c r="A1982" s="74">
        <f>'MRR - Juliana'!S1735</f>
        <v>0</v>
      </c>
    </row>
    <row r="1983" spans="1:1" x14ac:dyDescent="0.3">
      <c r="A1983" s="74">
        <f>'MRR - Juliana'!S1736</f>
        <v>0</v>
      </c>
    </row>
    <row r="1984" spans="1:1" x14ac:dyDescent="0.3">
      <c r="A1984" s="74">
        <f>'MRR - Juliana'!S1737</f>
        <v>0</v>
      </c>
    </row>
    <row r="1985" spans="1:1" x14ac:dyDescent="0.3">
      <c r="A1985" s="74">
        <f>'MRR - Juliana'!S1738</f>
        <v>0</v>
      </c>
    </row>
    <row r="1986" spans="1:1" x14ac:dyDescent="0.3">
      <c r="A1986" s="74">
        <f>'MRR - Juliana'!S1739</f>
        <v>0</v>
      </c>
    </row>
    <row r="1987" spans="1:1" x14ac:dyDescent="0.3">
      <c r="A1987" s="74">
        <f>'MRR - Juliana'!S1740</f>
        <v>0</v>
      </c>
    </row>
    <row r="1988" spans="1:1" x14ac:dyDescent="0.3">
      <c r="A1988" s="74">
        <f>'MRR - Juliana'!S1741</f>
        <v>0</v>
      </c>
    </row>
    <row r="1989" spans="1:1" x14ac:dyDescent="0.3">
      <c r="A1989" s="74">
        <f>'MRR - Juliana'!S1742</f>
        <v>0</v>
      </c>
    </row>
    <row r="1990" spans="1:1" x14ac:dyDescent="0.3">
      <c r="A1990" s="74">
        <f>'MRR - Juliana'!S1743</f>
        <v>0</v>
      </c>
    </row>
    <row r="1991" spans="1:1" x14ac:dyDescent="0.3">
      <c r="A1991" s="74">
        <f>'MRR - Juliana'!S1744</f>
        <v>0</v>
      </c>
    </row>
    <row r="1992" spans="1:1" x14ac:dyDescent="0.3">
      <c r="A1992" s="74">
        <f>'MRR - Juliana'!S1745</f>
        <v>0</v>
      </c>
    </row>
    <row r="1993" spans="1:1" x14ac:dyDescent="0.3">
      <c r="A1993" s="74">
        <f>'MRR - Juliana'!S1746</f>
        <v>0</v>
      </c>
    </row>
    <row r="1994" spans="1:1" x14ac:dyDescent="0.3">
      <c r="A1994" s="74">
        <f>'MRR - Juliana'!S1747</f>
        <v>0</v>
      </c>
    </row>
    <row r="1995" spans="1:1" x14ac:dyDescent="0.3">
      <c r="A1995" s="74">
        <f>'MRR - Juliana'!S1748</f>
        <v>0</v>
      </c>
    </row>
    <row r="1996" spans="1:1" x14ac:dyDescent="0.3">
      <c r="A1996" s="74">
        <f>'MRR - Juliana'!S1749</f>
        <v>0</v>
      </c>
    </row>
    <row r="1997" spans="1:1" x14ac:dyDescent="0.3">
      <c r="A1997" s="74">
        <f>'MRR - Juliana'!S1750</f>
        <v>0</v>
      </c>
    </row>
    <row r="1998" spans="1:1" x14ac:dyDescent="0.3">
      <c r="A1998" s="74">
        <f>'MRR - Juliana'!S1751</f>
        <v>0</v>
      </c>
    </row>
    <row r="1999" spans="1:1" x14ac:dyDescent="0.3">
      <c r="A1999" s="74">
        <f>'MRR - Juliana'!S1752</f>
        <v>0</v>
      </c>
    </row>
    <row r="2000" spans="1:1" x14ac:dyDescent="0.3">
      <c r="A2000" s="74">
        <f>'MRR - Juliana'!S1753</f>
        <v>0</v>
      </c>
    </row>
    <row r="2001" spans="1:1" x14ac:dyDescent="0.3">
      <c r="A2001" s="74">
        <f>'MRR - Juliana'!S1754</f>
        <v>0</v>
      </c>
    </row>
    <row r="2002" spans="1:1" x14ac:dyDescent="0.3">
      <c r="A2002" s="74">
        <f>'MRR - Juliana'!S1755</f>
        <v>0</v>
      </c>
    </row>
    <row r="2003" spans="1:1" x14ac:dyDescent="0.3">
      <c r="A2003" s="74">
        <f>'MRR - Juliana'!S1756</f>
        <v>0</v>
      </c>
    </row>
    <row r="2004" spans="1:1" x14ac:dyDescent="0.3">
      <c r="A2004" s="74">
        <f>'MRR - Juliana'!S1757</f>
        <v>0</v>
      </c>
    </row>
    <row r="2005" spans="1:1" x14ac:dyDescent="0.3">
      <c r="A2005" s="74">
        <f>'MRR - Juliana'!S1758</f>
        <v>0</v>
      </c>
    </row>
    <row r="2006" spans="1:1" x14ac:dyDescent="0.3">
      <c r="A2006" s="74">
        <f>'MRR - Juliana'!S1759</f>
        <v>0</v>
      </c>
    </row>
    <row r="2007" spans="1:1" x14ac:dyDescent="0.3">
      <c r="A2007" s="74">
        <f>'MRR - Juliana'!S1760</f>
        <v>0</v>
      </c>
    </row>
    <row r="2008" spans="1:1" x14ac:dyDescent="0.3">
      <c r="A2008" s="74">
        <f>'MRR - Juliana'!S1761</f>
        <v>0</v>
      </c>
    </row>
    <row r="2009" spans="1:1" x14ac:dyDescent="0.3">
      <c r="A2009" s="74">
        <f>'MRR - Juliana'!S1762</f>
        <v>0</v>
      </c>
    </row>
    <row r="2010" spans="1:1" x14ac:dyDescent="0.3">
      <c r="A2010" s="74">
        <f>'MRR - Juliana'!S1763</f>
        <v>0</v>
      </c>
    </row>
    <row r="2011" spans="1:1" x14ac:dyDescent="0.3">
      <c r="A2011" s="74">
        <f>'MRR - Juliana'!S1764</f>
        <v>0</v>
      </c>
    </row>
    <row r="2012" spans="1:1" x14ac:dyDescent="0.3">
      <c r="A2012" s="74">
        <f>'MRR - Juliana'!S1765</f>
        <v>0</v>
      </c>
    </row>
    <row r="2013" spans="1:1" x14ac:dyDescent="0.3">
      <c r="A2013" s="74">
        <f>'MRR - Juliana'!S1766</f>
        <v>0</v>
      </c>
    </row>
    <row r="2014" spans="1:1" x14ac:dyDescent="0.3">
      <c r="A2014" s="74">
        <f>'MRR - Juliana'!S1767</f>
        <v>0</v>
      </c>
    </row>
    <row r="2015" spans="1:1" x14ac:dyDescent="0.3">
      <c r="A2015" s="74">
        <f>'MRR - Juliana'!S1768</f>
        <v>0</v>
      </c>
    </row>
    <row r="2016" spans="1:1" x14ac:dyDescent="0.3">
      <c r="A2016" s="74">
        <f>'MRR - Juliana'!S1769</f>
        <v>0</v>
      </c>
    </row>
    <row r="2017" spans="1:1" x14ac:dyDescent="0.3">
      <c r="A2017" s="74">
        <f>'MRR - Juliana'!S1770</f>
        <v>0</v>
      </c>
    </row>
    <row r="2018" spans="1:1" x14ac:dyDescent="0.3">
      <c r="A2018" s="74">
        <f>'MRR - Juliana'!S1771</f>
        <v>0</v>
      </c>
    </row>
    <row r="2019" spans="1:1" x14ac:dyDescent="0.3">
      <c r="A2019" s="74">
        <f>'MRR - Juliana'!S1772</f>
        <v>0</v>
      </c>
    </row>
    <row r="2020" spans="1:1" x14ac:dyDescent="0.3">
      <c r="A2020" s="74">
        <f>'MRR - Juliana'!S1773</f>
        <v>0</v>
      </c>
    </row>
    <row r="2021" spans="1:1" x14ac:dyDescent="0.3">
      <c r="A2021" s="74">
        <f>'MRR - Juliana'!S1774</f>
        <v>0</v>
      </c>
    </row>
    <row r="2022" spans="1:1" x14ac:dyDescent="0.3">
      <c r="A2022" s="74">
        <f>'MRR - Juliana'!S1775</f>
        <v>0</v>
      </c>
    </row>
    <row r="2023" spans="1:1" x14ac:dyDescent="0.3">
      <c r="A2023" s="74">
        <f>'MRR - Juliana'!S1776</f>
        <v>0</v>
      </c>
    </row>
    <row r="2024" spans="1:1" x14ac:dyDescent="0.3">
      <c r="A2024" s="74">
        <f>'MRR - Juliana'!S1777</f>
        <v>0</v>
      </c>
    </row>
    <row r="2025" spans="1:1" x14ac:dyDescent="0.3">
      <c r="A2025" s="74">
        <f>'MRR - Juliana'!S1778</f>
        <v>0</v>
      </c>
    </row>
    <row r="2026" spans="1:1" x14ac:dyDescent="0.3">
      <c r="A2026" s="74">
        <f>'MRR - Juliana'!S1779</f>
        <v>0</v>
      </c>
    </row>
    <row r="2027" spans="1:1" x14ac:dyDescent="0.3">
      <c r="A2027" s="74">
        <f>'MRR - Juliana'!S1780</f>
        <v>0</v>
      </c>
    </row>
    <row r="2028" spans="1:1" x14ac:dyDescent="0.3">
      <c r="A2028" s="74">
        <f>'MRR - Juliana'!S1781</f>
        <v>0</v>
      </c>
    </row>
    <row r="2029" spans="1:1" x14ac:dyDescent="0.3">
      <c r="A2029" s="74">
        <f>'MRR - Juliana'!S1782</f>
        <v>0</v>
      </c>
    </row>
    <row r="2030" spans="1:1" x14ac:dyDescent="0.3">
      <c r="A2030" s="74">
        <f>'MRR - Juliana'!S1783</f>
        <v>0</v>
      </c>
    </row>
    <row r="2031" spans="1:1" x14ac:dyDescent="0.3">
      <c r="A2031" s="74">
        <f>'MRR - Juliana'!S1784</f>
        <v>0</v>
      </c>
    </row>
    <row r="2032" spans="1:1" x14ac:dyDescent="0.3">
      <c r="A2032" s="74">
        <f>'MRR - Juliana'!S1785</f>
        <v>0</v>
      </c>
    </row>
    <row r="2033" spans="1:1" x14ac:dyDescent="0.3">
      <c r="A2033" s="74">
        <f>'MRR - Juliana'!S1786</f>
        <v>0</v>
      </c>
    </row>
    <row r="2034" spans="1:1" x14ac:dyDescent="0.3">
      <c r="A2034" s="74">
        <f>'MRR - Juliana'!S1787</f>
        <v>0</v>
      </c>
    </row>
    <row r="2035" spans="1:1" x14ac:dyDescent="0.3">
      <c r="A2035" s="74">
        <f>'MRR - Juliana'!S1788</f>
        <v>0</v>
      </c>
    </row>
    <row r="2036" spans="1:1" x14ac:dyDescent="0.3">
      <c r="A2036" s="74">
        <f>'MRR - Juliana'!S1789</f>
        <v>0</v>
      </c>
    </row>
    <row r="2037" spans="1:1" x14ac:dyDescent="0.3">
      <c r="A2037" s="74">
        <f>'MRR - Juliana'!S1790</f>
        <v>0</v>
      </c>
    </row>
    <row r="2038" spans="1:1" x14ac:dyDescent="0.3">
      <c r="A2038" s="74">
        <f>'MRR - Juliana'!S1791</f>
        <v>0</v>
      </c>
    </row>
    <row r="2039" spans="1:1" x14ac:dyDescent="0.3">
      <c r="A2039" s="74">
        <f>'MRR - Juliana'!S1792</f>
        <v>0</v>
      </c>
    </row>
    <row r="2040" spans="1:1" x14ac:dyDescent="0.3">
      <c r="A2040" s="74">
        <f>'MRR - Juliana'!S1793</f>
        <v>0</v>
      </c>
    </row>
    <row r="2041" spans="1:1" x14ac:dyDescent="0.3">
      <c r="A2041" s="74">
        <f>'MRR - Juliana'!S1794</f>
        <v>0</v>
      </c>
    </row>
    <row r="2042" spans="1:1" x14ac:dyDescent="0.3">
      <c r="A2042" s="74">
        <f>'MRR - Juliana'!S1795</f>
        <v>0</v>
      </c>
    </row>
    <row r="2043" spans="1:1" x14ac:dyDescent="0.3">
      <c r="A2043" s="74">
        <f>'MRR - Juliana'!S1796</f>
        <v>0</v>
      </c>
    </row>
    <row r="2044" spans="1:1" x14ac:dyDescent="0.3">
      <c r="A2044" s="74">
        <f>'MRR - Juliana'!S1797</f>
        <v>0</v>
      </c>
    </row>
    <row r="2045" spans="1:1" x14ac:dyDescent="0.3">
      <c r="A2045" s="74">
        <f>'MRR - Juliana'!S1798</f>
        <v>0</v>
      </c>
    </row>
    <row r="2046" spans="1:1" x14ac:dyDescent="0.3">
      <c r="A2046" s="74">
        <f>'MRR - Juliana'!S1799</f>
        <v>0</v>
      </c>
    </row>
    <row r="2047" spans="1:1" x14ac:dyDescent="0.3">
      <c r="A2047" s="74">
        <f>'MRR - Juliana'!S1800</f>
        <v>0</v>
      </c>
    </row>
    <row r="2048" spans="1:1" x14ac:dyDescent="0.3">
      <c r="A2048" s="74">
        <f>'MRR - Juliana'!S1801</f>
        <v>0</v>
      </c>
    </row>
    <row r="2049" spans="1:1" x14ac:dyDescent="0.3">
      <c r="A2049" s="74">
        <f>'MRR - Juliana'!S1802</f>
        <v>0</v>
      </c>
    </row>
    <row r="2050" spans="1:1" x14ac:dyDescent="0.3">
      <c r="A2050" s="74">
        <f>'MRR - Juliana'!S1803</f>
        <v>0</v>
      </c>
    </row>
    <row r="2051" spans="1:1" x14ac:dyDescent="0.3">
      <c r="A2051" s="74">
        <f>'MRR - Juliana'!S1804</f>
        <v>0</v>
      </c>
    </row>
    <row r="2052" spans="1:1" x14ac:dyDescent="0.3">
      <c r="A2052" s="74">
        <f>'MRR - Juliana'!S1805</f>
        <v>0</v>
      </c>
    </row>
    <row r="2053" spans="1:1" x14ac:dyDescent="0.3">
      <c r="A2053" s="74">
        <f>'MRR - Juliana'!S1806</f>
        <v>0</v>
      </c>
    </row>
    <row r="2054" spans="1:1" x14ac:dyDescent="0.3">
      <c r="A2054" s="74">
        <f>'MRR - Juliana'!S1807</f>
        <v>0</v>
      </c>
    </row>
    <row r="2055" spans="1:1" x14ac:dyDescent="0.3">
      <c r="A2055" s="74">
        <f>'MRR - Juliana'!S1808</f>
        <v>0</v>
      </c>
    </row>
    <row r="2056" spans="1:1" x14ac:dyDescent="0.3">
      <c r="A2056" s="74">
        <f>'MRR - Juliana'!S1809</f>
        <v>0</v>
      </c>
    </row>
    <row r="2057" spans="1:1" x14ac:dyDescent="0.3">
      <c r="A2057" s="74">
        <f>'MRR - Juliana'!S1810</f>
        <v>0</v>
      </c>
    </row>
    <row r="2058" spans="1:1" x14ac:dyDescent="0.3">
      <c r="A2058" s="74">
        <f>'MRR - Juliana'!S1811</f>
        <v>0</v>
      </c>
    </row>
    <row r="2059" spans="1:1" x14ac:dyDescent="0.3">
      <c r="A2059" s="74">
        <f>'MRR - Juliana'!S1812</f>
        <v>0</v>
      </c>
    </row>
    <row r="2060" spans="1:1" x14ac:dyDescent="0.3">
      <c r="A2060" s="74">
        <f>'MRR - Juliana'!S1813</f>
        <v>0</v>
      </c>
    </row>
    <row r="2061" spans="1:1" x14ac:dyDescent="0.3">
      <c r="A2061" s="74">
        <f>'MRR - Juliana'!S1814</f>
        <v>0</v>
      </c>
    </row>
    <row r="2062" spans="1:1" x14ac:dyDescent="0.3">
      <c r="A2062" s="74">
        <f>'MRR - Juliana'!S1815</f>
        <v>0</v>
      </c>
    </row>
    <row r="2063" spans="1:1" x14ac:dyDescent="0.3">
      <c r="A2063" s="74">
        <f>'MRR - Juliana'!S1816</f>
        <v>0</v>
      </c>
    </row>
    <row r="2064" spans="1:1" x14ac:dyDescent="0.3">
      <c r="A2064" s="74">
        <f>'MRR - Juliana'!S1817</f>
        <v>0</v>
      </c>
    </row>
    <row r="2065" spans="1:1" x14ac:dyDescent="0.3">
      <c r="A2065" s="74">
        <f>'MRR - Juliana'!S1818</f>
        <v>0</v>
      </c>
    </row>
    <row r="2066" spans="1:1" x14ac:dyDescent="0.3">
      <c r="A2066" s="74">
        <f>'MRR - Juliana'!S1819</f>
        <v>0</v>
      </c>
    </row>
    <row r="2067" spans="1:1" x14ac:dyDescent="0.3">
      <c r="A2067" s="74">
        <f>'MRR - Juliana'!S1820</f>
        <v>0</v>
      </c>
    </row>
    <row r="2068" spans="1:1" x14ac:dyDescent="0.3">
      <c r="A2068" s="74">
        <f>'MRR - Juliana'!S1821</f>
        <v>0</v>
      </c>
    </row>
    <row r="2069" spans="1:1" x14ac:dyDescent="0.3">
      <c r="A2069" s="74">
        <f>'MRR - Juliana'!S1822</f>
        <v>0</v>
      </c>
    </row>
    <row r="2070" spans="1:1" x14ac:dyDescent="0.3">
      <c r="A2070" s="74">
        <f>'MRR - Juliana'!S1823</f>
        <v>0</v>
      </c>
    </row>
    <row r="2071" spans="1:1" x14ac:dyDescent="0.3">
      <c r="A2071" s="74">
        <f>'MRR - Juliana'!S1824</f>
        <v>0</v>
      </c>
    </row>
    <row r="2072" spans="1:1" x14ac:dyDescent="0.3">
      <c r="A2072" s="74">
        <f>'MRR - Juliana'!S1825</f>
        <v>0</v>
      </c>
    </row>
    <row r="2073" spans="1:1" x14ac:dyDescent="0.3">
      <c r="A2073" s="74">
        <f>'MRR - Juliana'!S1826</f>
        <v>0</v>
      </c>
    </row>
    <row r="2074" spans="1:1" x14ac:dyDescent="0.3">
      <c r="A2074" s="74">
        <f>'MRR - Juliana'!S1827</f>
        <v>0</v>
      </c>
    </row>
    <row r="2075" spans="1:1" x14ac:dyDescent="0.3">
      <c r="A2075" s="74">
        <f>'MRR - Juliana'!S1828</f>
        <v>0</v>
      </c>
    </row>
    <row r="2076" spans="1:1" x14ac:dyDescent="0.3">
      <c r="A2076" s="74">
        <f>'MRR - Juliana'!S1829</f>
        <v>0</v>
      </c>
    </row>
    <row r="2077" spans="1:1" x14ac:dyDescent="0.3">
      <c r="A2077" s="74">
        <f>'MRR - Juliana'!S1830</f>
        <v>0</v>
      </c>
    </row>
    <row r="2078" spans="1:1" x14ac:dyDescent="0.3">
      <c r="A2078" s="74">
        <f>'MRR - Juliana'!S1831</f>
        <v>0</v>
      </c>
    </row>
    <row r="2079" spans="1:1" x14ac:dyDescent="0.3">
      <c r="A2079" s="74">
        <f>'MRR - Juliana'!S1832</f>
        <v>0</v>
      </c>
    </row>
    <row r="2080" spans="1:1" x14ac:dyDescent="0.3">
      <c r="A2080" s="74">
        <f>'MRR - Juliana'!S1833</f>
        <v>0</v>
      </c>
    </row>
    <row r="2081" spans="1:1" x14ac:dyDescent="0.3">
      <c r="A2081" s="74">
        <f>'MRR - Juliana'!S1834</f>
        <v>0</v>
      </c>
    </row>
    <row r="2082" spans="1:1" x14ac:dyDescent="0.3">
      <c r="A2082" s="74">
        <f>'MRR - Juliana'!S1835</f>
        <v>0</v>
      </c>
    </row>
    <row r="2083" spans="1:1" x14ac:dyDescent="0.3">
      <c r="A2083" s="74">
        <f>'MRR - Juliana'!S1836</f>
        <v>0</v>
      </c>
    </row>
    <row r="2084" spans="1:1" x14ac:dyDescent="0.3">
      <c r="A2084" s="74">
        <f>'MRR - Juliana'!S1837</f>
        <v>0</v>
      </c>
    </row>
    <row r="2085" spans="1:1" x14ac:dyDescent="0.3">
      <c r="A2085" s="74">
        <f>'MRR - Juliana'!S1838</f>
        <v>0</v>
      </c>
    </row>
    <row r="2086" spans="1:1" x14ac:dyDescent="0.3">
      <c r="A2086" s="74">
        <f>'MRR - Juliana'!S1839</f>
        <v>0</v>
      </c>
    </row>
    <row r="2087" spans="1:1" x14ac:dyDescent="0.3">
      <c r="A2087" s="74">
        <f>'MRR - Juliana'!S1840</f>
        <v>0</v>
      </c>
    </row>
    <row r="2088" spans="1:1" x14ac:dyDescent="0.3">
      <c r="A2088" s="74">
        <f>'MRR - Juliana'!S1841</f>
        <v>0</v>
      </c>
    </row>
    <row r="2089" spans="1:1" x14ac:dyDescent="0.3">
      <c r="A2089" s="74">
        <f>'MRR - Juliana'!S1842</f>
        <v>0</v>
      </c>
    </row>
    <row r="2090" spans="1:1" x14ac:dyDescent="0.3">
      <c r="A2090" s="74">
        <f>'MRR - Juliana'!S1843</f>
        <v>0</v>
      </c>
    </row>
    <row r="2091" spans="1:1" x14ac:dyDescent="0.3">
      <c r="A2091" s="74">
        <f>'MRR - Juliana'!S1844</f>
        <v>0</v>
      </c>
    </row>
    <row r="2092" spans="1:1" x14ac:dyDescent="0.3">
      <c r="A2092" s="74">
        <f>'MRR - Juliana'!S1845</f>
        <v>0</v>
      </c>
    </row>
    <row r="2093" spans="1:1" x14ac:dyDescent="0.3">
      <c r="A2093" s="74">
        <f>'MRR - Juliana'!S1846</f>
        <v>0</v>
      </c>
    </row>
    <row r="2094" spans="1:1" x14ac:dyDescent="0.3">
      <c r="A2094" s="74">
        <f>'MRR - Juliana'!S1847</f>
        <v>0</v>
      </c>
    </row>
    <row r="2095" spans="1:1" x14ac:dyDescent="0.3">
      <c r="A2095" s="74">
        <f>'MRR - Juliana'!S1848</f>
        <v>0</v>
      </c>
    </row>
    <row r="2096" spans="1:1" x14ac:dyDescent="0.3">
      <c r="A2096" s="74">
        <f>'MRR - Juliana'!S1849</f>
        <v>0</v>
      </c>
    </row>
    <row r="2097" spans="1:1" x14ac:dyDescent="0.3">
      <c r="A2097" s="74">
        <f>'MRR - Juliana'!S1850</f>
        <v>0</v>
      </c>
    </row>
    <row r="2098" spans="1:1" x14ac:dyDescent="0.3">
      <c r="A2098" s="74">
        <f>'MRR - Juliana'!S1851</f>
        <v>0</v>
      </c>
    </row>
    <row r="2099" spans="1:1" x14ac:dyDescent="0.3">
      <c r="A2099" s="74">
        <f>'MRR - Juliana'!S1852</f>
        <v>0</v>
      </c>
    </row>
    <row r="2100" spans="1:1" x14ac:dyDescent="0.3">
      <c r="A2100" s="74">
        <f>'MRR - Juliana'!S1853</f>
        <v>0</v>
      </c>
    </row>
    <row r="2101" spans="1:1" x14ac:dyDescent="0.3">
      <c r="A2101" s="74">
        <f>'MRR - Juliana'!S1854</f>
        <v>0</v>
      </c>
    </row>
    <row r="2102" spans="1:1" x14ac:dyDescent="0.3">
      <c r="A2102" s="74">
        <f>'MRR - Juliana'!S1855</f>
        <v>0</v>
      </c>
    </row>
    <row r="2103" spans="1:1" x14ac:dyDescent="0.3">
      <c r="A2103" s="74">
        <f>'MRR - Juliana'!S1856</f>
        <v>0</v>
      </c>
    </row>
    <row r="2104" spans="1:1" x14ac:dyDescent="0.3">
      <c r="A2104" s="74">
        <f>'MRR - Juliana'!S1857</f>
        <v>0</v>
      </c>
    </row>
    <row r="2105" spans="1:1" x14ac:dyDescent="0.3">
      <c r="A2105" s="74">
        <f>'MRR - Juliana'!S1858</f>
        <v>0</v>
      </c>
    </row>
    <row r="2106" spans="1:1" x14ac:dyDescent="0.3">
      <c r="A2106" s="74">
        <f>'MRR - Juliana'!S1859</f>
        <v>0</v>
      </c>
    </row>
    <row r="2107" spans="1:1" x14ac:dyDescent="0.3">
      <c r="A2107" s="74">
        <f>'MRR - Juliana'!S1860</f>
        <v>0</v>
      </c>
    </row>
    <row r="2108" spans="1:1" x14ac:dyDescent="0.3">
      <c r="A2108" s="74">
        <f>'MRR - Juliana'!S1861</f>
        <v>0</v>
      </c>
    </row>
    <row r="2109" spans="1:1" x14ac:dyDescent="0.3">
      <c r="A2109" s="74">
        <f>'MRR - Juliana'!S1862</f>
        <v>0</v>
      </c>
    </row>
    <row r="2110" spans="1:1" x14ac:dyDescent="0.3">
      <c r="A2110" s="74">
        <f>'MRR - Juliana'!S1863</f>
        <v>0</v>
      </c>
    </row>
    <row r="2111" spans="1:1" x14ac:dyDescent="0.3">
      <c r="A2111" s="74">
        <f>'MRR - Juliana'!S1864</f>
        <v>0</v>
      </c>
    </row>
    <row r="2112" spans="1:1" x14ac:dyDescent="0.3">
      <c r="A2112" s="74">
        <f>'MRR - Juliana'!S1865</f>
        <v>0</v>
      </c>
    </row>
    <row r="2113" spans="1:1" x14ac:dyDescent="0.3">
      <c r="A2113" s="74">
        <f>'MRR - Juliana'!S1866</f>
        <v>0</v>
      </c>
    </row>
    <row r="2114" spans="1:1" x14ac:dyDescent="0.3">
      <c r="A2114" s="74">
        <f>'MRR - Juliana'!S1867</f>
        <v>0</v>
      </c>
    </row>
    <row r="2115" spans="1:1" x14ac:dyDescent="0.3">
      <c r="A2115" s="74">
        <f>'MRR - Juliana'!S1868</f>
        <v>0</v>
      </c>
    </row>
    <row r="2116" spans="1:1" x14ac:dyDescent="0.3">
      <c r="A2116" s="74">
        <f>'MRR - Juliana'!S1869</f>
        <v>0</v>
      </c>
    </row>
    <row r="2117" spans="1:1" x14ac:dyDescent="0.3">
      <c r="A2117" s="74">
        <f>'MRR - Juliana'!S1870</f>
        <v>0</v>
      </c>
    </row>
    <row r="2118" spans="1:1" x14ac:dyDescent="0.3">
      <c r="A2118" s="74">
        <f>'MRR - Juliana'!S1871</f>
        <v>0</v>
      </c>
    </row>
    <row r="2119" spans="1:1" x14ac:dyDescent="0.3">
      <c r="A2119" s="74">
        <f>'MRR - Juliana'!S1872</f>
        <v>0</v>
      </c>
    </row>
    <row r="2120" spans="1:1" x14ac:dyDescent="0.3">
      <c r="A2120" s="74">
        <f>'MRR - Juliana'!S1873</f>
        <v>0</v>
      </c>
    </row>
    <row r="2121" spans="1:1" x14ac:dyDescent="0.3">
      <c r="A2121" s="74">
        <f>'MRR - Juliana'!S1874</f>
        <v>0</v>
      </c>
    </row>
    <row r="2122" spans="1:1" x14ac:dyDescent="0.3">
      <c r="A2122" s="74">
        <f>'MRR - Juliana'!S1875</f>
        <v>0</v>
      </c>
    </row>
    <row r="2123" spans="1:1" x14ac:dyDescent="0.3">
      <c r="A2123" s="74">
        <f>'MRR - Juliana'!S1876</f>
        <v>0</v>
      </c>
    </row>
    <row r="2124" spans="1:1" x14ac:dyDescent="0.3">
      <c r="A2124" s="74">
        <f>'MRR - Juliana'!S1877</f>
        <v>0</v>
      </c>
    </row>
    <row r="2125" spans="1:1" x14ac:dyDescent="0.3">
      <c r="A2125" s="74">
        <f>'MRR - Juliana'!S1878</f>
        <v>0</v>
      </c>
    </row>
    <row r="2126" spans="1:1" x14ac:dyDescent="0.3">
      <c r="A2126" s="74">
        <f>'MRR - Juliana'!S1879</f>
        <v>0</v>
      </c>
    </row>
    <row r="2127" spans="1:1" x14ac:dyDescent="0.3">
      <c r="A2127" s="74">
        <f>'MRR - Juliana'!S1880</f>
        <v>0</v>
      </c>
    </row>
    <row r="2128" spans="1:1" x14ac:dyDescent="0.3">
      <c r="A2128" s="74">
        <f>'MRR - Juliana'!S1881</f>
        <v>0</v>
      </c>
    </row>
    <row r="2129" spans="1:1" x14ac:dyDescent="0.3">
      <c r="A2129" s="74">
        <f>'MRR - Juliana'!S1882</f>
        <v>0</v>
      </c>
    </row>
    <row r="2130" spans="1:1" x14ac:dyDescent="0.3">
      <c r="A2130" s="74">
        <f>'MRR - Juliana'!S1883</f>
        <v>0</v>
      </c>
    </row>
    <row r="2131" spans="1:1" x14ac:dyDescent="0.3">
      <c r="A2131" s="74">
        <f>'MRR - Juliana'!S1884</f>
        <v>0</v>
      </c>
    </row>
    <row r="2132" spans="1:1" x14ac:dyDescent="0.3">
      <c r="A2132" s="74">
        <f>'MRR - Juliana'!S1885</f>
        <v>0</v>
      </c>
    </row>
    <row r="2133" spans="1:1" x14ac:dyDescent="0.3">
      <c r="A2133" s="74">
        <f>'MRR - Juliana'!S1886</f>
        <v>0</v>
      </c>
    </row>
    <row r="2134" spans="1:1" x14ac:dyDescent="0.3">
      <c r="A2134" s="74">
        <f>'MRR - Juliana'!S1887</f>
        <v>0</v>
      </c>
    </row>
    <row r="2135" spans="1:1" x14ac:dyDescent="0.3">
      <c r="A2135" s="74">
        <f>'MRR - Juliana'!S1888</f>
        <v>0</v>
      </c>
    </row>
    <row r="2136" spans="1:1" x14ac:dyDescent="0.3">
      <c r="A2136" s="74">
        <f>'MRR - Juliana'!S1889</f>
        <v>0</v>
      </c>
    </row>
    <row r="2137" spans="1:1" x14ac:dyDescent="0.3">
      <c r="A2137" s="74">
        <f>'MRR - Juliana'!S1890</f>
        <v>0</v>
      </c>
    </row>
    <row r="2138" spans="1:1" x14ac:dyDescent="0.3">
      <c r="A2138" s="74">
        <f>'MRR - Juliana'!S1891</f>
        <v>0</v>
      </c>
    </row>
    <row r="2139" spans="1:1" x14ac:dyDescent="0.3">
      <c r="A2139" s="74">
        <f>'MRR - Juliana'!S1892</f>
        <v>0</v>
      </c>
    </row>
    <row r="2140" spans="1:1" x14ac:dyDescent="0.3">
      <c r="A2140" s="74">
        <f>'MRR - Juliana'!S1893</f>
        <v>0</v>
      </c>
    </row>
    <row r="2141" spans="1:1" x14ac:dyDescent="0.3">
      <c r="A2141" s="74">
        <f>'MRR - Juliana'!S1894</f>
        <v>0</v>
      </c>
    </row>
    <row r="2142" spans="1:1" x14ac:dyDescent="0.3">
      <c r="A2142" s="74">
        <f>'MRR - Juliana'!S1895</f>
        <v>0</v>
      </c>
    </row>
    <row r="2143" spans="1:1" x14ac:dyDescent="0.3">
      <c r="A2143" s="74">
        <f>'MRR - Juliana'!S1896</f>
        <v>0</v>
      </c>
    </row>
    <row r="2144" spans="1:1" x14ac:dyDescent="0.3">
      <c r="A2144" s="74">
        <f>'MRR - Juliana'!S1897</f>
        <v>0</v>
      </c>
    </row>
    <row r="2145" spans="1:1" x14ac:dyDescent="0.3">
      <c r="A2145" s="74">
        <f>'MRR - Juliana'!S1898</f>
        <v>0</v>
      </c>
    </row>
    <row r="2146" spans="1:1" x14ac:dyDescent="0.3">
      <c r="A2146" s="74">
        <f>'MRR - Juliana'!S1899</f>
        <v>0</v>
      </c>
    </row>
    <row r="2147" spans="1:1" x14ac:dyDescent="0.3">
      <c r="A2147" s="74">
        <f>'MRR - Juliana'!S1900</f>
        <v>0</v>
      </c>
    </row>
    <row r="2148" spans="1:1" x14ac:dyDescent="0.3">
      <c r="A2148" s="74">
        <f>'MRR - Juliana'!S1901</f>
        <v>0</v>
      </c>
    </row>
    <row r="2149" spans="1:1" x14ac:dyDescent="0.3">
      <c r="A2149" s="74">
        <f>'MRR - Juliana'!S1902</f>
        <v>0</v>
      </c>
    </row>
    <row r="2150" spans="1:1" x14ac:dyDescent="0.3">
      <c r="A2150" s="74">
        <f>'MRR - Juliana'!S1903</f>
        <v>0</v>
      </c>
    </row>
    <row r="2151" spans="1:1" x14ac:dyDescent="0.3">
      <c r="A2151" s="74">
        <f>'MRR - Juliana'!S1904</f>
        <v>0</v>
      </c>
    </row>
    <row r="2152" spans="1:1" x14ac:dyDescent="0.3">
      <c r="A2152" s="74">
        <f>'MRR - Juliana'!S1905</f>
        <v>0</v>
      </c>
    </row>
    <row r="2153" spans="1:1" x14ac:dyDescent="0.3">
      <c r="A2153" s="74">
        <f>'MRR - Juliana'!S1906</f>
        <v>0</v>
      </c>
    </row>
    <row r="2154" spans="1:1" x14ac:dyDescent="0.3">
      <c r="A2154" s="74">
        <f>'MRR - Juliana'!S1907</f>
        <v>0</v>
      </c>
    </row>
    <row r="2155" spans="1:1" x14ac:dyDescent="0.3">
      <c r="A2155" s="74">
        <f>'MRR - Juliana'!S1908</f>
        <v>0</v>
      </c>
    </row>
    <row r="2156" spans="1:1" x14ac:dyDescent="0.3">
      <c r="A2156" s="74">
        <f>'MRR - Juliana'!S1909</f>
        <v>0</v>
      </c>
    </row>
    <row r="2157" spans="1:1" x14ac:dyDescent="0.3">
      <c r="A2157" s="74">
        <f>'MRR - Juliana'!S1910</f>
        <v>0</v>
      </c>
    </row>
    <row r="2158" spans="1:1" x14ac:dyDescent="0.3">
      <c r="A2158" s="74">
        <f>'MRR - Juliana'!S1911</f>
        <v>0</v>
      </c>
    </row>
    <row r="2159" spans="1:1" x14ac:dyDescent="0.3">
      <c r="A2159" s="74">
        <f>'MRR - Juliana'!S1912</f>
        <v>0</v>
      </c>
    </row>
    <row r="2160" spans="1:1" x14ac:dyDescent="0.3">
      <c r="A2160" s="74">
        <f>'MRR - Juliana'!S1913</f>
        <v>0</v>
      </c>
    </row>
    <row r="2161" spans="1:1" x14ac:dyDescent="0.3">
      <c r="A2161" s="74">
        <f>'MRR - Juliana'!S1914</f>
        <v>0</v>
      </c>
    </row>
    <row r="2162" spans="1:1" x14ac:dyDescent="0.3">
      <c r="A2162" s="74">
        <f>'MRR - Juliana'!S1915</f>
        <v>0</v>
      </c>
    </row>
    <row r="2163" spans="1:1" x14ac:dyDescent="0.3">
      <c r="A2163" s="74">
        <f>'MRR - Juliana'!S1916</f>
        <v>0</v>
      </c>
    </row>
    <row r="2164" spans="1:1" x14ac:dyDescent="0.3">
      <c r="A2164" s="74">
        <f>'MRR - Juliana'!S1917</f>
        <v>0</v>
      </c>
    </row>
    <row r="2165" spans="1:1" x14ac:dyDescent="0.3">
      <c r="A2165" s="74">
        <f>'MRR - Juliana'!S1918</f>
        <v>0</v>
      </c>
    </row>
    <row r="2166" spans="1:1" x14ac:dyDescent="0.3">
      <c r="A2166" s="74">
        <f>'MRR - Juliana'!S1919</f>
        <v>0</v>
      </c>
    </row>
    <row r="2167" spans="1:1" x14ac:dyDescent="0.3">
      <c r="A2167" s="74">
        <f>'MRR - Juliana'!S1920</f>
        <v>0</v>
      </c>
    </row>
    <row r="2168" spans="1:1" x14ac:dyDescent="0.3">
      <c r="A2168" s="74">
        <f>'MRR - Juliana'!S1921</f>
        <v>0</v>
      </c>
    </row>
    <row r="2169" spans="1:1" x14ac:dyDescent="0.3">
      <c r="A2169" s="74">
        <f>'MRR - Juliana'!S1922</f>
        <v>0</v>
      </c>
    </row>
    <row r="2170" spans="1:1" x14ac:dyDescent="0.3">
      <c r="A2170" s="74">
        <f>'MRR - Juliana'!S1923</f>
        <v>0</v>
      </c>
    </row>
    <row r="2171" spans="1:1" x14ac:dyDescent="0.3">
      <c r="A2171" s="74">
        <f>'MRR - Juliana'!S1924</f>
        <v>0</v>
      </c>
    </row>
    <row r="2172" spans="1:1" x14ac:dyDescent="0.3">
      <c r="A2172" s="74">
        <f>'MRR - Juliana'!S1925</f>
        <v>0</v>
      </c>
    </row>
    <row r="2173" spans="1:1" x14ac:dyDescent="0.3">
      <c r="A2173" s="74">
        <f>'MRR - Juliana'!S1926</f>
        <v>0</v>
      </c>
    </row>
    <row r="2174" spans="1:1" x14ac:dyDescent="0.3">
      <c r="A2174" s="74">
        <f>'MRR - Juliana'!S1927</f>
        <v>0</v>
      </c>
    </row>
    <row r="2175" spans="1:1" x14ac:dyDescent="0.3">
      <c r="A2175" s="74">
        <f>'MRR - Juliana'!S1928</f>
        <v>0</v>
      </c>
    </row>
    <row r="2176" spans="1:1" x14ac:dyDescent="0.3">
      <c r="A2176" s="74">
        <f>'MRR - Juliana'!S1929</f>
        <v>0</v>
      </c>
    </row>
    <row r="2177" spans="1:1" x14ac:dyDescent="0.3">
      <c r="A2177" s="74">
        <f>'MRR - Juliana'!S1930</f>
        <v>0</v>
      </c>
    </row>
    <row r="2178" spans="1:1" x14ac:dyDescent="0.3">
      <c r="A2178" s="74">
        <f>'MRR - Juliana'!S1931</f>
        <v>0</v>
      </c>
    </row>
    <row r="2179" spans="1:1" x14ac:dyDescent="0.3">
      <c r="A2179" s="74">
        <f>'MRR - Juliana'!S1932</f>
        <v>0</v>
      </c>
    </row>
    <row r="2180" spans="1:1" x14ac:dyDescent="0.3">
      <c r="A2180" s="74">
        <f>'MRR - Juliana'!S1933</f>
        <v>0</v>
      </c>
    </row>
    <row r="2181" spans="1:1" x14ac:dyDescent="0.3">
      <c r="A2181" s="74">
        <f>'MRR - Juliana'!S1934</f>
        <v>0</v>
      </c>
    </row>
    <row r="2182" spans="1:1" x14ac:dyDescent="0.3">
      <c r="A2182" s="74">
        <f>'MRR - Juliana'!S1935</f>
        <v>0</v>
      </c>
    </row>
    <row r="2183" spans="1:1" x14ac:dyDescent="0.3">
      <c r="A2183" s="74">
        <f>'MRR - Juliana'!S1936</f>
        <v>0</v>
      </c>
    </row>
    <row r="2184" spans="1:1" x14ac:dyDescent="0.3">
      <c r="A2184" s="74">
        <f>'MRR - Juliana'!S1937</f>
        <v>0</v>
      </c>
    </row>
    <row r="2185" spans="1:1" x14ac:dyDescent="0.3">
      <c r="A2185" s="74">
        <f>'MRR - Juliana'!S1938</f>
        <v>0</v>
      </c>
    </row>
    <row r="2186" spans="1:1" x14ac:dyDescent="0.3">
      <c r="A2186" s="74">
        <f>'MRR - Juliana'!S1939</f>
        <v>0</v>
      </c>
    </row>
    <row r="2187" spans="1:1" x14ac:dyDescent="0.3">
      <c r="A2187" s="74">
        <f>'MRR - Juliana'!S1940</f>
        <v>0</v>
      </c>
    </row>
    <row r="2188" spans="1:1" x14ac:dyDescent="0.3">
      <c r="A2188" s="74">
        <f>'MRR - Juliana'!S1941</f>
        <v>0</v>
      </c>
    </row>
    <row r="2189" spans="1:1" x14ac:dyDescent="0.3">
      <c r="A2189" s="74">
        <f>'MRR - Juliana'!S1942</f>
        <v>0</v>
      </c>
    </row>
    <row r="2190" spans="1:1" x14ac:dyDescent="0.3">
      <c r="A2190" s="74">
        <f>'MRR - Juliana'!S1943</f>
        <v>0</v>
      </c>
    </row>
    <row r="2191" spans="1:1" x14ac:dyDescent="0.3">
      <c r="A2191" s="74">
        <f>'MRR - Juliana'!S1944</f>
        <v>0</v>
      </c>
    </row>
    <row r="2192" spans="1:1" x14ac:dyDescent="0.3">
      <c r="A2192" s="74">
        <f>'MRR - Juliana'!S1945</f>
        <v>0</v>
      </c>
    </row>
    <row r="2193" spans="1:1" x14ac:dyDescent="0.3">
      <c r="A2193" s="74">
        <f>'MRR - Juliana'!S1946</f>
        <v>0</v>
      </c>
    </row>
    <row r="2194" spans="1:1" x14ac:dyDescent="0.3">
      <c r="A2194" s="74">
        <f>'MRR - Juliana'!S1947</f>
        <v>0</v>
      </c>
    </row>
    <row r="2195" spans="1:1" x14ac:dyDescent="0.3">
      <c r="A2195" s="74">
        <f>'MRR - Juliana'!S1948</f>
        <v>0</v>
      </c>
    </row>
    <row r="2196" spans="1:1" x14ac:dyDescent="0.3">
      <c r="A2196" s="74">
        <f>'MRR - Juliana'!S1949</f>
        <v>0</v>
      </c>
    </row>
    <row r="2197" spans="1:1" x14ac:dyDescent="0.3">
      <c r="A2197" s="74">
        <f>'MRR - Juliana'!S1950</f>
        <v>0</v>
      </c>
    </row>
    <row r="2198" spans="1:1" x14ac:dyDescent="0.3">
      <c r="A2198" s="74">
        <f>'MRR - Juliana'!S1951</f>
        <v>0</v>
      </c>
    </row>
    <row r="2199" spans="1:1" x14ac:dyDescent="0.3">
      <c r="A2199" s="74">
        <f>'MRR - Juliana'!S1952</f>
        <v>0</v>
      </c>
    </row>
    <row r="2200" spans="1:1" x14ac:dyDescent="0.3">
      <c r="A2200" s="74">
        <f>'MRR - Juliana'!S1953</f>
        <v>0</v>
      </c>
    </row>
    <row r="2201" spans="1:1" x14ac:dyDescent="0.3">
      <c r="A2201" s="74">
        <f>'MRR - Juliana'!S1954</f>
        <v>0</v>
      </c>
    </row>
    <row r="2202" spans="1:1" x14ac:dyDescent="0.3">
      <c r="A2202" s="74">
        <f>'MRR - Juliana'!S1955</f>
        <v>0</v>
      </c>
    </row>
    <row r="2203" spans="1:1" x14ac:dyDescent="0.3">
      <c r="A2203" s="74">
        <f>'MRR - Juliana'!S1956</f>
        <v>0</v>
      </c>
    </row>
    <row r="2204" spans="1:1" x14ac:dyDescent="0.3">
      <c r="A2204" s="74">
        <f>'MRR - Juliana'!S1957</f>
        <v>0</v>
      </c>
    </row>
    <row r="2205" spans="1:1" x14ac:dyDescent="0.3">
      <c r="A2205" s="74">
        <f>'MRR - Juliana'!S1958</f>
        <v>0</v>
      </c>
    </row>
    <row r="2206" spans="1:1" x14ac:dyDescent="0.3">
      <c r="A2206" s="74">
        <f>'MRR - Juliana'!S1959</f>
        <v>0</v>
      </c>
    </row>
    <row r="2207" spans="1:1" x14ac:dyDescent="0.3">
      <c r="A2207" s="74">
        <f>'MRR - Juliana'!S1960</f>
        <v>0</v>
      </c>
    </row>
    <row r="2208" spans="1:1" x14ac:dyDescent="0.3">
      <c r="A2208" s="74">
        <f>'MRR - Juliana'!S1961</f>
        <v>0</v>
      </c>
    </row>
    <row r="2209" spans="1:1" x14ac:dyDescent="0.3">
      <c r="A2209" s="74">
        <f>'MRR - Juliana'!S1962</f>
        <v>0</v>
      </c>
    </row>
    <row r="2210" spans="1:1" x14ac:dyDescent="0.3">
      <c r="A2210" s="74">
        <f>'MRR - Juliana'!S1963</f>
        <v>0</v>
      </c>
    </row>
    <row r="2211" spans="1:1" x14ac:dyDescent="0.3">
      <c r="A2211" s="74">
        <f>'MRR - Juliana'!S1964</f>
        <v>0</v>
      </c>
    </row>
    <row r="2212" spans="1:1" x14ac:dyDescent="0.3">
      <c r="A2212" s="74">
        <f>'MRR - Juliana'!S1965</f>
        <v>0</v>
      </c>
    </row>
    <row r="2213" spans="1:1" x14ac:dyDescent="0.3">
      <c r="A2213" s="74">
        <f>'MRR - Juliana'!S1966</f>
        <v>0</v>
      </c>
    </row>
    <row r="2214" spans="1:1" x14ac:dyDescent="0.3">
      <c r="A2214" s="74">
        <f>'MRR - Juliana'!S1967</f>
        <v>0</v>
      </c>
    </row>
    <row r="2215" spans="1:1" x14ac:dyDescent="0.3">
      <c r="A2215" s="74">
        <f>'MRR - Juliana'!S1968</f>
        <v>0</v>
      </c>
    </row>
    <row r="2216" spans="1:1" x14ac:dyDescent="0.3">
      <c r="A2216" s="74">
        <f>'MRR - Juliana'!S1969</f>
        <v>0</v>
      </c>
    </row>
    <row r="2217" spans="1:1" x14ac:dyDescent="0.3">
      <c r="A2217" s="74">
        <f>'MRR - Juliana'!S1970</f>
        <v>0</v>
      </c>
    </row>
    <row r="2218" spans="1:1" x14ac:dyDescent="0.3">
      <c r="A2218" s="74">
        <f>'MRR - Juliana'!S1971</f>
        <v>0</v>
      </c>
    </row>
    <row r="2219" spans="1:1" x14ac:dyDescent="0.3">
      <c r="A2219" s="74">
        <f>'MRR - Juliana'!S1972</f>
        <v>0</v>
      </c>
    </row>
    <row r="2220" spans="1:1" x14ac:dyDescent="0.3">
      <c r="A2220" s="74">
        <f>'MRR - Juliana'!S1973</f>
        <v>0</v>
      </c>
    </row>
    <row r="2221" spans="1:1" x14ac:dyDescent="0.3">
      <c r="A2221" s="74">
        <f>'MRR - Juliana'!S1974</f>
        <v>0</v>
      </c>
    </row>
    <row r="2222" spans="1:1" x14ac:dyDescent="0.3">
      <c r="A2222" s="74">
        <f>'MRR - Juliana'!S1975</f>
        <v>0</v>
      </c>
    </row>
    <row r="2223" spans="1:1" x14ac:dyDescent="0.3">
      <c r="A2223" s="74">
        <f>'MRR - Juliana'!S1976</f>
        <v>0</v>
      </c>
    </row>
    <row r="2224" spans="1:1" x14ac:dyDescent="0.3">
      <c r="A2224" s="74">
        <f>'MRR - Juliana'!S1977</f>
        <v>0</v>
      </c>
    </row>
    <row r="2225" spans="1:1" x14ac:dyDescent="0.3">
      <c r="A2225" s="74">
        <f>'MRR - Juliana'!S1978</f>
        <v>0</v>
      </c>
    </row>
    <row r="2226" spans="1:1" x14ac:dyDescent="0.3">
      <c r="A2226" s="74">
        <f>'MRR - Juliana'!S1979</f>
        <v>0</v>
      </c>
    </row>
    <row r="2227" spans="1:1" x14ac:dyDescent="0.3">
      <c r="A2227" s="74">
        <f>'MRR - Juliana'!S1980</f>
        <v>0</v>
      </c>
    </row>
    <row r="2228" spans="1:1" x14ac:dyDescent="0.3">
      <c r="A2228" s="74">
        <f>'MRR - Juliana'!S1981</f>
        <v>0</v>
      </c>
    </row>
    <row r="2229" spans="1:1" x14ac:dyDescent="0.3">
      <c r="A2229" s="74">
        <f>'MRR - Juliana'!S1982</f>
        <v>0</v>
      </c>
    </row>
    <row r="2230" spans="1:1" x14ac:dyDescent="0.3">
      <c r="A2230" s="74">
        <f>'MRR - Juliana'!S1983</f>
        <v>0</v>
      </c>
    </row>
    <row r="2231" spans="1:1" x14ac:dyDescent="0.3">
      <c r="A2231" s="74">
        <f>'MRR - Juliana'!S1984</f>
        <v>0</v>
      </c>
    </row>
    <row r="2232" spans="1:1" x14ac:dyDescent="0.3">
      <c r="A2232" s="74">
        <f>'MRR - Juliana'!S1985</f>
        <v>0</v>
      </c>
    </row>
    <row r="2233" spans="1:1" x14ac:dyDescent="0.3">
      <c r="A2233" s="74">
        <f>'MRR - Juliana'!S1986</f>
        <v>0</v>
      </c>
    </row>
    <row r="2234" spans="1:1" x14ac:dyDescent="0.3">
      <c r="A2234" s="74">
        <f>'MRR - Juliana'!S1987</f>
        <v>0</v>
      </c>
    </row>
    <row r="2235" spans="1:1" x14ac:dyDescent="0.3">
      <c r="A2235" s="74">
        <f>'MRR - Juliana'!S1988</f>
        <v>0</v>
      </c>
    </row>
    <row r="2236" spans="1:1" x14ac:dyDescent="0.3">
      <c r="A2236" s="74">
        <f>'MRR - Juliana'!S1989</f>
        <v>0</v>
      </c>
    </row>
    <row r="2237" spans="1:1" x14ac:dyDescent="0.3">
      <c r="A2237" s="74">
        <f>'MRR - Juliana'!S1990</f>
        <v>0</v>
      </c>
    </row>
    <row r="2238" spans="1:1" x14ac:dyDescent="0.3">
      <c r="A2238" s="74">
        <f>'MRR - Juliana'!S1991</f>
        <v>0</v>
      </c>
    </row>
    <row r="2239" spans="1:1" x14ac:dyDescent="0.3">
      <c r="A2239" s="74">
        <f>'MRR - Juliana'!S1992</f>
        <v>0</v>
      </c>
    </row>
    <row r="2240" spans="1:1" x14ac:dyDescent="0.3">
      <c r="A2240" s="74">
        <f>'MRR - Juliana'!S1993</f>
        <v>0</v>
      </c>
    </row>
    <row r="2241" spans="1:1" x14ac:dyDescent="0.3">
      <c r="A2241" s="74">
        <f>'MRR - Juliana'!S1994</f>
        <v>0</v>
      </c>
    </row>
    <row r="2242" spans="1:1" x14ac:dyDescent="0.3">
      <c r="A2242" s="74">
        <f>'MRR - Juliana'!S1995</f>
        <v>0</v>
      </c>
    </row>
    <row r="2243" spans="1:1" x14ac:dyDescent="0.3">
      <c r="A2243" s="74">
        <f>'MRR - Juliana'!S1996</f>
        <v>0</v>
      </c>
    </row>
    <row r="2244" spans="1:1" x14ac:dyDescent="0.3">
      <c r="A2244" s="74">
        <f>'MRR - Juliana'!S1997</f>
        <v>0</v>
      </c>
    </row>
    <row r="2245" spans="1:1" x14ac:dyDescent="0.3">
      <c r="A2245" s="74">
        <f>'MRR - Juliana'!S1998</f>
        <v>0</v>
      </c>
    </row>
    <row r="2246" spans="1:1" x14ac:dyDescent="0.3">
      <c r="A2246" s="74">
        <f>'MRR - Juliana'!S1999</f>
        <v>0</v>
      </c>
    </row>
    <row r="2247" spans="1:1" x14ac:dyDescent="0.3">
      <c r="A2247" s="74">
        <f>'MRR - Juliana'!S2000</f>
        <v>0</v>
      </c>
    </row>
    <row r="2248" spans="1:1" x14ac:dyDescent="0.3">
      <c r="A2248" s="74">
        <f>'MRR - Juliana'!S2001</f>
        <v>0</v>
      </c>
    </row>
    <row r="2249" spans="1:1" x14ac:dyDescent="0.3">
      <c r="A2249" s="74">
        <f>'MRR - Juliana'!S2002</f>
        <v>0</v>
      </c>
    </row>
    <row r="2250" spans="1:1" x14ac:dyDescent="0.3">
      <c r="A2250" s="74">
        <f>'MRR - Juliana'!S2003</f>
        <v>0</v>
      </c>
    </row>
    <row r="2251" spans="1:1" x14ac:dyDescent="0.3">
      <c r="A2251" s="74">
        <f>'MRR - Juliana'!S2004</f>
        <v>0</v>
      </c>
    </row>
    <row r="2252" spans="1:1" x14ac:dyDescent="0.3">
      <c r="A2252" s="74">
        <f>'MRR - Juliana'!S2005</f>
        <v>0</v>
      </c>
    </row>
    <row r="2253" spans="1:1" x14ac:dyDescent="0.3">
      <c r="A2253" s="74">
        <f>'MRR - Juliana'!S2006</f>
        <v>0</v>
      </c>
    </row>
    <row r="2254" spans="1:1" x14ac:dyDescent="0.3">
      <c r="A2254" s="74">
        <f>'MRR - Juliana'!S2007</f>
        <v>0</v>
      </c>
    </row>
    <row r="2255" spans="1:1" x14ac:dyDescent="0.3">
      <c r="A2255" s="74">
        <f>'MRR - Juliana'!S2008</f>
        <v>0</v>
      </c>
    </row>
    <row r="2256" spans="1:1" x14ac:dyDescent="0.3">
      <c r="A2256" s="74">
        <f>'MRR - Juliana'!S2009</f>
        <v>0</v>
      </c>
    </row>
    <row r="2257" spans="1:1" x14ac:dyDescent="0.3">
      <c r="A2257" s="74">
        <f>'MRR - Juliana'!S2010</f>
        <v>0</v>
      </c>
    </row>
    <row r="2258" spans="1:1" x14ac:dyDescent="0.3">
      <c r="A2258" s="74">
        <f>'MRR - Juliana'!S2011</f>
        <v>0</v>
      </c>
    </row>
    <row r="2259" spans="1:1" x14ac:dyDescent="0.3">
      <c r="A2259" s="74">
        <f>'MRR - Juliana'!S2012</f>
        <v>0</v>
      </c>
    </row>
    <row r="2260" spans="1:1" x14ac:dyDescent="0.3">
      <c r="A2260" s="74">
        <f>'MRR - Juliana'!S2013</f>
        <v>0</v>
      </c>
    </row>
    <row r="2261" spans="1:1" x14ac:dyDescent="0.3">
      <c r="A2261" s="74">
        <f>'MRR - Juliana'!S2014</f>
        <v>0</v>
      </c>
    </row>
    <row r="2262" spans="1:1" x14ac:dyDescent="0.3">
      <c r="A2262" s="74">
        <f>'MRR - Juliana'!S2015</f>
        <v>0</v>
      </c>
    </row>
    <row r="2263" spans="1:1" x14ac:dyDescent="0.3">
      <c r="A2263" s="74">
        <f>'MRR - Juliana'!S2016</f>
        <v>0</v>
      </c>
    </row>
    <row r="2264" spans="1:1" x14ac:dyDescent="0.3">
      <c r="A2264" s="74">
        <f>'MRR - Juliana'!S2017</f>
        <v>0</v>
      </c>
    </row>
    <row r="2265" spans="1:1" x14ac:dyDescent="0.3">
      <c r="A2265" s="74">
        <f>'MRR - Juliana'!S2018</f>
        <v>0</v>
      </c>
    </row>
    <row r="2266" spans="1:1" x14ac:dyDescent="0.3">
      <c r="A2266" s="74">
        <f>'MRR - Juliana'!S2019</f>
        <v>0</v>
      </c>
    </row>
    <row r="2267" spans="1:1" x14ac:dyDescent="0.3">
      <c r="A2267" s="74">
        <f>'MRR - Juliana'!S2020</f>
        <v>0</v>
      </c>
    </row>
    <row r="2268" spans="1:1" x14ac:dyDescent="0.3">
      <c r="A2268" s="74">
        <f>'MRR - Juliana'!S2021</f>
        <v>0</v>
      </c>
    </row>
    <row r="2269" spans="1:1" x14ac:dyDescent="0.3">
      <c r="A2269" s="74">
        <f>'MRR - Juliana'!S2022</f>
        <v>0</v>
      </c>
    </row>
    <row r="2270" spans="1:1" x14ac:dyDescent="0.3">
      <c r="A2270" s="74">
        <f>'MRR - Juliana'!S2023</f>
        <v>0</v>
      </c>
    </row>
    <row r="2271" spans="1:1" x14ac:dyDescent="0.3">
      <c r="A2271" s="74">
        <f>'MRR - Juliana'!S2024</f>
        <v>0</v>
      </c>
    </row>
    <row r="2272" spans="1:1" x14ac:dyDescent="0.3">
      <c r="A2272" s="74">
        <f>'MRR - Juliana'!S2025</f>
        <v>0</v>
      </c>
    </row>
    <row r="2273" spans="1:1" x14ac:dyDescent="0.3">
      <c r="A2273" s="74">
        <f>'MRR - Juliana'!S2026</f>
        <v>0</v>
      </c>
    </row>
    <row r="2274" spans="1:1" x14ac:dyDescent="0.3">
      <c r="A2274" s="74">
        <f>'MRR - Juliana'!S2027</f>
        <v>0</v>
      </c>
    </row>
    <row r="2275" spans="1:1" x14ac:dyDescent="0.3">
      <c r="A2275" s="74">
        <f>'MRR - Juliana'!S2028</f>
        <v>0</v>
      </c>
    </row>
    <row r="2276" spans="1:1" x14ac:dyDescent="0.3">
      <c r="A2276" s="74">
        <f>'MRR - Juliana'!S2029</f>
        <v>0</v>
      </c>
    </row>
    <row r="2277" spans="1:1" x14ac:dyDescent="0.3">
      <c r="A2277" s="74">
        <f>'MRR - Juliana'!S2030</f>
        <v>0</v>
      </c>
    </row>
    <row r="2278" spans="1:1" x14ac:dyDescent="0.3">
      <c r="A2278" s="74">
        <f>'MRR - Juliana'!S2031</f>
        <v>0</v>
      </c>
    </row>
    <row r="2279" spans="1:1" x14ac:dyDescent="0.3">
      <c r="A2279" s="74">
        <f>'MRR - Juliana'!S2032</f>
        <v>0</v>
      </c>
    </row>
    <row r="2280" spans="1:1" x14ac:dyDescent="0.3">
      <c r="A2280" s="74">
        <f>'MRR - Juliana'!S2033</f>
        <v>0</v>
      </c>
    </row>
    <row r="2281" spans="1:1" x14ac:dyDescent="0.3">
      <c r="A2281" s="74">
        <f>'MRR - Juliana'!S2034</f>
        <v>0</v>
      </c>
    </row>
    <row r="2282" spans="1:1" x14ac:dyDescent="0.3">
      <c r="A2282" s="74">
        <f>'MRR - Juliana'!S2035</f>
        <v>0</v>
      </c>
    </row>
    <row r="2283" spans="1:1" x14ac:dyDescent="0.3">
      <c r="A2283" s="74">
        <f>'MRR - Juliana'!S2036</f>
        <v>0</v>
      </c>
    </row>
    <row r="2284" spans="1:1" x14ac:dyDescent="0.3">
      <c r="A2284" s="74">
        <f>'MRR - Juliana'!S2037</f>
        <v>0</v>
      </c>
    </row>
    <row r="2285" spans="1:1" x14ac:dyDescent="0.3">
      <c r="A2285" s="74">
        <f>'MRR - Juliana'!S2038</f>
        <v>0</v>
      </c>
    </row>
    <row r="2286" spans="1:1" x14ac:dyDescent="0.3">
      <c r="A2286" s="74">
        <f>'MRR - Juliana'!S2039</f>
        <v>0</v>
      </c>
    </row>
    <row r="2287" spans="1:1" x14ac:dyDescent="0.3">
      <c r="A2287" s="74">
        <f>'MRR - Juliana'!S2040</f>
        <v>0</v>
      </c>
    </row>
    <row r="2288" spans="1:1" x14ac:dyDescent="0.3">
      <c r="A2288" s="74">
        <f>'MRR - Juliana'!S2041</f>
        <v>0</v>
      </c>
    </row>
    <row r="2289" spans="1:1" x14ac:dyDescent="0.3">
      <c r="A2289" s="74">
        <f>'MRR - Juliana'!S2042</f>
        <v>0</v>
      </c>
    </row>
    <row r="2290" spans="1:1" x14ac:dyDescent="0.3">
      <c r="A2290" s="74">
        <f>'MRR - Juliana'!S2043</f>
        <v>0</v>
      </c>
    </row>
    <row r="2291" spans="1:1" x14ac:dyDescent="0.3">
      <c r="A2291" s="74">
        <f>'MRR - Juliana'!S2044</f>
        <v>0</v>
      </c>
    </row>
    <row r="2292" spans="1:1" x14ac:dyDescent="0.3">
      <c r="A2292" s="74">
        <f>'MRR - Juliana'!S2045</f>
        <v>0</v>
      </c>
    </row>
    <row r="2293" spans="1:1" x14ac:dyDescent="0.3">
      <c r="A2293" s="74">
        <f>'MRR - Juliana'!S2046</f>
        <v>0</v>
      </c>
    </row>
    <row r="2294" spans="1:1" x14ac:dyDescent="0.3">
      <c r="A2294" s="74">
        <f>'MRR - Juliana'!S2047</f>
        <v>0</v>
      </c>
    </row>
    <row r="2295" spans="1:1" x14ac:dyDescent="0.3">
      <c r="A2295" s="74">
        <f>'MRR - Juliana'!S2048</f>
        <v>0</v>
      </c>
    </row>
    <row r="2296" spans="1:1" x14ac:dyDescent="0.3">
      <c r="A2296" s="74">
        <f>'MRR - Juliana'!S2049</f>
        <v>0</v>
      </c>
    </row>
    <row r="2297" spans="1:1" x14ac:dyDescent="0.3">
      <c r="A2297" s="74">
        <f>'MRR - Juliana'!S2050</f>
        <v>0</v>
      </c>
    </row>
    <row r="2298" spans="1:1" x14ac:dyDescent="0.3">
      <c r="A2298" s="74">
        <f>'MRR - Juliana'!S2051</f>
        <v>0</v>
      </c>
    </row>
    <row r="2299" spans="1:1" x14ac:dyDescent="0.3">
      <c r="A2299" s="74">
        <f>'MRR - Juliana'!S2052</f>
        <v>0</v>
      </c>
    </row>
    <row r="2300" spans="1:1" x14ac:dyDescent="0.3">
      <c r="A2300" s="74">
        <f>'MRR - Juliana'!S2053</f>
        <v>0</v>
      </c>
    </row>
    <row r="2301" spans="1:1" x14ac:dyDescent="0.3">
      <c r="A2301" s="74">
        <f>'MRR - Juliana'!S2054</f>
        <v>0</v>
      </c>
    </row>
    <row r="2302" spans="1:1" x14ac:dyDescent="0.3">
      <c r="A2302" s="74">
        <f>'MRR - Juliana'!S2055</f>
        <v>0</v>
      </c>
    </row>
    <row r="2303" spans="1:1" x14ac:dyDescent="0.3">
      <c r="A2303" s="74">
        <f>'MRR - Juliana'!S2056</f>
        <v>0</v>
      </c>
    </row>
    <row r="2304" spans="1:1" x14ac:dyDescent="0.3">
      <c r="A2304" s="74">
        <f>'MRR - Juliana'!S2057</f>
        <v>0</v>
      </c>
    </row>
    <row r="2305" spans="1:1" x14ac:dyDescent="0.3">
      <c r="A2305" s="74">
        <f>'MRR - Juliana'!S2058</f>
        <v>0</v>
      </c>
    </row>
    <row r="2306" spans="1:1" x14ac:dyDescent="0.3">
      <c r="A2306" s="74">
        <f>'MRR - Juliana'!S2059</f>
        <v>0</v>
      </c>
    </row>
    <row r="2307" spans="1:1" x14ac:dyDescent="0.3">
      <c r="A2307" s="74">
        <f>'MRR - Juliana'!S2060</f>
        <v>0</v>
      </c>
    </row>
    <row r="2308" spans="1:1" x14ac:dyDescent="0.3">
      <c r="A2308" s="74">
        <f>'MRR - Juliana'!S2061</f>
        <v>0</v>
      </c>
    </row>
    <row r="2309" spans="1:1" x14ac:dyDescent="0.3">
      <c r="A2309" s="74">
        <f>'MRR - Juliana'!S2062</f>
        <v>0</v>
      </c>
    </row>
    <row r="2310" spans="1:1" x14ac:dyDescent="0.3">
      <c r="A2310" s="74">
        <f>'MRR - Juliana'!S2063</f>
        <v>0</v>
      </c>
    </row>
    <row r="2311" spans="1:1" x14ac:dyDescent="0.3">
      <c r="A2311" s="74">
        <f>'MRR - Juliana'!S2064</f>
        <v>0</v>
      </c>
    </row>
    <row r="2312" spans="1:1" x14ac:dyDescent="0.3">
      <c r="A2312" s="74">
        <f>'MRR - Juliana'!S2065</f>
        <v>0</v>
      </c>
    </row>
    <row r="2313" spans="1:1" x14ac:dyDescent="0.3">
      <c r="A2313" s="74">
        <f>'MRR - Juliana'!S2066</f>
        <v>0</v>
      </c>
    </row>
    <row r="2314" spans="1:1" x14ac:dyDescent="0.3">
      <c r="A2314" s="74">
        <f>'MRR - Juliana'!S2067</f>
        <v>0</v>
      </c>
    </row>
    <row r="2315" spans="1:1" x14ac:dyDescent="0.3">
      <c r="A2315" s="74">
        <f>'MRR - Juliana'!S2068</f>
        <v>0</v>
      </c>
    </row>
    <row r="2316" spans="1:1" x14ac:dyDescent="0.3">
      <c r="A2316" s="74">
        <f>'MRR - Juliana'!S2069</f>
        <v>0</v>
      </c>
    </row>
    <row r="2317" spans="1:1" x14ac:dyDescent="0.3">
      <c r="A2317" s="74">
        <f>'MRR - Juliana'!S2070</f>
        <v>0</v>
      </c>
    </row>
    <row r="2318" spans="1:1" x14ac:dyDescent="0.3">
      <c r="A2318" s="74">
        <f>'MRR - Juliana'!S2071</f>
        <v>0</v>
      </c>
    </row>
    <row r="2319" spans="1:1" x14ac:dyDescent="0.3">
      <c r="A2319" s="74">
        <f>'MRR - Juliana'!S2072</f>
        <v>0</v>
      </c>
    </row>
    <row r="2320" spans="1:1" x14ac:dyDescent="0.3">
      <c r="A2320" s="74">
        <f>'MRR - Juliana'!S2073</f>
        <v>0</v>
      </c>
    </row>
    <row r="2321" spans="1:1" x14ac:dyDescent="0.3">
      <c r="A2321" s="74">
        <f>'MRR - Juliana'!S2074</f>
        <v>0</v>
      </c>
    </row>
    <row r="2322" spans="1:1" x14ac:dyDescent="0.3">
      <c r="A2322" s="74">
        <f>'MRR - Juliana'!S2075</f>
        <v>0</v>
      </c>
    </row>
    <row r="2323" spans="1:1" x14ac:dyDescent="0.3">
      <c r="A2323" s="74">
        <f>'MRR - Juliana'!S2076</f>
        <v>0</v>
      </c>
    </row>
    <row r="2324" spans="1:1" x14ac:dyDescent="0.3">
      <c r="A2324" s="74">
        <f>'MRR - Juliana'!S2077</f>
        <v>0</v>
      </c>
    </row>
    <row r="2325" spans="1:1" x14ac:dyDescent="0.3">
      <c r="A2325" s="74">
        <f>'MRR - Juliana'!S2078</f>
        <v>0</v>
      </c>
    </row>
    <row r="2326" spans="1:1" x14ac:dyDescent="0.3">
      <c r="A2326" s="74">
        <f>'MRR - Juliana'!S2079</f>
        <v>0</v>
      </c>
    </row>
    <row r="2327" spans="1:1" x14ac:dyDescent="0.3">
      <c r="A2327" s="74">
        <f>'MRR - Juliana'!S2080</f>
        <v>0</v>
      </c>
    </row>
    <row r="2328" spans="1:1" x14ac:dyDescent="0.3">
      <c r="A2328" s="74">
        <f>'MRR - Juliana'!S2081</f>
        <v>0</v>
      </c>
    </row>
    <row r="2329" spans="1:1" x14ac:dyDescent="0.3">
      <c r="A2329" s="74">
        <f>'MRR - Juliana'!S2082</f>
        <v>0</v>
      </c>
    </row>
    <row r="2330" spans="1:1" x14ac:dyDescent="0.3">
      <c r="A2330" s="74">
        <f>'MRR - Juliana'!S2083</f>
        <v>0</v>
      </c>
    </row>
    <row r="2331" spans="1:1" x14ac:dyDescent="0.3">
      <c r="A2331" s="74">
        <f>'MRR - Juliana'!S2084</f>
        <v>0</v>
      </c>
    </row>
    <row r="2332" spans="1:1" x14ac:dyDescent="0.3">
      <c r="A2332" s="74">
        <f>'MRR - Juliana'!S2085</f>
        <v>0</v>
      </c>
    </row>
    <row r="2333" spans="1:1" x14ac:dyDescent="0.3">
      <c r="A2333" s="74">
        <f>'MRR - Juliana'!S2086</f>
        <v>0</v>
      </c>
    </row>
    <row r="2334" spans="1:1" x14ac:dyDescent="0.3">
      <c r="A2334" s="74">
        <f>'MRR - Juliana'!S2087</f>
        <v>0</v>
      </c>
    </row>
    <row r="2335" spans="1:1" x14ac:dyDescent="0.3">
      <c r="A2335" s="74">
        <f>'MRR - Juliana'!S2088</f>
        <v>0</v>
      </c>
    </row>
    <row r="2336" spans="1:1" x14ac:dyDescent="0.3">
      <c r="A2336" s="74">
        <f>'MRR - Juliana'!S2089</f>
        <v>0</v>
      </c>
    </row>
    <row r="2337" spans="1:1" x14ac:dyDescent="0.3">
      <c r="A2337" s="74">
        <f>'MRR - Juliana'!S2090</f>
        <v>0</v>
      </c>
    </row>
    <row r="2338" spans="1:1" x14ac:dyDescent="0.3">
      <c r="A2338" s="74">
        <f>'MRR - Juliana'!S2091</f>
        <v>0</v>
      </c>
    </row>
    <row r="2339" spans="1:1" x14ac:dyDescent="0.3">
      <c r="A2339" s="74">
        <f>'MRR - Juliana'!S2092</f>
        <v>0</v>
      </c>
    </row>
    <row r="2340" spans="1:1" x14ac:dyDescent="0.3">
      <c r="A2340" s="74">
        <f>'MRR - Juliana'!S2093</f>
        <v>0</v>
      </c>
    </row>
    <row r="2341" spans="1:1" x14ac:dyDescent="0.3">
      <c r="A2341" s="74">
        <f>'MRR - Juliana'!S2094</f>
        <v>0</v>
      </c>
    </row>
    <row r="2342" spans="1:1" x14ac:dyDescent="0.3">
      <c r="A2342" s="74">
        <f>'MRR - Juliana'!S2095</f>
        <v>0</v>
      </c>
    </row>
    <row r="2343" spans="1:1" x14ac:dyDescent="0.3">
      <c r="A2343" s="74">
        <f>'MRR - Juliana'!S2096</f>
        <v>0</v>
      </c>
    </row>
    <row r="2344" spans="1:1" x14ac:dyDescent="0.3">
      <c r="A2344" s="74">
        <f>'MRR - Juliana'!S2097</f>
        <v>0</v>
      </c>
    </row>
    <row r="2345" spans="1:1" x14ac:dyDescent="0.3">
      <c r="A2345" s="74">
        <f>'MRR - Juliana'!S2098</f>
        <v>0</v>
      </c>
    </row>
    <row r="2346" spans="1:1" x14ac:dyDescent="0.3">
      <c r="A2346" s="74">
        <f>'MRR - Juliana'!S2099</f>
        <v>0</v>
      </c>
    </row>
    <row r="2347" spans="1:1" x14ac:dyDescent="0.3">
      <c r="A2347" s="74">
        <f>'MRR - Juliana'!S2100</f>
        <v>0</v>
      </c>
    </row>
    <row r="2348" spans="1:1" x14ac:dyDescent="0.3">
      <c r="A2348" s="74">
        <f>'MRR - Juliana'!S2101</f>
        <v>0</v>
      </c>
    </row>
    <row r="2349" spans="1:1" x14ac:dyDescent="0.3">
      <c r="A2349" s="74">
        <f>'MRR - Juliana'!S2102</f>
        <v>0</v>
      </c>
    </row>
    <row r="2350" spans="1:1" x14ac:dyDescent="0.3">
      <c r="A2350" s="74">
        <f>'MRR - Juliana'!S2103</f>
        <v>0</v>
      </c>
    </row>
    <row r="2351" spans="1:1" x14ac:dyDescent="0.3">
      <c r="A2351" s="74">
        <f>'MRR - Juliana'!S2104</f>
        <v>0</v>
      </c>
    </row>
    <row r="2352" spans="1:1" x14ac:dyDescent="0.3">
      <c r="A2352" s="74">
        <f>'MRR - Juliana'!S2105</f>
        <v>0</v>
      </c>
    </row>
    <row r="2353" spans="1:1" x14ac:dyDescent="0.3">
      <c r="A2353" s="74">
        <f>'MRR - Juliana'!S2106</f>
        <v>0</v>
      </c>
    </row>
    <row r="2354" spans="1:1" x14ac:dyDescent="0.3">
      <c r="A2354" s="74">
        <f>'MRR - Juliana'!S2107</f>
        <v>0</v>
      </c>
    </row>
    <row r="2355" spans="1:1" x14ac:dyDescent="0.3">
      <c r="A2355" s="74">
        <f>'MRR - Juliana'!S2108</f>
        <v>0</v>
      </c>
    </row>
    <row r="2356" spans="1:1" x14ac:dyDescent="0.3">
      <c r="A2356" s="74">
        <f>'MRR - Juliana'!S2109</f>
        <v>0</v>
      </c>
    </row>
    <row r="2357" spans="1:1" x14ac:dyDescent="0.3">
      <c r="A2357" s="74">
        <f>'MRR - Juliana'!S2110</f>
        <v>0</v>
      </c>
    </row>
    <row r="2358" spans="1:1" x14ac:dyDescent="0.3">
      <c r="A2358" s="74">
        <f>'MRR - Juliana'!S2111</f>
        <v>0</v>
      </c>
    </row>
    <row r="2359" spans="1:1" x14ac:dyDescent="0.3">
      <c r="A2359" s="74">
        <f>'MRR - Juliana'!S2112</f>
        <v>0</v>
      </c>
    </row>
    <row r="2360" spans="1:1" x14ac:dyDescent="0.3">
      <c r="A2360" s="74">
        <f>'MRR - Juliana'!S2113</f>
        <v>0</v>
      </c>
    </row>
    <row r="2361" spans="1:1" x14ac:dyDescent="0.3">
      <c r="A2361" s="74">
        <f>'MRR - Juliana'!S2114</f>
        <v>0</v>
      </c>
    </row>
    <row r="2362" spans="1:1" x14ac:dyDescent="0.3">
      <c r="A2362" s="74">
        <f>'MRR - Juliana'!S2115</f>
        <v>0</v>
      </c>
    </row>
    <row r="2363" spans="1:1" x14ac:dyDescent="0.3">
      <c r="A2363" s="74">
        <f>'MRR - Juliana'!S2116</f>
        <v>0</v>
      </c>
    </row>
    <row r="2364" spans="1:1" x14ac:dyDescent="0.3">
      <c r="A2364" s="74">
        <f>'MRR - Juliana'!S2117</f>
        <v>0</v>
      </c>
    </row>
    <row r="2365" spans="1:1" x14ac:dyDescent="0.3">
      <c r="A2365" s="74">
        <f>'MRR - Juliana'!S2118</f>
        <v>0</v>
      </c>
    </row>
    <row r="2366" spans="1:1" x14ac:dyDescent="0.3">
      <c r="A2366" s="74">
        <f>'MRR - Juliana'!S2119</f>
        <v>0</v>
      </c>
    </row>
    <row r="2367" spans="1:1" x14ac:dyDescent="0.3">
      <c r="A2367" s="74">
        <f>'MRR - Juliana'!S2120</f>
        <v>0</v>
      </c>
    </row>
    <row r="2368" spans="1:1" x14ac:dyDescent="0.3">
      <c r="A2368" s="74">
        <f>'MRR - Juliana'!S2121</f>
        <v>0</v>
      </c>
    </row>
    <row r="2369" spans="1:1" x14ac:dyDescent="0.3">
      <c r="A2369" s="74">
        <f>'MRR - Juliana'!S2122</f>
        <v>0</v>
      </c>
    </row>
    <row r="2370" spans="1:1" x14ac:dyDescent="0.3">
      <c r="A2370" s="74">
        <f>'MRR - Juliana'!S2123</f>
        <v>0</v>
      </c>
    </row>
    <row r="2371" spans="1:1" x14ac:dyDescent="0.3">
      <c r="A2371" s="74">
        <f>'MRR - Juliana'!S2124</f>
        <v>0</v>
      </c>
    </row>
    <row r="2372" spans="1:1" x14ac:dyDescent="0.3">
      <c r="A2372" s="74">
        <f>'MRR - Juliana'!S2125</f>
        <v>0</v>
      </c>
    </row>
    <row r="2373" spans="1:1" x14ac:dyDescent="0.3">
      <c r="A2373" s="74">
        <f>'MRR - Juliana'!S2126</f>
        <v>0</v>
      </c>
    </row>
    <row r="2374" spans="1:1" x14ac:dyDescent="0.3">
      <c r="A2374" s="74">
        <f>'MRR - Juliana'!S2127</f>
        <v>0</v>
      </c>
    </row>
    <row r="2375" spans="1:1" x14ac:dyDescent="0.3">
      <c r="A2375" s="74">
        <f>'MRR - Juliana'!S2128</f>
        <v>0</v>
      </c>
    </row>
    <row r="2376" spans="1:1" x14ac:dyDescent="0.3">
      <c r="A2376" s="74">
        <f>'MRR - Juliana'!S2129</f>
        <v>0</v>
      </c>
    </row>
    <row r="2377" spans="1:1" x14ac:dyDescent="0.3">
      <c r="A2377" s="74">
        <f>'MRR - Juliana'!S2130</f>
        <v>0</v>
      </c>
    </row>
    <row r="2378" spans="1:1" x14ac:dyDescent="0.3">
      <c r="A2378" s="74">
        <f>'MRR - Juliana'!S2131</f>
        <v>0</v>
      </c>
    </row>
    <row r="2379" spans="1:1" x14ac:dyDescent="0.3">
      <c r="A2379" s="74">
        <f>'MRR - Juliana'!S2132</f>
        <v>0</v>
      </c>
    </row>
    <row r="2380" spans="1:1" x14ac:dyDescent="0.3">
      <c r="A2380" s="74">
        <f>'MRR - Juliana'!S2133</f>
        <v>0</v>
      </c>
    </row>
    <row r="2381" spans="1:1" x14ac:dyDescent="0.3">
      <c r="A2381" s="74">
        <f>'MRR - Juliana'!S2134</f>
        <v>0</v>
      </c>
    </row>
    <row r="2382" spans="1:1" x14ac:dyDescent="0.3">
      <c r="A2382" s="74">
        <f>'MRR - Juliana'!S2135</f>
        <v>0</v>
      </c>
    </row>
    <row r="2383" spans="1:1" x14ac:dyDescent="0.3">
      <c r="A2383" s="74">
        <f>'MRR - Juliana'!S2136</f>
        <v>0</v>
      </c>
    </row>
    <row r="2384" spans="1:1" x14ac:dyDescent="0.3">
      <c r="A2384" s="74">
        <f>'MRR - Juliana'!S2137</f>
        <v>0</v>
      </c>
    </row>
    <row r="2385" spans="1:1" x14ac:dyDescent="0.3">
      <c r="A2385" s="74">
        <f>'MRR - Juliana'!S2138</f>
        <v>0</v>
      </c>
    </row>
    <row r="2386" spans="1:1" x14ac:dyDescent="0.3">
      <c r="A2386" s="74">
        <f>'MRR - Juliana'!S2139</f>
        <v>0</v>
      </c>
    </row>
    <row r="2387" spans="1:1" x14ac:dyDescent="0.3">
      <c r="A2387" s="74">
        <f>'MRR - Juliana'!S2140</f>
        <v>0</v>
      </c>
    </row>
    <row r="2388" spans="1:1" x14ac:dyDescent="0.3">
      <c r="A2388" s="74">
        <f>'MRR - Juliana'!S2141</f>
        <v>0</v>
      </c>
    </row>
    <row r="2389" spans="1:1" x14ac:dyDescent="0.3">
      <c r="A2389" s="74">
        <f>'MRR - Juliana'!S2142</f>
        <v>0</v>
      </c>
    </row>
    <row r="2390" spans="1:1" x14ac:dyDescent="0.3">
      <c r="A2390" s="74">
        <f>'MRR - Juliana'!S2143</f>
        <v>0</v>
      </c>
    </row>
    <row r="2391" spans="1:1" x14ac:dyDescent="0.3">
      <c r="A2391" s="74">
        <f>'MRR - Juliana'!S2144</f>
        <v>0</v>
      </c>
    </row>
    <row r="2392" spans="1:1" x14ac:dyDescent="0.3">
      <c r="A2392" s="74">
        <f>'MRR - Juliana'!S2145</f>
        <v>0</v>
      </c>
    </row>
    <row r="2393" spans="1:1" x14ac:dyDescent="0.3">
      <c r="A2393" s="74">
        <f>'MRR - Juliana'!S2146</f>
        <v>0</v>
      </c>
    </row>
    <row r="2394" spans="1:1" x14ac:dyDescent="0.3">
      <c r="A2394" s="74">
        <f>'MRR - Juliana'!S2147</f>
        <v>0</v>
      </c>
    </row>
    <row r="2395" spans="1:1" x14ac:dyDescent="0.3">
      <c r="A2395" s="74">
        <f>'MRR - Juliana'!S2148</f>
        <v>0</v>
      </c>
    </row>
    <row r="2396" spans="1:1" x14ac:dyDescent="0.3">
      <c r="A2396" s="74">
        <f>'MRR - Juliana'!S2149</f>
        <v>0</v>
      </c>
    </row>
    <row r="2397" spans="1:1" x14ac:dyDescent="0.3">
      <c r="A2397" s="74">
        <f>'MRR - Juliana'!S2150</f>
        <v>0</v>
      </c>
    </row>
    <row r="2398" spans="1:1" x14ac:dyDescent="0.3">
      <c r="A2398" s="74">
        <f>'MRR - Juliana'!S2151</f>
        <v>0</v>
      </c>
    </row>
    <row r="2399" spans="1:1" x14ac:dyDescent="0.3">
      <c r="A2399" s="74">
        <f>'MRR - Juliana'!S2152</f>
        <v>0</v>
      </c>
    </row>
    <row r="2400" spans="1:1" x14ac:dyDescent="0.3">
      <c r="A2400" s="74">
        <f>'MRR - Juliana'!S2153</f>
        <v>0</v>
      </c>
    </row>
    <row r="2401" spans="1:1" x14ac:dyDescent="0.3">
      <c r="A2401" s="74">
        <f>'MRR - Juliana'!S2154</f>
        <v>0</v>
      </c>
    </row>
    <row r="2402" spans="1:1" x14ac:dyDescent="0.3">
      <c r="A2402" s="74">
        <f>'MRR - Juliana'!S2155</f>
        <v>0</v>
      </c>
    </row>
    <row r="2403" spans="1:1" x14ac:dyDescent="0.3">
      <c r="A2403" s="74">
        <f>'MRR - Juliana'!S2156</f>
        <v>0</v>
      </c>
    </row>
    <row r="2404" spans="1:1" x14ac:dyDescent="0.3">
      <c r="A2404" s="74">
        <f>'MRR - Juliana'!S2157</f>
        <v>0</v>
      </c>
    </row>
    <row r="2405" spans="1:1" x14ac:dyDescent="0.3">
      <c r="A2405" s="74">
        <f>'MRR - Juliana'!S2158</f>
        <v>0</v>
      </c>
    </row>
    <row r="2406" spans="1:1" x14ac:dyDescent="0.3">
      <c r="A2406" s="74">
        <f>'MRR - Juliana'!S2159</f>
        <v>0</v>
      </c>
    </row>
    <row r="2407" spans="1:1" x14ac:dyDescent="0.3">
      <c r="A2407" s="74">
        <f>'MRR - Juliana'!S2160</f>
        <v>0</v>
      </c>
    </row>
    <row r="2408" spans="1:1" x14ac:dyDescent="0.3">
      <c r="A2408" s="74">
        <f>'MRR - Juliana'!S2161</f>
        <v>0</v>
      </c>
    </row>
    <row r="2409" spans="1:1" x14ac:dyDescent="0.3">
      <c r="A2409" s="74">
        <f>'MRR - Juliana'!S2162</f>
        <v>0</v>
      </c>
    </row>
    <row r="2410" spans="1:1" x14ac:dyDescent="0.3">
      <c r="A2410" s="74">
        <f>'MRR - Juliana'!S2163</f>
        <v>0</v>
      </c>
    </row>
    <row r="2411" spans="1:1" x14ac:dyDescent="0.3">
      <c r="A2411" s="74">
        <f>'MRR - Juliana'!S2164</f>
        <v>0</v>
      </c>
    </row>
    <row r="2412" spans="1:1" x14ac:dyDescent="0.3">
      <c r="A2412" s="74">
        <f>'MRR - Juliana'!S2165</f>
        <v>0</v>
      </c>
    </row>
    <row r="2413" spans="1:1" x14ac:dyDescent="0.3">
      <c r="A2413" s="74">
        <f>'MRR - Juliana'!S2166</f>
        <v>0</v>
      </c>
    </row>
    <row r="2414" spans="1:1" x14ac:dyDescent="0.3">
      <c r="A2414" s="74">
        <f>'MRR - Juliana'!S2167</f>
        <v>0</v>
      </c>
    </row>
    <row r="2415" spans="1:1" x14ac:dyDescent="0.3">
      <c r="A2415" s="74">
        <f>'MRR - Juliana'!S2168</f>
        <v>0</v>
      </c>
    </row>
    <row r="2416" spans="1:1" x14ac:dyDescent="0.3">
      <c r="A2416" s="74">
        <f>'MRR - Juliana'!S2169</f>
        <v>0</v>
      </c>
    </row>
    <row r="2417" spans="1:1" x14ac:dyDescent="0.3">
      <c r="A2417" s="74">
        <f>'MRR - Juliana'!S2170</f>
        <v>0</v>
      </c>
    </row>
    <row r="2418" spans="1:1" x14ac:dyDescent="0.3">
      <c r="A2418" s="74">
        <f>'MRR - Juliana'!S2171</f>
        <v>0</v>
      </c>
    </row>
    <row r="2419" spans="1:1" x14ac:dyDescent="0.3">
      <c r="A2419" s="74">
        <f>'MRR - Juliana'!S2172</f>
        <v>0</v>
      </c>
    </row>
    <row r="2420" spans="1:1" x14ac:dyDescent="0.3">
      <c r="A2420" s="74">
        <f>'MRR - Juliana'!S2173</f>
        <v>0</v>
      </c>
    </row>
    <row r="2421" spans="1:1" x14ac:dyDescent="0.3">
      <c r="A2421" s="74">
        <f>'MRR - Juliana'!S2174</f>
        <v>0</v>
      </c>
    </row>
    <row r="2422" spans="1:1" x14ac:dyDescent="0.3">
      <c r="A2422" s="74">
        <f>'MRR - Juliana'!S2175</f>
        <v>0</v>
      </c>
    </row>
    <row r="2423" spans="1:1" x14ac:dyDescent="0.3">
      <c r="A2423" s="74">
        <f>'MRR - Juliana'!S2176</f>
        <v>0</v>
      </c>
    </row>
    <row r="2424" spans="1:1" x14ac:dyDescent="0.3">
      <c r="A2424" s="74">
        <f>'MRR - Juliana'!S2177</f>
        <v>0</v>
      </c>
    </row>
    <row r="2425" spans="1:1" x14ac:dyDescent="0.3">
      <c r="A2425" s="74">
        <f>'MRR - Juliana'!S2178</f>
        <v>0</v>
      </c>
    </row>
    <row r="2426" spans="1:1" x14ac:dyDescent="0.3">
      <c r="A2426" s="74">
        <f>'MRR - Juliana'!S2179</f>
        <v>0</v>
      </c>
    </row>
    <row r="2427" spans="1:1" x14ac:dyDescent="0.3">
      <c r="A2427" s="74">
        <f>'MRR - Juliana'!S2180</f>
        <v>0</v>
      </c>
    </row>
    <row r="2428" spans="1:1" x14ac:dyDescent="0.3">
      <c r="A2428" s="74">
        <f>'MRR - Juliana'!S2181</f>
        <v>0</v>
      </c>
    </row>
    <row r="2429" spans="1:1" x14ac:dyDescent="0.3">
      <c r="A2429" s="74">
        <f>'MRR - Juliana'!S2182</f>
        <v>0</v>
      </c>
    </row>
    <row r="2430" spans="1:1" x14ac:dyDescent="0.3">
      <c r="A2430" s="74">
        <f>'MRR - Juliana'!S2183</f>
        <v>0</v>
      </c>
    </row>
    <row r="2431" spans="1:1" x14ac:dyDescent="0.3">
      <c r="A2431" s="74">
        <f>'MRR - Juliana'!S2184</f>
        <v>0</v>
      </c>
    </row>
    <row r="2432" spans="1:1" x14ac:dyDescent="0.3">
      <c r="A2432" s="74">
        <f>'MRR - Juliana'!S2185</f>
        <v>0</v>
      </c>
    </row>
    <row r="2433" spans="1:1" x14ac:dyDescent="0.3">
      <c r="A2433" s="74">
        <f>'MRR - Juliana'!S2186</f>
        <v>0</v>
      </c>
    </row>
    <row r="2434" spans="1:1" x14ac:dyDescent="0.3">
      <c r="A2434" s="74">
        <f>'MRR - Juliana'!S2187</f>
        <v>0</v>
      </c>
    </row>
    <row r="2435" spans="1:1" x14ac:dyDescent="0.3">
      <c r="A2435" s="74">
        <f>'MRR - Juliana'!S2188</f>
        <v>0</v>
      </c>
    </row>
    <row r="2436" spans="1:1" x14ac:dyDescent="0.3">
      <c r="A2436" s="74">
        <f>'MRR - Juliana'!S2189</f>
        <v>0</v>
      </c>
    </row>
    <row r="2437" spans="1:1" x14ac:dyDescent="0.3">
      <c r="A2437" s="74">
        <f>'MRR - Juliana'!S2190</f>
        <v>0</v>
      </c>
    </row>
    <row r="2438" spans="1:1" x14ac:dyDescent="0.3">
      <c r="A2438" s="74">
        <f>'MRR - Juliana'!S2191</f>
        <v>0</v>
      </c>
    </row>
    <row r="2439" spans="1:1" x14ac:dyDescent="0.3">
      <c r="A2439" s="74">
        <f>'MRR - Juliana'!S2192</f>
        <v>0</v>
      </c>
    </row>
    <row r="2440" spans="1:1" x14ac:dyDescent="0.3">
      <c r="A2440" s="74">
        <f>'MRR - Juliana'!S2193</f>
        <v>0</v>
      </c>
    </row>
    <row r="2441" spans="1:1" x14ac:dyDescent="0.3">
      <c r="A2441" s="74">
        <f>'MRR - Juliana'!S2194</f>
        <v>0</v>
      </c>
    </row>
    <row r="2442" spans="1:1" x14ac:dyDescent="0.3">
      <c r="A2442" s="74">
        <f>'MRR - Juliana'!S2195</f>
        <v>0</v>
      </c>
    </row>
    <row r="2443" spans="1:1" x14ac:dyDescent="0.3">
      <c r="A2443" s="74">
        <f>'MRR - Juliana'!S2196</f>
        <v>0</v>
      </c>
    </row>
    <row r="2444" spans="1:1" x14ac:dyDescent="0.3">
      <c r="A2444" s="74">
        <f>'MRR - Juliana'!S2197</f>
        <v>0</v>
      </c>
    </row>
    <row r="2445" spans="1:1" x14ac:dyDescent="0.3">
      <c r="A2445" s="74">
        <f>'MRR - Juliana'!S2198</f>
        <v>0</v>
      </c>
    </row>
    <row r="2446" spans="1:1" x14ac:dyDescent="0.3">
      <c r="A2446" s="74">
        <f>'MRR - Juliana'!S2199</f>
        <v>0</v>
      </c>
    </row>
    <row r="2447" spans="1:1" x14ac:dyDescent="0.3">
      <c r="A2447" s="74">
        <f>'MRR - Juliana'!S2200</f>
        <v>0</v>
      </c>
    </row>
    <row r="2448" spans="1:1" x14ac:dyDescent="0.3">
      <c r="A2448" s="74">
        <f>'MRR - Juliana'!S2201</f>
        <v>0</v>
      </c>
    </row>
    <row r="2449" spans="1:1" x14ac:dyDescent="0.3">
      <c r="A2449" s="74">
        <f>'MRR - Juliana'!S2202</f>
        <v>0</v>
      </c>
    </row>
    <row r="2450" spans="1:1" x14ac:dyDescent="0.3">
      <c r="A2450" s="74">
        <f>'MRR - Juliana'!S2203</f>
        <v>0</v>
      </c>
    </row>
    <row r="2451" spans="1:1" x14ac:dyDescent="0.3">
      <c r="A2451" s="74">
        <f>'MRR - Juliana'!S2204</f>
        <v>0</v>
      </c>
    </row>
    <row r="2452" spans="1:1" x14ac:dyDescent="0.3">
      <c r="A2452" s="74">
        <f>'MRR - Juliana'!S2205</f>
        <v>0</v>
      </c>
    </row>
    <row r="2453" spans="1:1" x14ac:dyDescent="0.3">
      <c r="A2453" s="74">
        <f>'MRR - Juliana'!S2206</f>
        <v>0</v>
      </c>
    </row>
    <row r="2454" spans="1:1" x14ac:dyDescent="0.3">
      <c r="A2454" s="74">
        <f>'MRR - Juliana'!S2207</f>
        <v>0</v>
      </c>
    </row>
    <row r="2455" spans="1:1" x14ac:dyDescent="0.3">
      <c r="A2455" s="74">
        <f>'MRR - Juliana'!S2208</f>
        <v>0</v>
      </c>
    </row>
    <row r="2456" spans="1:1" x14ac:dyDescent="0.3">
      <c r="A2456" s="74">
        <f>'MRR - Juliana'!S2209</f>
        <v>0</v>
      </c>
    </row>
    <row r="2457" spans="1:1" x14ac:dyDescent="0.3">
      <c r="A2457" s="74">
        <f>'MRR - Juliana'!S2210</f>
        <v>0</v>
      </c>
    </row>
    <row r="2458" spans="1:1" x14ac:dyDescent="0.3">
      <c r="A2458" s="74">
        <f>'MRR - Juliana'!S2211</f>
        <v>0</v>
      </c>
    </row>
    <row r="2459" spans="1:1" x14ac:dyDescent="0.3">
      <c r="A2459" s="74">
        <f>'MRR - Juliana'!S2212</f>
        <v>0</v>
      </c>
    </row>
    <row r="2460" spans="1:1" x14ac:dyDescent="0.3">
      <c r="A2460" s="74">
        <f>'MRR - Juliana'!S2213</f>
        <v>0</v>
      </c>
    </row>
    <row r="2461" spans="1:1" x14ac:dyDescent="0.3">
      <c r="A2461" s="74">
        <f>'MRR - Juliana'!S2214</f>
        <v>0</v>
      </c>
    </row>
    <row r="2462" spans="1:1" x14ac:dyDescent="0.3">
      <c r="A2462" s="74">
        <f>'MRR - Juliana'!S2215</f>
        <v>0</v>
      </c>
    </row>
    <row r="2463" spans="1:1" x14ac:dyDescent="0.3">
      <c r="A2463" s="74">
        <f>'MRR - Juliana'!S2216</f>
        <v>0</v>
      </c>
    </row>
    <row r="2464" spans="1:1" x14ac:dyDescent="0.3">
      <c r="A2464" s="74">
        <f>'MRR - Juliana'!S2217</f>
        <v>0</v>
      </c>
    </row>
    <row r="2465" spans="1:1" x14ac:dyDescent="0.3">
      <c r="A2465" s="74">
        <f>'MRR - Juliana'!S2218</f>
        <v>0</v>
      </c>
    </row>
    <row r="2466" spans="1:1" x14ac:dyDescent="0.3">
      <c r="A2466" s="74">
        <f>'MRR - Juliana'!S2219</f>
        <v>0</v>
      </c>
    </row>
    <row r="2467" spans="1:1" x14ac:dyDescent="0.3">
      <c r="A2467" s="74">
        <f>'MRR - Juliana'!S2220</f>
        <v>0</v>
      </c>
    </row>
    <row r="2468" spans="1:1" x14ac:dyDescent="0.3">
      <c r="A2468" s="74">
        <f>'MRR - Juliana'!S2221</f>
        <v>0</v>
      </c>
    </row>
    <row r="2469" spans="1:1" x14ac:dyDescent="0.3">
      <c r="A2469" s="74">
        <f>'MRR - Juliana'!S2222</f>
        <v>0</v>
      </c>
    </row>
    <row r="2470" spans="1:1" x14ac:dyDescent="0.3">
      <c r="A2470" s="74">
        <f>'MRR - Juliana'!S2223</f>
        <v>0</v>
      </c>
    </row>
    <row r="2471" spans="1:1" x14ac:dyDescent="0.3">
      <c r="A2471" s="74">
        <f>'MRR - Juliana'!S2224</f>
        <v>0</v>
      </c>
    </row>
    <row r="2472" spans="1:1" x14ac:dyDescent="0.3">
      <c r="A2472" s="74">
        <f>'MRR - Juliana'!S2225</f>
        <v>0</v>
      </c>
    </row>
    <row r="2473" spans="1:1" x14ac:dyDescent="0.3">
      <c r="A2473" s="74">
        <f>'MRR - Juliana'!S2226</f>
        <v>0</v>
      </c>
    </row>
    <row r="2474" spans="1:1" x14ac:dyDescent="0.3">
      <c r="A2474" s="74">
        <f>'MRR - Juliana'!S2227</f>
        <v>0</v>
      </c>
    </row>
    <row r="2475" spans="1:1" x14ac:dyDescent="0.3">
      <c r="A2475" s="74">
        <f>'MRR - Juliana'!S2228</f>
        <v>0</v>
      </c>
    </row>
    <row r="2476" spans="1:1" x14ac:dyDescent="0.3">
      <c r="A2476" s="74">
        <f>'MRR - Juliana'!S2229</f>
        <v>0</v>
      </c>
    </row>
    <row r="2477" spans="1:1" x14ac:dyDescent="0.3">
      <c r="A2477" s="74">
        <f>'MRR - Juliana'!S2230</f>
        <v>0</v>
      </c>
    </row>
    <row r="2478" spans="1:1" x14ac:dyDescent="0.3">
      <c r="A2478" s="74">
        <f>'MRR - Juliana'!S2231</f>
        <v>0</v>
      </c>
    </row>
    <row r="2479" spans="1:1" x14ac:dyDescent="0.3">
      <c r="A2479" s="74">
        <f>'MRR - Juliana'!S2232</f>
        <v>0</v>
      </c>
    </row>
    <row r="2480" spans="1:1" x14ac:dyDescent="0.3">
      <c r="A2480" s="74">
        <f>'MRR - Juliana'!S2233</f>
        <v>0</v>
      </c>
    </row>
    <row r="2481" spans="1:1" x14ac:dyDescent="0.3">
      <c r="A2481" s="74">
        <f>'MRR - Juliana'!S2234</f>
        <v>0</v>
      </c>
    </row>
    <row r="2482" spans="1:1" x14ac:dyDescent="0.3">
      <c r="A2482" s="74">
        <f>'MRR - Juliana'!S2235</f>
        <v>0</v>
      </c>
    </row>
    <row r="2483" spans="1:1" x14ac:dyDescent="0.3">
      <c r="A2483" s="74">
        <f>'MRR - Juliana'!S2236</f>
        <v>0</v>
      </c>
    </row>
    <row r="2484" spans="1:1" x14ac:dyDescent="0.3">
      <c r="A2484" s="74">
        <f>'MRR - Juliana'!S2237</f>
        <v>0</v>
      </c>
    </row>
    <row r="2485" spans="1:1" x14ac:dyDescent="0.3">
      <c r="A2485" s="74">
        <f>'MRR - Juliana'!S2238</f>
        <v>0</v>
      </c>
    </row>
    <row r="2486" spans="1:1" x14ac:dyDescent="0.3">
      <c r="A2486" s="74">
        <f>'MRR - Juliana'!S2239</f>
        <v>0</v>
      </c>
    </row>
    <row r="2487" spans="1:1" x14ac:dyDescent="0.3">
      <c r="A2487" s="74">
        <f>'MRR - Juliana'!S2240</f>
        <v>0</v>
      </c>
    </row>
    <row r="2488" spans="1:1" x14ac:dyDescent="0.3">
      <c r="A2488" s="74">
        <f>'MRR - Juliana'!S2241</f>
        <v>0</v>
      </c>
    </row>
    <row r="2489" spans="1:1" x14ac:dyDescent="0.3">
      <c r="A2489" s="74">
        <f>'MRR - Juliana'!S2242</f>
        <v>0</v>
      </c>
    </row>
    <row r="2490" spans="1:1" x14ac:dyDescent="0.3">
      <c r="A2490" s="74">
        <f>'MRR - Juliana'!S2243</f>
        <v>0</v>
      </c>
    </row>
    <row r="2491" spans="1:1" x14ac:dyDescent="0.3">
      <c r="A2491" s="74">
        <f>'MRR - Juliana'!S2244</f>
        <v>0</v>
      </c>
    </row>
    <row r="2492" spans="1:1" x14ac:dyDescent="0.3">
      <c r="A2492" s="74">
        <f>'MRR - Juliana'!S2245</f>
        <v>0</v>
      </c>
    </row>
    <row r="2493" spans="1:1" x14ac:dyDescent="0.3">
      <c r="A2493" s="74">
        <f>'MRR - Juliana'!S2246</f>
        <v>0</v>
      </c>
    </row>
    <row r="2494" spans="1:1" x14ac:dyDescent="0.3">
      <c r="A2494" s="74">
        <f>'MRR - Juliana'!S2247</f>
        <v>0</v>
      </c>
    </row>
    <row r="2495" spans="1:1" x14ac:dyDescent="0.3">
      <c r="A2495" s="74">
        <f>'MRR - Juliana'!S2248</f>
        <v>0</v>
      </c>
    </row>
    <row r="2496" spans="1:1" x14ac:dyDescent="0.3">
      <c r="A2496" s="74">
        <f>'MRR - Juliana'!S2249</f>
        <v>0</v>
      </c>
    </row>
    <row r="2497" spans="1:1" x14ac:dyDescent="0.3">
      <c r="A2497" s="74">
        <f>'MRR - Juliana'!S2250</f>
        <v>0</v>
      </c>
    </row>
    <row r="2498" spans="1:1" x14ac:dyDescent="0.3">
      <c r="A2498" s="74">
        <f>'MRR - Juliana'!S2251</f>
        <v>0</v>
      </c>
    </row>
    <row r="2499" spans="1:1" x14ac:dyDescent="0.3">
      <c r="A2499" s="74">
        <f>'MRR - Juliana'!S2252</f>
        <v>0</v>
      </c>
    </row>
    <row r="2500" spans="1:1" x14ac:dyDescent="0.3">
      <c r="A2500" s="74">
        <f>'MRR - Juliana'!S2253</f>
        <v>0</v>
      </c>
    </row>
    <row r="2501" spans="1:1" x14ac:dyDescent="0.3">
      <c r="A2501" s="74">
        <f>'MRR - Juliana'!S2254</f>
        <v>0</v>
      </c>
    </row>
    <row r="2502" spans="1:1" x14ac:dyDescent="0.3">
      <c r="A2502" s="74">
        <f>'MRR - Juliana'!S2255</f>
        <v>0</v>
      </c>
    </row>
    <row r="2503" spans="1:1" x14ac:dyDescent="0.3">
      <c r="A2503" s="74">
        <f>'MRR - Juliana'!S2256</f>
        <v>0</v>
      </c>
    </row>
    <row r="2504" spans="1:1" x14ac:dyDescent="0.3">
      <c r="A2504" s="74">
        <f>'MRR - Juliana'!S2257</f>
        <v>0</v>
      </c>
    </row>
    <row r="2505" spans="1:1" x14ac:dyDescent="0.3">
      <c r="A2505" s="74">
        <f>'MRR - Juliana'!S2258</f>
        <v>0</v>
      </c>
    </row>
    <row r="2506" spans="1:1" x14ac:dyDescent="0.3">
      <c r="A2506" s="74">
        <f>'MRR - Juliana'!S2259</f>
        <v>0</v>
      </c>
    </row>
    <row r="2507" spans="1:1" x14ac:dyDescent="0.3">
      <c r="A2507" s="74">
        <f>'MRR - Juliana'!S2260</f>
        <v>0</v>
      </c>
    </row>
    <row r="2508" spans="1:1" x14ac:dyDescent="0.3">
      <c r="A2508" s="74">
        <f>'MRR - Juliana'!S2261</f>
        <v>0</v>
      </c>
    </row>
    <row r="2509" spans="1:1" x14ac:dyDescent="0.3">
      <c r="A2509" s="74">
        <f>'MRR - Juliana'!S2262</f>
        <v>0</v>
      </c>
    </row>
    <row r="2510" spans="1:1" x14ac:dyDescent="0.3">
      <c r="A2510" s="74">
        <f>'MRR - Juliana'!S2263</f>
        <v>0</v>
      </c>
    </row>
    <row r="2511" spans="1:1" x14ac:dyDescent="0.3">
      <c r="A2511" s="74">
        <f>'MRR - Juliana'!S2264</f>
        <v>0</v>
      </c>
    </row>
    <row r="2512" spans="1:1" x14ac:dyDescent="0.3">
      <c r="A2512" s="74">
        <f>'MRR - Juliana'!S2265</f>
        <v>0</v>
      </c>
    </row>
    <row r="2513" spans="1:1" x14ac:dyDescent="0.3">
      <c r="A2513" s="74">
        <f>'MRR - Juliana'!S2266</f>
        <v>0</v>
      </c>
    </row>
    <row r="2514" spans="1:1" x14ac:dyDescent="0.3">
      <c r="A2514" s="74">
        <f>'MRR - Juliana'!S2267</f>
        <v>0</v>
      </c>
    </row>
    <row r="2515" spans="1:1" x14ac:dyDescent="0.3">
      <c r="A2515" s="74">
        <f>'MRR - Juliana'!S2268</f>
        <v>0</v>
      </c>
    </row>
    <row r="2516" spans="1:1" x14ac:dyDescent="0.3">
      <c r="A2516" s="74">
        <f>'MRR - Juliana'!S2269</f>
        <v>0</v>
      </c>
    </row>
    <row r="2517" spans="1:1" x14ac:dyDescent="0.3">
      <c r="A2517" s="74">
        <f>'MRR - Juliana'!S2270</f>
        <v>0</v>
      </c>
    </row>
    <row r="2518" spans="1:1" x14ac:dyDescent="0.3">
      <c r="A2518" s="74">
        <f>'MRR - Juliana'!S2271</f>
        <v>0</v>
      </c>
    </row>
    <row r="2519" spans="1:1" x14ac:dyDescent="0.3">
      <c r="A2519" s="74">
        <f>'MRR - Juliana'!S2272</f>
        <v>0</v>
      </c>
    </row>
    <row r="2520" spans="1:1" x14ac:dyDescent="0.3">
      <c r="A2520" s="74">
        <f>'MRR - Juliana'!S2273</f>
        <v>0</v>
      </c>
    </row>
    <row r="2521" spans="1:1" x14ac:dyDescent="0.3">
      <c r="A2521" s="74">
        <f>'MRR - Juliana'!S2274</f>
        <v>0</v>
      </c>
    </row>
    <row r="2522" spans="1:1" x14ac:dyDescent="0.3">
      <c r="A2522" s="74">
        <f>'MRR - Juliana'!S2275</f>
        <v>0</v>
      </c>
    </row>
    <row r="2523" spans="1:1" x14ac:dyDescent="0.3">
      <c r="A2523" s="74">
        <f>'MRR - Juliana'!S2276</f>
        <v>0</v>
      </c>
    </row>
    <row r="2524" spans="1:1" x14ac:dyDescent="0.3">
      <c r="A2524" s="74">
        <f>'MRR - Juliana'!S2277</f>
        <v>0</v>
      </c>
    </row>
    <row r="2525" spans="1:1" x14ac:dyDescent="0.3">
      <c r="A2525" s="74">
        <f>'MRR - Juliana'!S2278</f>
        <v>0</v>
      </c>
    </row>
    <row r="2526" spans="1:1" x14ac:dyDescent="0.3">
      <c r="A2526" s="74">
        <f>'MRR - Juliana'!S2279</f>
        <v>0</v>
      </c>
    </row>
    <row r="2527" spans="1:1" x14ac:dyDescent="0.3">
      <c r="A2527" s="74">
        <f>'MRR - Juliana'!S2280</f>
        <v>0</v>
      </c>
    </row>
    <row r="2528" spans="1:1" x14ac:dyDescent="0.3">
      <c r="A2528" s="74">
        <f>'MRR - Juliana'!S2281</f>
        <v>0</v>
      </c>
    </row>
    <row r="2529" spans="1:1" x14ac:dyDescent="0.3">
      <c r="A2529" s="74">
        <f>'MRR - Juliana'!S2282</f>
        <v>0</v>
      </c>
    </row>
    <row r="2530" spans="1:1" x14ac:dyDescent="0.3">
      <c r="A2530" s="74">
        <f>'MRR - Juliana'!S2283</f>
        <v>0</v>
      </c>
    </row>
    <row r="2531" spans="1:1" x14ac:dyDescent="0.3">
      <c r="A2531" s="74">
        <f>'MRR - Juliana'!S2284</f>
        <v>0</v>
      </c>
    </row>
    <row r="2532" spans="1:1" x14ac:dyDescent="0.3">
      <c r="A2532" s="74">
        <f>'MRR - Juliana'!S2285</f>
        <v>0</v>
      </c>
    </row>
    <row r="2533" spans="1:1" x14ac:dyDescent="0.3">
      <c r="A2533" s="74">
        <f>'MRR - Juliana'!S2286</f>
        <v>0</v>
      </c>
    </row>
    <row r="2534" spans="1:1" x14ac:dyDescent="0.3">
      <c r="A2534" s="74">
        <f>'MRR - Juliana'!S2287</f>
        <v>0</v>
      </c>
    </row>
    <row r="2535" spans="1:1" x14ac:dyDescent="0.3">
      <c r="A2535" s="74">
        <f>'MRR - Juliana'!S2288</f>
        <v>0</v>
      </c>
    </row>
    <row r="2536" spans="1:1" x14ac:dyDescent="0.3">
      <c r="A2536" s="74">
        <f>'MRR - Juliana'!S2289</f>
        <v>0</v>
      </c>
    </row>
    <row r="2537" spans="1:1" x14ac:dyDescent="0.3">
      <c r="A2537" s="74">
        <f>'MRR - Juliana'!S2290</f>
        <v>0</v>
      </c>
    </row>
    <row r="2538" spans="1:1" x14ac:dyDescent="0.3">
      <c r="A2538" s="74">
        <f>'MRR - Juliana'!S2291</f>
        <v>0</v>
      </c>
    </row>
    <row r="2539" spans="1:1" x14ac:dyDescent="0.3">
      <c r="A2539" s="74">
        <f>'MRR - Juliana'!S2292</f>
        <v>0</v>
      </c>
    </row>
    <row r="2540" spans="1:1" x14ac:dyDescent="0.3">
      <c r="A2540" s="74">
        <f>'MRR - Juliana'!S2293</f>
        <v>0</v>
      </c>
    </row>
    <row r="2541" spans="1:1" x14ac:dyDescent="0.3">
      <c r="A2541" s="74">
        <f>'MRR - Juliana'!S2294</f>
        <v>0</v>
      </c>
    </row>
    <row r="2542" spans="1:1" x14ac:dyDescent="0.3">
      <c r="A2542" s="74">
        <f>'MRR - Juliana'!S2295</f>
        <v>0</v>
      </c>
    </row>
    <row r="2543" spans="1:1" x14ac:dyDescent="0.3">
      <c r="A2543" s="74">
        <f>'MRR - Juliana'!S2296</f>
        <v>0</v>
      </c>
    </row>
    <row r="2544" spans="1:1" x14ac:dyDescent="0.3">
      <c r="A2544" s="74">
        <f>'MRR - Juliana'!S2297</f>
        <v>0</v>
      </c>
    </row>
    <row r="2545" spans="1:1" x14ac:dyDescent="0.3">
      <c r="A2545" s="74">
        <f>'MRR - Juliana'!S2298</f>
        <v>0</v>
      </c>
    </row>
    <row r="2546" spans="1:1" x14ac:dyDescent="0.3">
      <c r="A2546" s="74">
        <f>'MRR - Juliana'!S2299</f>
        <v>0</v>
      </c>
    </row>
    <row r="2547" spans="1:1" x14ac:dyDescent="0.3">
      <c r="A2547" s="74">
        <f>'MRR - Juliana'!S2300</f>
        <v>0</v>
      </c>
    </row>
    <row r="2548" spans="1:1" x14ac:dyDescent="0.3">
      <c r="A2548" s="74">
        <f>'MRR - Juliana'!S2301</f>
        <v>0</v>
      </c>
    </row>
    <row r="2549" spans="1:1" x14ac:dyDescent="0.3">
      <c r="A2549" s="74">
        <f>'MRR - Juliana'!S2302</f>
        <v>0</v>
      </c>
    </row>
    <row r="2550" spans="1:1" x14ac:dyDescent="0.3">
      <c r="A2550" s="74">
        <f>'MRR - Juliana'!S2303</f>
        <v>0</v>
      </c>
    </row>
    <row r="2551" spans="1:1" x14ac:dyDescent="0.3">
      <c r="A2551" s="74">
        <f>'MRR - Juliana'!S2304</f>
        <v>0</v>
      </c>
    </row>
    <row r="2552" spans="1:1" x14ac:dyDescent="0.3">
      <c r="A2552" s="74">
        <f>'MRR - Juliana'!S2305</f>
        <v>0</v>
      </c>
    </row>
    <row r="2553" spans="1:1" x14ac:dyDescent="0.3">
      <c r="A2553" s="74">
        <f>'MRR - Juliana'!S2306</f>
        <v>0</v>
      </c>
    </row>
    <row r="2554" spans="1:1" x14ac:dyDescent="0.3">
      <c r="A2554" s="74">
        <f>'MRR - Juliana'!S2307</f>
        <v>0</v>
      </c>
    </row>
    <row r="2555" spans="1:1" x14ac:dyDescent="0.3">
      <c r="A2555" s="74">
        <f>'MRR - Juliana'!S2308</f>
        <v>0</v>
      </c>
    </row>
    <row r="2556" spans="1:1" x14ac:dyDescent="0.3">
      <c r="A2556" s="74">
        <f>'MRR - Juliana'!S2309</f>
        <v>0</v>
      </c>
    </row>
    <row r="2557" spans="1:1" x14ac:dyDescent="0.3">
      <c r="A2557" s="74">
        <f>'MRR - Juliana'!S2310</f>
        <v>0</v>
      </c>
    </row>
    <row r="2558" spans="1:1" x14ac:dyDescent="0.3">
      <c r="A2558" s="74">
        <f>'MRR - Juliana'!S2311</f>
        <v>0</v>
      </c>
    </row>
    <row r="2559" spans="1:1" x14ac:dyDescent="0.3">
      <c r="A2559" s="74">
        <f>'MRR - Juliana'!S2312</f>
        <v>0</v>
      </c>
    </row>
    <row r="2560" spans="1:1" x14ac:dyDescent="0.3">
      <c r="A2560" s="74">
        <f>'MRR - Juliana'!S2313</f>
        <v>0</v>
      </c>
    </row>
    <row r="2561" spans="1:1" x14ac:dyDescent="0.3">
      <c r="A2561" s="74">
        <f>'MRR - Juliana'!S2314</f>
        <v>0</v>
      </c>
    </row>
    <row r="2562" spans="1:1" x14ac:dyDescent="0.3">
      <c r="A2562" s="74">
        <f>'MRR - Juliana'!S2315</f>
        <v>0</v>
      </c>
    </row>
    <row r="2563" spans="1:1" x14ac:dyDescent="0.3">
      <c r="A2563" s="74">
        <f>'MRR - Juliana'!S2316</f>
        <v>0</v>
      </c>
    </row>
    <row r="2564" spans="1:1" x14ac:dyDescent="0.3">
      <c r="A2564" s="74">
        <f>'MRR - Juliana'!S2317</f>
        <v>0</v>
      </c>
    </row>
    <row r="2565" spans="1:1" x14ac:dyDescent="0.3">
      <c r="A2565" s="74">
        <f>'MRR - Juliana'!S2318</f>
        <v>0</v>
      </c>
    </row>
    <row r="2566" spans="1:1" x14ac:dyDescent="0.3">
      <c r="A2566" s="74">
        <f>'MRR - Juliana'!S2319</f>
        <v>0</v>
      </c>
    </row>
    <row r="2567" spans="1:1" x14ac:dyDescent="0.3">
      <c r="A2567" s="74">
        <f>'MRR - Juliana'!S2320</f>
        <v>0</v>
      </c>
    </row>
    <row r="2568" spans="1:1" x14ac:dyDescent="0.3">
      <c r="A2568" s="74">
        <f>'MRR - Juliana'!S2321</f>
        <v>0</v>
      </c>
    </row>
    <row r="2569" spans="1:1" x14ac:dyDescent="0.3">
      <c r="A2569" s="74">
        <f>'MRR - Juliana'!S2322</f>
        <v>0</v>
      </c>
    </row>
    <row r="2570" spans="1:1" x14ac:dyDescent="0.3">
      <c r="A2570" s="74">
        <f>'MRR - Juliana'!S2323</f>
        <v>0</v>
      </c>
    </row>
    <row r="2571" spans="1:1" x14ac:dyDescent="0.3">
      <c r="A2571" s="74">
        <f>'MRR - Juliana'!S2324</f>
        <v>0</v>
      </c>
    </row>
    <row r="2572" spans="1:1" x14ac:dyDescent="0.3">
      <c r="A2572" s="74">
        <f>'MRR - Juliana'!S2325</f>
        <v>0</v>
      </c>
    </row>
    <row r="2573" spans="1:1" x14ac:dyDescent="0.3">
      <c r="A2573" s="74">
        <f>'MRR - Juliana'!S2326</f>
        <v>0</v>
      </c>
    </row>
    <row r="2574" spans="1:1" x14ac:dyDescent="0.3">
      <c r="A2574" s="74">
        <f>'MRR - Juliana'!S2327</f>
        <v>0</v>
      </c>
    </row>
    <row r="2575" spans="1:1" x14ac:dyDescent="0.3">
      <c r="A2575" s="74">
        <f>'MRR - Juliana'!S2328</f>
        <v>0</v>
      </c>
    </row>
    <row r="2576" spans="1:1" x14ac:dyDescent="0.3">
      <c r="A2576" s="74">
        <f>'MRR - Juliana'!S2329</f>
        <v>0</v>
      </c>
    </row>
    <row r="2577" spans="1:1" x14ac:dyDescent="0.3">
      <c r="A2577" s="74">
        <f>'MRR - Juliana'!S2330</f>
        <v>0</v>
      </c>
    </row>
    <row r="2578" spans="1:1" x14ac:dyDescent="0.3">
      <c r="A2578" s="74">
        <f>'MRR - Juliana'!S2331</f>
        <v>0</v>
      </c>
    </row>
    <row r="2579" spans="1:1" x14ac:dyDescent="0.3">
      <c r="A2579" s="74">
        <f>'MRR - Juliana'!S2332</f>
        <v>0</v>
      </c>
    </row>
    <row r="2580" spans="1:1" x14ac:dyDescent="0.3">
      <c r="A2580" s="74">
        <f>'MRR - Juliana'!S2333</f>
        <v>0</v>
      </c>
    </row>
    <row r="2581" spans="1:1" x14ac:dyDescent="0.3">
      <c r="A2581" s="74">
        <f>'MRR - Juliana'!S2334</f>
        <v>0</v>
      </c>
    </row>
    <row r="2582" spans="1:1" x14ac:dyDescent="0.3">
      <c r="A2582" s="74">
        <f>'MRR - Juliana'!S2335</f>
        <v>0</v>
      </c>
    </row>
    <row r="2583" spans="1:1" x14ac:dyDescent="0.3">
      <c r="A2583" s="74">
        <f>'MRR - Juliana'!S2336</f>
        <v>0</v>
      </c>
    </row>
    <row r="2584" spans="1:1" x14ac:dyDescent="0.3">
      <c r="A2584" s="74">
        <f>'MRR - Juliana'!S2337</f>
        <v>0</v>
      </c>
    </row>
    <row r="2585" spans="1:1" x14ac:dyDescent="0.3">
      <c r="A2585" s="74">
        <f>'MRR - Juliana'!S2338</f>
        <v>0</v>
      </c>
    </row>
    <row r="2586" spans="1:1" x14ac:dyDescent="0.3">
      <c r="A2586" s="74">
        <f>'MRR - Juliana'!S2339</f>
        <v>0</v>
      </c>
    </row>
    <row r="2587" spans="1:1" x14ac:dyDescent="0.3">
      <c r="A2587" s="74">
        <f>'MRR - Juliana'!S2340</f>
        <v>0</v>
      </c>
    </row>
    <row r="2588" spans="1:1" x14ac:dyDescent="0.3">
      <c r="A2588" s="74">
        <f>'MRR - Juliana'!S2341</f>
        <v>0</v>
      </c>
    </row>
    <row r="2589" spans="1:1" x14ac:dyDescent="0.3">
      <c r="A2589" s="74">
        <f>'MRR - Juliana'!S2342</f>
        <v>0</v>
      </c>
    </row>
    <row r="2590" spans="1:1" x14ac:dyDescent="0.3">
      <c r="A2590" s="74">
        <f>'MRR - Juliana'!S2343</f>
        <v>0</v>
      </c>
    </row>
    <row r="2591" spans="1:1" x14ac:dyDescent="0.3">
      <c r="A2591" s="74">
        <f>'MRR - Juliana'!S2344</f>
        <v>0</v>
      </c>
    </row>
    <row r="2592" spans="1:1" x14ac:dyDescent="0.3">
      <c r="A2592" s="74">
        <f>'MRR - Juliana'!S2345</f>
        <v>0</v>
      </c>
    </row>
    <row r="2593" spans="1:1" x14ac:dyDescent="0.3">
      <c r="A2593" s="74">
        <f>'MRR - Juliana'!S2346</f>
        <v>0</v>
      </c>
    </row>
    <row r="2594" spans="1:1" x14ac:dyDescent="0.3">
      <c r="A2594" s="74">
        <f>'MRR - Juliana'!S2347</f>
        <v>0</v>
      </c>
    </row>
    <row r="2595" spans="1:1" x14ac:dyDescent="0.3">
      <c r="A2595" s="74">
        <f>'MRR - Juliana'!S2348</f>
        <v>0</v>
      </c>
    </row>
    <row r="2596" spans="1:1" x14ac:dyDescent="0.3">
      <c r="A2596" s="74">
        <f>'MRR - Juliana'!S2349</f>
        <v>0</v>
      </c>
    </row>
    <row r="2597" spans="1:1" x14ac:dyDescent="0.3">
      <c r="A2597" s="74">
        <f>'MRR - Juliana'!S2350</f>
        <v>0</v>
      </c>
    </row>
    <row r="2598" spans="1:1" x14ac:dyDescent="0.3">
      <c r="A2598" s="74">
        <f>'MRR - Juliana'!S2351</f>
        <v>0</v>
      </c>
    </row>
    <row r="2599" spans="1:1" x14ac:dyDescent="0.3">
      <c r="A2599" s="74">
        <f>'MRR - Juliana'!S2352</f>
        <v>0</v>
      </c>
    </row>
    <row r="2600" spans="1:1" x14ac:dyDescent="0.3">
      <c r="A2600" s="74">
        <f>'MRR - Juliana'!S2353</f>
        <v>0</v>
      </c>
    </row>
    <row r="2601" spans="1:1" x14ac:dyDescent="0.3">
      <c r="A2601" s="74">
        <f>'MRR - Juliana'!S2354</f>
        <v>0</v>
      </c>
    </row>
    <row r="2602" spans="1:1" x14ac:dyDescent="0.3">
      <c r="A2602" s="74">
        <f>'MRR - Juliana'!S2355</f>
        <v>0</v>
      </c>
    </row>
    <row r="2603" spans="1:1" x14ac:dyDescent="0.3">
      <c r="A2603" s="74">
        <f>'MRR - Juliana'!S2356</f>
        <v>0</v>
      </c>
    </row>
    <row r="2604" spans="1:1" x14ac:dyDescent="0.3">
      <c r="A2604" s="74">
        <f>'MRR - Juliana'!S2357</f>
        <v>0</v>
      </c>
    </row>
    <row r="2605" spans="1:1" x14ac:dyDescent="0.3">
      <c r="A2605" s="74">
        <f>'MRR - Juliana'!S2358</f>
        <v>0</v>
      </c>
    </row>
    <row r="2606" spans="1:1" x14ac:dyDescent="0.3">
      <c r="A2606" s="74">
        <f>'MRR - Juliana'!S2359</f>
        <v>0</v>
      </c>
    </row>
    <row r="2607" spans="1:1" x14ac:dyDescent="0.3">
      <c r="A2607" s="74">
        <f>'MRR - Juliana'!S2360</f>
        <v>0</v>
      </c>
    </row>
    <row r="2608" spans="1:1" x14ac:dyDescent="0.3">
      <c r="A2608" s="74">
        <f>'MRR - Juliana'!S2361</f>
        <v>0</v>
      </c>
    </row>
    <row r="2609" spans="1:1" x14ac:dyDescent="0.3">
      <c r="A2609" s="74">
        <f>'MRR - Juliana'!S2362</f>
        <v>0</v>
      </c>
    </row>
    <row r="2610" spans="1:1" x14ac:dyDescent="0.3">
      <c r="A2610" s="74">
        <f>'MRR - Juliana'!S2363</f>
        <v>0</v>
      </c>
    </row>
    <row r="2611" spans="1:1" x14ac:dyDescent="0.3">
      <c r="A2611" s="74">
        <f>'MRR - Juliana'!S2364</f>
        <v>0</v>
      </c>
    </row>
    <row r="2612" spans="1:1" x14ac:dyDescent="0.3">
      <c r="A2612" s="74">
        <f>'MRR - Juliana'!S2365</f>
        <v>0</v>
      </c>
    </row>
    <row r="2613" spans="1:1" x14ac:dyDescent="0.3">
      <c r="A2613" s="74">
        <f>'MRR - Juliana'!S2366</f>
        <v>0</v>
      </c>
    </row>
    <row r="2614" spans="1:1" x14ac:dyDescent="0.3">
      <c r="A2614" s="74">
        <f>'MRR - Juliana'!S2367</f>
        <v>0</v>
      </c>
    </row>
    <row r="2615" spans="1:1" x14ac:dyDescent="0.3">
      <c r="A2615" s="74">
        <f>'MRR - Juliana'!S2368</f>
        <v>0</v>
      </c>
    </row>
    <row r="2616" spans="1:1" x14ac:dyDescent="0.3">
      <c r="A2616" s="74">
        <f>'MRR - Juliana'!S2369</f>
        <v>0</v>
      </c>
    </row>
    <row r="2617" spans="1:1" x14ac:dyDescent="0.3">
      <c r="A2617" s="74">
        <f>'MRR - Juliana'!S2370</f>
        <v>0</v>
      </c>
    </row>
    <row r="2618" spans="1:1" x14ac:dyDescent="0.3">
      <c r="A2618" s="74">
        <f>'MRR - Juliana'!S2371</f>
        <v>0</v>
      </c>
    </row>
    <row r="2619" spans="1:1" x14ac:dyDescent="0.3">
      <c r="A2619" s="74">
        <f>'MRR - Juliana'!S2372</f>
        <v>0</v>
      </c>
    </row>
    <row r="2620" spans="1:1" x14ac:dyDescent="0.3">
      <c r="A2620" s="74">
        <f>'MRR - Juliana'!S2373</f>
        <v>0</v>
      </c>
    </row>
    <row r="2621" spans="1:1" x14ac:dyDescent="0.3">
      <c r="A2621" s="74">
        <f>'MRR - Juliana'!S2374</f>
        <v>0</v>
      </c>
    </row>
    <row r="2622" spans="1:1" x14ac:dyDescent="0.3">
      <c r="A2622" s="74">
        <f>'MRR - Juliana'!S2375</f>
        <v>0</v>
      </c>
    </row>
    <row r="2623" spans="1:1" x14ac:dyDescent="0.3">
      <c r="A2623" s="74">
        <f>'MRR - Juliana'!S2376</f>
        <v>0</v>
      </c>
    </row>
    <row r="2624" spans="1:1" x14ac:dyDescent="0.3">
      <c r="A2624" s="74">
        <f>'MRR - Juliana'!S2377</f>
        <v>0</v>
      </c>
    </row>
    <row r="2625" spans="1:1" x14ac:dyDescent="0.3">
      <c r="A2625" s="74">
        <f>'MRR - Juliana'!S2378</f>
        <v>0</v>
      </c>
    </row>
    <row r="2626" spans="1:1" x14ac:dyDescent="0.3">
      <c r="A2626" s="74">
        <f>'MRR - Juliana'!S2379</f>
        <v>0</v>
      </c>
    </row>
    <row r="2627" spans="1:1" x14ac:dyDescent="0.3">
      <c r="A2627" s="74">
        <f>'MRR - Juliana'!S2380</f>
        <v>0</v>
      </c>
    </row>
    <row r="2628" spans="1:1" x14ac:dyDescent="0.3">
      <c r="A2628" s="74">
        <f>'MRR - Juliana'!S2381</f>
        <v>0</v>
      </c>
    </row>
    <row r="2629" spans="1:1" x14ac:dyDescent="0.3">
      <c r="A2629" s="74">
        <f>'MRR - Juliana'!S2382</f>
        <v>0</v>
      </c>
    </row>
    <row r="2630" spans="1:1" x14ac:dyDescent="0.3">
      <c r="A2630" s="74">
        <f>'MRR - Juliana'!S2383</f>
        <v>0</v>
      </c>
    </row>
    <row r="2631" spans="1:1" x14ac:dyDescent="0.3">
      <c r="A2631" s="74">
        <f>'MRR - Juliana'!S2384</f>
        <v>0</v>
      </c>
    </row>
    <row r="2632" spans="1:1" x14ac:dyDescent="0.3">
      <c r="A2632" s="74">
        <f>'MRR - Juliana'!S2385</f>
        <v>0</v>
      </c>
    </row>
    <row r="2633" spans="1:1" x14ac:dyDescent="0.3">
      <c r="A2633" s="74">
        <f>'MRR - Juliana'!S2386</f>
        <v>0</v>
      </c>
    </row>
    <row r="2634" spans="1:1" x14ac:dyDescent="0.3">
      <c r="A2634" s="74">
        <f>'MRR - Juliana'!S2387</f>
        <v>0</v>
      </c>
    </row>
    <row r="2635" spans="1:1" x14ac:dyDescent="0.3">
      <c r="A2635" s="74">
        <f>'MRR - Juliana'!S2388</f>
        <v>0</v>
      </c>
    </row>
    <row r="2636" spans="1:1" x14ac:dyDescent="0.3">
      <c r="A2636" s="74">
        <f>'MRR - Juliana'!S2389</f>
        <v>0</v>
      </c>
    </row>
    <row r="2637" spans="1:1" x14ac:dyDescent="0.3">
      <c r="A2637" s="74">
        <f>'MRR - Juliana'!S2390</f>
        <v>0</v>
      </c>
    </row>
    <row r="2638" spans="1:1" x14ac:dyDescent="0.3">
      <c r="A2638" s="74">
        <f>'MRR - Juliana'!S2391</f>
        <v>0</v>
      </c>
    </row>
    <row r="2639" spans="1:1" x14ac:dyDescent="0.3">
      <c r="A2639" s="74">
        <f>'MRR - Juliana'!S2392</f>
        <v>0</v>
      </c>
    </row>
    <row r="2640" spans="1:1" x14ac:dyDescent="0.3">
      <c r="A2640" s="74">
        <f>'MRR - Juliana'!S2393</f>
        <v>0</v>
      </c>
    </row>
    <row r="2641" spans="1:1" x14ac:dyDescent="0.3">
      <c r="A2641" s="74">
        <f>'MRR - Juliana'!S2394</f>
        <v>0</v>
      </c>
    </row>
    <row r="2642" spans="1:1" x14ac:dyDescent="0.3">
      <c r="A2642" s="74">
        <f>'MRR - Juliana'!S2395</f>
        <v>0</v>
      </c>
    </row>
    <row r="2643" spans="1:1" x14ac:dyDescent="0.3">
      <c r="A2643" s="74">
        <f>'MRR - Juliana'!S2396</f>
        <v>0</v>
      </c>
    </row>
    <row r="2644" spans="1:1" x14ac:dyDescent="0.3">
      <c r="A2644" s="74">
        <f>'MRR - Juliana'!S2397</f>
        <v>0</v>
      </c>
    </row>
    <row r="2645" spans="1:1" x14ac:dyDescent="0.3">
      <c r="A2645" s="74">
        <f>'MRR - Juliana'!S2398</f>
        <v>0</v>
      </c>
    </row>
    <row r="2646" spans="1:1" x14ac:dyDescent="0.3">
      <c r="A2646" s="74">
        <f>'MRR - Juliana'!S2399</f>
        <v>0</v>
      </c>
    </row>
    <row r="2647" spans="1:1" x14ac:dyDescent="0.3">
      <c r="A2647" s="74">
        <f>'MRR - Juliana'!S2400</f>
        <v>0</v>
      </c>
    </row>
    <row r="2648" spans="1:1" x14ac:dyDescent="0.3">
      <c r="A2648" s="74">
        <f>'MRR - Juliana'!S2401</f>
        <v>0</v>
      </c>
    </row>
    <row r="2649" spans="1:1" x14ac:dyDescent="0.3">
      <c r="A2649" s="74">
        <f>'MRR - Juliana'!S2402</f>
        <v>0</v>
      </c>
    </row>
    <row r="2650" spans="1:1" x14ac:dyDescent="0.3">
      <c r="A2650" s="74">
        <f>'MRR - Juliana'!S2403</f>
        <v>0</v>
      </c>
    </row>
    <row r="2651" spans="1:1" x14ac:dyDescent="0.3">
      <c r="A2651" s="74">
        <f>'MRR - Juliana'!S2404</f>
        <v>0</v>
      </c>
    </row>
    <row r="2652" spans="1:1" x14ac:dyDescent="0.3">
      <c r="A2652" s="74">
        <f>'MRR - Juliana'!S2405</f>
        <v>0</v>
      </c>
    </row>
    <row r="2653" spans="1:1" x14ac:dyDescent="0.3">
      <c r="A2653" s="74">
        <f>'MRR - Juliana'!S2406</f>
        <v>0</v>
      </c>
    </row>
    <row r="2654" spans="1:1" x14ac:dyDescent="0.3">
      <c r="A2654" s="74">
        <f>'MRR - Juliana'!S2407</f>
        <v>0</v>
      </c>
    </row>
    <row r="2655" spans="1:1" x14ac:dyDescent="0.3">
      <c r="A2655" s="74">
        <f>'MRR - Juliana'!S2408</f>
        <v>0</v>
      </c>
    </row>
    <row r="2656" spans="1:1" x14ac:dyDescent="0.3">
      <c r="A2656" s="74">
        <f>'MRR - Juliana'!S2409</f>
        <v>0</v>
      </c>
    </row>
    <row r="2657" spans="1:1" x14ac:dyDescent="0.3">
      <c r="A2657" s="74">
        <f>'MRR - Juliana'!S2410</f>
        <v>0</v>
      </c>
    </row>
    <row r="2658" spans="1:1" x14ac:dyDescent="0.3">
      <c r="A2658" s="74">
        <f>'MRR - Juliana'!S2411</f>
        <v>0</v>
      </c>
    </row>
    <row r="2659" spans="1:1" x14ac:dyDescent="0.3">
      <c r="A2659" s="74">
        <f>'MRR - Juliana'!S2412</f>
        <v>0</v>
      </c>
    </row>
    <row r="2660" spans="1:1" x14ac:dyDescent="0.3">
      <c r="A2660" s="74">
        <f>'MRR - Juliana'!S2413</f>
        <v>0</v>
      </c>
    </row>
    <row r="2661" spans="1:1" x14ac:dyDescent="0.3">
      <c r="A2661" s="74">
        <f>'MRR - Juliana'!S2414</f>
        <v>0</v>
      </c>
    </row>
    <row r="2662" spans="1:1" x14ac:dyDescent="0.3">
      <c r="A2662" s="74">
        <f>'MRR - Juliana'!S2415</f>
        <v>0</v>
      </c>
    </row>
    <row r="2663" spans="1:1" x14ac:dyDescent="0.3">
      <c r="A2663" s="74">
        <f>'MRR - Juliana'!S2416</f>
        <v>0</v>
      </c>
    </row>
    <row r="2664" spans="1:1" x14ac:dyDescent="0.3">
      <c r="A2664" s="74">
        <f>'MRR - Juliana'!S2417</f>
        <v>0</v>
      </c>
    </row>
    <row r="2665" spans="1:1" x14ac:dyDescent="0.3">
      <c r="A2665" s="74">
        <f>'MRR - Juliana'!S2418</f>
        <v>0</v>
      </c>
    </row>
    <row r="2666" spans="1:1" x14ac:dyDescent="0.3">
      <c r="A2666" s="74">
        <f>'MRR - Juliana'!S2419</f>
        <v>0</v>
      </c>
    </row>
    <row r="2667" spans="1:1" x14ac:dyDescent="0.3">
      <c r="A2667" s="74">
        <f>'MRR - Juliana'!S2420</f>
        <v>0</v>
      </c>
    </row>
    <row r="2668" spans="1:1" x14ac:dyDescent="0.3">
      <c r="A2668" s="74">
        <f>'MRR - Juliana'!S2421</f>
        <v>0</v>
      </c>
    </row>
    <row r="2669" spans="1:1" x14ac:dyDescent="0.3">
      <c r="A2669" s="74">
        <f>'MRR - Juliana'!S2422</f>
        <v>0</v>
      </c>
    </row>
    <row r="2670" spans="1:1" x14ac:dyDescent="0.3">
      <c r="A2670" s="74">
        <f>'MRR - Juliana'!S2423</f>
        <v>0</v>
      </c>
    </row>
    <row r="2671" spans="1:1" x14ac:dyDescent="0.3">
      <c r="A2671" s="74">
        <f>'MRR - Juliana'!S2424</f>
        <v>0</v>
      </c>
    </row>
    <row r="2672" spans="1:1" x14ac:dyDescent="0.3">
      <c r="A2672" s="74">
        <f>'MRR - Juliana'!S2425</f>
        <v>0</v>
      </c>
    </row>
    <row r="2673" spans="1:1" x14ac:dyDescent="0.3">
      <c r="A2673" s="74">
        <f>'MRR - Juliana'!S2426</f>
        <v>0</v>
      </c>
    </row>
    <row r="2674" spans="1:1" x14ac:dyDescent="0.3">
      <c r="A2674" s="74">
        <f>'MRR - Juliana'!S2427</f>
        <v>0</v>
      </c>
    </row>
    <row r="2675" spans="1:1" x14ac:dyDescent="0.3">
      <c r="A2675" s="74">
        <f>'MRR - Juliana'!S2428</f>
        <v>0</v>
      </c>
    </row>
    <row r="2676" spans="1:1" x14ac:dyDescent="0.3">
      <c r="A2676" s="74">
        <f>'MRR - Juliana'!S2429</f>
        <v>0</v>
      </c>
    </row>
    <row r="2677" spans="1:1" x14ac:dyDescent="0.3">
      <c r="A2677" s="74">
        <f>'MRR - Juliana'!S2430</f>
        <v>0</v>
      </c>
    </row>
    <row r="2678" spans="1:1" x14ac:dyDescent="0.3">
      <c r="A2678" s="74">
        <f>'MRR - Juliana'!S2431</f>
        <v>0</v>
      </c>
    </row>
    <row r="2679" spans="1:1" x14ac:dyDescent="0.3">
      <c r="A2679" s="74">
        <f>'MRR - Juliana'!S2432</f>
        <v>0</v>
      </c>
    </row>
    <row r="2680" spans="1:1" x14ac:dyDescent="0.3">
      <c r="A2680" s="74">
        <f>'MRR - Juliana'!S2433</f>
        <v>0</v>
      </c>
    </row>
    <row r="2681" spans="1:1" x14ac:dyDescent="0.3">
      <c r="A2681" s="74">
        <f>'MRR - Juliana'!S2434</f>
        <v>0</v>
      </c>
    </row>
    <row r="2682" spans="1:1" x14ac:dyDescent="0.3">
      <c r="A2682" s="74">
        <f>'MRR - Juliana'!S2435</f>
        <v>0</v>
      </c>
    </row>
    <row r="2683" spans="1:1" x14ac:dyDescent="0.3">
      <c r="A2683" s="74">
        <f>'MRR - Juliana'!S2436</f>
        <v>0</v>
      </c>
    </row>
    <row r="2684" spans="1:1" x14ac:dyDescent="0.3">
      <c r="A2684" s="74">
        <f>'MRR - Juliana'!S2437</f>
        <v>0</v>
      </c>
    </row>
    <row r="2685" spans="1:1" x14ac:dyDescent="0.3">
      <c r="A2685" s="74">
        <f>'MRR - Juliana'!S2438</f>
        <v>0</v>
      </c>
    </row>
    <row r="2686" spans="1:1" x14ac:dyDescent="0.3">
      <c r="A2686" s="74">
        <f>'MRR - Juliana'!S2439</f>
        <v>0</v>
      </c>
    </row>
    <row r="2687" spans="1:1" x14ac:dyDescent="0.3">
      <c r="A2687" s="74">
        <f>'MRR - Juliana'!S2440</f>
        <v>0</v>
      </c>
    </row>
    <row r="2688" spans="1:1" x14ac:dyDescent="0.3">
      <c r="A2688" s="74">
        <f>'MRR - Juliana'!S2441</f>
        <v>0</v>
      </c>
    </row>
    <row r="2689" spans="1:1" x14ac:dyDescent="0.3">
      <c r="A2689" s="74">
        <f>'MRR - Juliana'!S2442</f>
        <v>0</v>
      </c>
    </row>
    <row r="2690" spans="1:1" x14ac:dyDescent="0.3">
      <c r="A2690" s="74">
        <f>'MRR - Juliana'!S2443</f>
        <v>0</v>
      </c>
    </row>
    <row r="2691" spans="1:1" x14ac:dyDescent="0.3">
      <c r="A2691" s="74">
        <f>'MRR - Juliana'!S2444</f>
        <v>0</v>
      </c>
    </row>
    <row r="2692" spans="1:1" x14ac:dyDescent="0.3">
      <c r="A2692" s="74">
        <f>'MRR - Juliana'!S2445</f>
        <v>0</v>
      </c>
    </row>
    <row r="2693" spans="1:1" x14ac:dyDescent="0.3">
      <c r="A2693" s="74">
        <f>'MRR - Juliana'!S2446</f>
        <v>0</v>
      </c>
    </row>
    <row r="2694" spans="1:1" x14ac:dyDescent="0.3">
      <c r="A2694" s="74">
        <f>'MRR - Juliana'!S2447</f>
        <v>0</v>
      </c>
    </row>
    <row r="2695" spans="1:1" x14ac:dyDescent="0.3">
      <c r="A2695" s="74">
        <f>'MRR - Juliana'!S2448</f>
        <v>0</v>
      </c>
    </row>
    <row r="2696" spans="1:1" x14ac:dyDescent="0.3">
      <c r="A2696" s="74">
        <f>'MRR - Juliana'!S2449</f>
        <v>0</v>
      </c>
    </row>
    <row r="2697" spans="1:1" x14ac:dyDescent="0.3">
      <c r="A2697" s="74">
        <f>'MRR - Juliana'!S2450</f>
        <v>0</v>
      </c>
    </row>
    <row r="2698" spans="1:1" x14ac:dyDescent="0.3">
      <c r="A2698" s="74">
        <f>'MRR - Juliana'!S2451</f>
        <v>0</v>
      </c>
    </row>
    <row r="2699" spans="1:1" x14ac:dyDescent="0.3">
      <c r="A2699" s="74">
        <f>'MRR - Juliana'!S2452</f>
        <v>0</v>
      </c>
    </row>
    <row r="2700" spans="1:1" x14ac:dyDescent="0.3">
      <c r="A2700" s="74">
        <f>'MRR - Juliana'!S2453</f>
        <v>0</v>
      </c>
    </row>
    <row r="2701" spans="1:1" x14ac:dyDescent="0.3">
      <c r="A2701" s="74">
        <f>'MRR - Juliana'!S2454</f>
        <v>0</v>
      </c>
    </row>
    <row r="2702" spans="1:1" x14ac:dyDescent="0.3">
      <c r="A2702" s="74">
        <f>'MRR - Juliana'!S2455</f>
        <v>0</v>
      </c>
    </row>
    <row r="2703" spans="1:1" x14ac:dyDescent="0.3">
      <c r="A2703" s="74">
        <f>'MRR - Juliana'!S2456</f>
        <v>0</v>
      </c>
    </row>
    <row r="2704" spans="1:1" x14ac:dyDescent="0.3">
      <c r="A2704" s="74">
        <f>'MRR - Juliana'!S2457</f>
        <v>0</v>
      </c>
    </row>
    <row r="2705" spans="1:1" x14ac:dyDescent="0.3">
      <c r="A2705" s="74">
        <f>'MRR - Juliana'!S2458</f>
        <v>0</v>
      </c>
    </row>
    <row r="2706" spans="1:1" x14ac:dyDescent="0.3">
      <c r="A2706" s="74">
        <f>'MRR - Juliana'!S2459</f>
        <v>0</v>
      </c>
    </row>
    <row r="2707" spans="1:1" x14ac:dyDescent="0.3">
      <c r="A2707" s="74">
        <f>'MRR - Juliana'!S2460</f>
        <v>0</v>
      </c>
    </row>
    <row r="2708" spans="1:1" x14ac:dyDescent="0.3">
      <c r="A2708" s="74">
        <f>'MRR - Juliana'!S2461</f>
        <v>0</v>
      </c>
    </row>
    <row r="2709" spans="1:1" x14ac:dyDescent="0.3">
      <c r="A2709" s="74">
        <f>'MRR - Juliana'!S2462</f>
        <v>0</v>
      </c>
    </row>
    <row r="2710" spans="1:1" x14ac:dyDescent="0.3">
      <c r="A2710" s="74">
        <f>'MRR - Juliana'!S2463</f>
        <v>0</v>
      </c>
    </row>
    <row r="2711" spans="1:1" x14ac:dyDescent="0.3">
      <c r="A2711" s="74">
        <f>'MRR - Juliana'!S2464</f>
        <v>0</v>
      </c>
    </row>
    <row r="2712" spans="1:1" x14ac:dyDescent="0.3">
      <c r="A2712" s="74">
        <f>'MRR - Juliana'!S2465</f>
        <v>0</v>
      </c>
    </row>
    <row r="2713" spans="1:1" x14ac:dyDescent="0.3">
      <c r="A2713" s="74">
        <f>'MRR - Juliana'!S2466</f>
        <v>0</v>
      </c>
    </row>
    <row r="2714" spans="1:1" x14ac:dyDescent="0.3">
      <c r="A2714" s="74">
        <f>'MRR - Juliana'!S2467</f>
        <v>0</v>
      </c>
    </row>
    <row r="2715" spans="1:1" x14ac:dyDescent="0.3">
      <c r="A2715" s="74">
        <f>'MRR - Juliana'!S2468</f>
        <v>0</v>
      </c>
    </row>
    <row r="2716" spans="1:1" x14ac:dyDescent="0.3">
      <c r="A2716" s="74">
        <f>'MRR - Juliana'!S2469</f>
        <v>0</v>
      </c>
    </row>
    <row r="2717" spans="1:1" x14ac:dyDescent="0.3">
      <c r="A2717" s="74">
        <f>'MRR - Juliana'!S2470</f>
        <v>0</v>
      </c>
    </row>
    <row r="2718" spans="1:1" x14ac:dyDescent="0.3">
      <c r="A2718" s="74">
        <f>'MRR - Juliana'!S2471</f>
        <v>0</v>
      </c>
    </row>
    <row r="2719" spans="1:1" x14ac:dyDescent="0.3">
      <c r="A2719" s="74">
        <f>'MRR - Juliana'!S2472</f>
        <v>0</v>
      </c>
    </row>
    <row r="2720" spans="1:1" x14ac:dyDescent="0.3">
      <c r="A2720" s="74">
        <f>'MRR - Juliana'!S2473</f>
        <v>0</v>
      </c>
    </row>
    <row r="2721" spans="1:1" x14ac:dyDescent="0.3">
      <c r="A2721" s="74">
        <f>'MRR - Juliana'!S2474</f>
        <v>0</v>
      </c>
    </row>
    <row r="2722" spans="1:1" x14ac:dyDescent="0.3">
      <c r="A2722" s="74">
        <f>'MRR - Juliana'!S2475</f>
        <v>0</v>
      </c>
    </row>
    <row r="2723" spans="1:1" x14ac:dyDescent="0.3">
      <c r="A2723" s="74">
        <f>'MRR - Juliana'!S2476</f>
        <v>0</v>
      </c>
    </row>
    <row r="2724" spans="1:1" x14ac:dyDescent="0.3">
      <c r="A2724" s="74">
        <f>'MRR - Juliana'!S2477</f>
        <v>0</v>
      </c>
    </row>
    <row r="2725" spans="1:1" x14ac:dyDescent="0.3">
      <c r="A2725" s="74">
        <f>'MRR - Juliana'!S2478</f>
        <v>0</v>
      </c>
    </row>
    <row r="2726" spans="1:1" x14ac:dyDescent="0.3">
      <c r="A2726" s="74">
        <f>'MRR - Juliana'!S2479</f>
        <v>0</v>
      </c>
    </row>
    <row r="2727" spans="1:1" x14ac:dyDescent="0.3">
      <c r="A2727" s="74">
        <f>'MRR - Juliana'!S2480</f>
        <v>0</v>
      </c>
    </row>
    <row r="2728" spans="1:1" x14ac:dyDescent="0.3">
      <c r="A2728" s="74">
        <f>'MRR - Juliana'!S2481</f>
        <v>0</v>
      </c>
    </row>
    <row r="2729" spans="1:1" x14ac:dyDescent="0.3">
      <c r="A2729" s="74">
        <f>'MRR - Juliana'!S2482</f>
        <v>0</v>
      </c>
    </row>
    <row r="2730" spans="1:1" x14ac:dyDescent="0.3">
      <c r="A2730" s="74">
        <f>'MRR - Juliana'!S2483</f>
        <v>0</v>
      </c>
    </row>
    <row r="2731" spans="1:1" x14ac:dyDescent="0.3">
      <c r="A2731" s="74">
        <f>'MRR - Juliana'!S2484</f>
        <v>0</v>
      </c>
    </row>
    <row r="2732" spans="1:1" x14ac:dyDescent="0.3">
      <c r="A2732" s="74">
        <f>'MRR - Juliana'!S2485</f>
        <v>0</v>
      </c>
    </row>
    <row r="2733" spans="1:1" x14ac:dyDescent="0.3">
      <c r="A2733" s="74">
        <f>'MRR - Juliana'!S2486</f>
        <v>0</v>
      </c>
    </row>
    <row r="2734" spans="1:1" x14ac:dyDescent="0.3">
      <c r="A2734" s="74">
        <f>'MRR - Juliana'!S2487</f>
        <v>0</v>
      </c>
    </row>
    <row r="2735" spans="1:1" x14ac:dyDescent="0.3">
      <c r="A2735" s="74">
        <f>'MRR - Juliana'!S2488</f>
        <v>0</v>
      </c>
    </row>
    <row r="2736" spans="1:1" x14ac:dyDescent="0.3">
      <c r="A2736" s="74">
        <f>'MRR - Juliana'!S2489</f>
        <v>0</v>
      </c>
    </row>
    <row r="2737" spans="1:1" x14ac:dyDescent="0.3">
      <c r="A2737" s="74">
        <f>'MRR - Juliana'!S2490</f>
        <v>0</v>
      </c>
    </row>
    <row r="2738" spans="1:1" x14ac:dyDescent="0.3">
      <c r="A2738" s="74">
        <f>'MRR - Juliana'!S2491</f>
        <v>0</v>
      </c>
    </row>
    <row r="2739" spans="1:1" x14ac:dyDescent="0.3">
      <c r="A2739" s="74">
        <f>'MRR - Juliana'!S2492</f>
        <v>0</v>
      </c>
    </row>
    <row r="2740" spans="1:1" x14ac:dyDescent="0.3">
      <c r="A2740" s="74">
        <f>'MRR - Juliana'!S2493</f>
        <v>0</v>
      </c>
    </row>
    <row r="2741" spans="1:1" x14ac:dyDescent="0.3">
      <c r="A2741" s="74">
        <f>'MRR - Juliana'!S2494</f>
        <v>0</v>
      </c>
    </row>
    <row r="2742" spans="1:1" x14ac:dyDescent="0.3">
      <c r="A2742" s="74">
        <f>'MRR - Juliana'!S2495</f>
        <v>0</v>
      </c>
    </row>
    <row r="2743" spans="1:1" x14ac:dyDescent="0.3">
      <c r="A2743" s="74">
        <f>'MRR - Juliana'!S2496</f>
        <v>0</v>
      </c>
    </row>
    <row r="2744" spans="1:1" x14ac:dyDescent="0.3">
      <c r="A2744" s="74">
        <f>'MRR - Juliana'!S2497</f>
        <v>0</v>
      </c>
    </row>
    <row r="2745" spans="1:1" x14ac:dyDescent="0.3">
      <c r="A2745" s="74">
        <f>'MRR - Juliana'!S2498</f>
        <v>0</v>
      </c>
    </row>
    <row r="2746" spans="1:1" x14ac:dyDescent="0.3">
      <c r="A2746" s="74">
        <f>'MRR - Juliana'!S2499</f>
        <v>0</v>
      </c>
    </row>
    <row r="2747" spans="1:1" x14ac:dyDescent="0.3">
      <c r="A2747" s="74">
        <f>'MRR - Juliana'!S2500</f>
        <v>0</v>
      </c>
    </row>
    <row r="2748" spans="1:1" x14ac:dyDescent="0.3">
      <c r="A2748" s="74">
        <f>'MRR - Juliana'!S2501</f>
        <v>0</v>
      </c>
    </row>
    <row r="2749" spans="1:1" x14ac:dyDescent="0.3">
      <c r="A2749" s="74">
        <f>'MRR - Juliana'!S2502</f>
        <v>0</v>
      </c>
    </row>
    <row r="2750" spans="1:1" x14ac:dyDescent="0.3">
      <c r="A2750" s="74">
        <f>'MRR - Juliana'!S2503</f>
        <v>0</v>
      </c>
    </row>
    <row r="2751" spans="1:1" x14ac:dyDescent="0.3">
      <c r="A2751" s="74">
        <f>'MRR - Juliana'!S2504</f>
        <v>0</v>
      </c>
    </row>
    <row r="2752" spans="1:1" x14ac:dyDescent="0.3">
      <c r="A2752" s="74">
        <f>'MRR - Juliana'!S2505</f>
        <v>0</v>
      </c>
    </row>
    <row r="2753" spans="1:1" x14ac:dyDescent="0.3">
      <c r="A2753" s="74">
        <f>'MRR - Juliana'!S2506</f>
        <v>0</v>
      </c>
    </row>
    <row r="2754" spans="1:1" x14ac:dyDescent="0.3">
      <c r="A2754" s="74">
        <f>'MRR - Juliana'!S2507</f>
        <v>0</v>
      </c>
    </row>
    <row r="2755" spans="1:1" x14ac:dyDescent="0.3">
      <c r="A2755" s="74">
        <f>'MRR - Juliana'!S2508</f>
        <v>0</v>
      </c>
    </row>
    <row r="2756" spans="1:1" x14ac:dyDescent="0.3">
      <c r="A2756" s="74">
        <f>'MRR - Juliana'!S2509</f>
        <v>0</v>
      </c>
    </row>
    <row r="2757" spans="1:1" x14ac:dyDescent="0.3">
      <c r="A2757" s="74">
        <f>'MRR - Juliana'!S2510</f>
        <v>0</v>
      </c>
    </row>
    <row r="2758" spans="1:1" x14ac:dyDescent="0.3">
      <c r="A2758" s="74">
        <f>'MRR - Juliana'!S2511</f>
        <v>0</v>
      </c>
    </row>
    <row r="2759" spans="1:1" x14ac:dyDescent="0.3">
      <c r="A2759" s="74">
        <f>'MRR - Juliana'!S2512</f>
        <v>0</v>
      </c>
    </row>
    <row r="2760" spans="1:1" x14ac:dyDescent="0.3">
      <c r="A2760" s="74">
        <f>'MRR - Juliana'!S2513</f>
        <v>0</v>
      </c>
    </row>
    <row r="2761" spans="1:1" x14ac:dyDescent="0.3">
      <c r="A2761" s="74">
        <f>'MRR - Juliana'!S2514</f>
        <v>0</v>
      </c>
    </row>
    <row r="2762" spans="1:1" x14ac:dyDescent="0.3">
      <c r="A2762" s="74">
        <f>'MRR - Juliana'!S2515</f>
        <v>0</v>
      </c>
    </row>
    <row r="2763" spans="1:1" x14ac:dyDescent="0.3">
      <c r="A2763" s="74">
        <f>'MRR - Juliana'!S2516</f>
        <v>0</v>
      </c>
    </row>
    <row r="2764" spans="1:1" x14ac:dyDescent="0.3">
      <c r="A2764" s="74">
        <f>'MRR - Juliana'!S2517</f>
        <v>0</v>
      </c>
    </row>
    <row r="2765" spans="1:1" x14ac:dyDescent="0.3">
      <c r="A2765" s="74">
        <f>'MRR - Juliana'!S2518</f>
        <v>0</v>
      </c>
    </row>
    <row r="2766" spans="1:1" x14ac:dyDescent="0.3">
      <c r="A2766" s="74">
        <f>'MRR - Juliana'!S2519</f>
        <v>0</v>
      </c>
    </row>
    <row r="2767" spans="1:1" x14ac:dyDescent="0.3">
      <c r="A2767" s="74">
        <f>'MRR - Juliana'!S2520</f>
        <v>0</v>
      </c>
    </row>
    <row r="2768" spans="1:1" x14ac:dyDescent="0.3">
      <c r="A2768" s="74">
        <f>'MRR - Juliana'!S2521</f>
        <v>0</v>
      </c>
    </row>
    <row r="2769" spans="1:1" x14ac:dyDescent="0.3">
      <c r="A2769" s="74">
        <f>'MRR - Juliana'!S2522</f>
        <v>0</v>
      </c>
    </row>
    <row r="2770" spans="1:1" x14ac:dyDescent="0.3">
      <c r="A2770" s="74">
        <f>'MRR - Juliana'!S2523</f>
        <v>0</v>
      </c>
    </row>
    <row r="2771" spans="1:1" x14ac:dyDescent="0.3">
      <c r="A2771" s="74">
        <f>'MRR - Juliana'!S2524</f>
        <v>0</v>
      </c>
    </row>
    <row r="2772" spans="1:1" x14ac:dyDescent="0.3">
      <c r="A2772" s="74">
        <f>'MRR - Juliana'!S2525</f>
        <v>0</v>
      </c>
    </row>
    <row r="2773" spans="1:1" x14ac:dyDescent="0.3">
      <c r="A2773" s="74">
        <f>'MRR - Juliana'!S2526</f>
        <v>0</v>
      </c>
    </row>
    <row r="2774" spans="1:1" x14ac:dyDescent="0.3">
      <c r="A2774" s="74">
        <f>'MRR - Juliana'!S2527</f>
        <v>0</v>
      </c>
    </row>
    <row r="2775" spans="1:1" x14ac:dyDescent="0.3">
      <c r="A2775" s="74">
        <f>'MRR - Juliana'!S2528</f>
        <v>0</v>
      </c>
    </row>
    <row r="2776" spans="1:1" x14ac:dyDescent="0.3">
      <c r="A2776" s="74">
        <f>'MRR - Juliana'!S2529</f>
        <v>0</v>
      </c>
    </row>
    <row r="2777" spans="1:1" x14ac:dyDescent="0.3">
      <c r="A2777" s="74">
        <f>'MRR - Juliana'!S2530</f>
        <v>0</v>
      </c>
    </row>
    <row r="2778" spans="1:1" x14ac:dyDescent="0.3">
      <c r="A2778" s="74">
        <f>'MRR - Juliana'!S2531</f>
        <v>0</v>
      </c>
    </row>
    <row r="2779" spans="1:1" x14ac:dyDescent="0.3">
      <c r="A2779" s="74">
        <f>'MRR - Juliana'!S2532</f>
        <v>0</v>
      </c>
    </row>
    <row r="2780" spans="1:1" x14ac:dyDescent="0.3">
      <c r="A2780" s="74">
        <f>'MRR - Juliana'!S2533</f>
        <v>0</v>
      </c>
    </row>
    <row r="2781" spans="1:1" x14ac:dyDescent="0.3">
      <c r="A2781" s="74">
        <f>'MRR - Juliana'!S2534</f>
        <v>0</v>
      </c>
    </row>
    <row r="2782" spans="1:1" x14ac:dyDescent="0.3">
      <c r="A2782" s="74">
        <f>'MRR - Juliana'!S2535</f>
        <v>0</v>
      </c>
    </row>
    <row r="2783" spans="1:1" x14ac:dyDescent="0.3">
      <c r="A2783" s="74">
        <f>'MRR - Juliana'!S2536</f>
        <v>0</v>
      </c>
    </row>
    <row r="2784" spans="1:1" x14ac:dyDescent="0.3">
      <c r="A2784" s="74">
        <f>'MRR - Juliana'!S2537</f>
        <v>0</v>
      </c>
    </row>
    <row r="2785" spans="1:1" x14ac:dyDescent="0.3">
      <c r="A2785" s="74">
        <f>'MRR - Juliana'!S2538</f>
        <v>0</v>
      </c>
    </row>
    <row r="2786" spans="1:1" x14ac:dyDescent="0.3">
      <c r="A2786" s="74">
        <f>'MRR - Juliana'!S2539</f>
        <v>0</v>
      </c>
    </row>
    <row r="2787" spans="1:1" x14ac:dyDescent="0.3">
      <c r="A2787" s="74">
        <f>'MRR - Juliana'!S2540</f>
        <v>0</v>
      </c>
    </row>
    <row r="2788" spans="1:1" x14ac:dyDescent="0.3">
      <c r="A2788" s="74">
        <f>'MRR - Juliana'!S2541</f>
        <v>0</v>
      </c>
    </row>
    <row r="2789" spans="1:1" x14ac:dyDescent="0.3">
      <c r="A2789" s="74">
        <f>'MRR - Juliana'!S2542</f>
        <v>0</v>
      </c>
    </row>
    <row r="2790" spans="1:1" x14ac:dyDescent="0.3">
      <c r="A2790" s="74">
        <f>'MRR - Juliana'!S2543</f>
        <v>0</v>
      </c>
    </row>
    <row r="2791" spans="1:1" x14ac:dyDescent="0.3">
      <c r="A2791" s="74">
        <f>'MRR - Juliana'!S2544</f>
        <v>0</v>
      </c>
    </row>
    <row r="2792" spans="1:1" x14ac:dyDescent="0.3">
      <c r="A2792" s="74">
        <f>'MRR - Juliana'!S2545</f>
        <v>0</v>
      </c>
    </row>
    <row r="2793" spans="1:1" x14ac:dyDescent="0.3">
      <c r="A2793" s="74">
        <f>'MRR - Juliana'!S2546</f>
        <v>0</v>
      </c>
    </row>
    <row r="2794" spans="1:1" x14ac:dyDescent="0.3">
      <c r="A2794" s="74">
        <f>'MRR - Juliana'!S2547</f>
        <v>0</v>
      </c>
    </row>
    <row r="2795" spans="1:1" x14ac:dyDescent="0.3">
      <c r="A2795" s="74">
        <f>'MRR - Juliana'!S2548</f>
        <v>0</v>
      </c>
    </row>
    <row r="2796" spans="1:1" x14ac:dyDescent="0.3">
      <c r="A2796" s="74">
        <f>'MRR - Juliana'!S2549</f>
        <v>0</v>
      </c>
    </row>
    <row r="2797" spans="1:1" x14ac:dyDescent="0.3">
      <c r="A2797" s="74">
        <f>'MRR - Juliana'!S2550</f>
        <v>0</v>
      </c>
    </row>
    <row r="2798" spans="1:1" x14ac:dyDescent="0.3">
      <c r="A2798" s="74">
        <f>'MRR - Juliana'!S2551</f>
        <v>0</v>
      </c>
    </row>
    <row r="2799" spans="1:1" x14ac:dyDescent="0.3">
      <c r="A2799" s="74">
        <f>'MRR - Juliana'!S2552</f>
        <v>0</v>
      </c>
    </row>
    <row r="2800" spans="1:1" x14ac:dyDescent="0.3">
      <c r="A2800" s="74">
        <f>'MRR - Juliana'!S2553</f>
        <v>0</v>
      </c>
    </row>
    <row r="2801" spans="1:1" x14ac:dyDescent="0.3">
      <c r="A2801" s="74">
        <f>'MRR - Juliana'!S2554</f>
        <v>0</v>
      </c>
    </row>
    <row r="2802" spans="1:1" x14ac:dyDescent="0.3">
      <c r="A2802" s="74">
        <f>'MRR - Juliana'!S2555</f>
        <v>0</v>
      </c>
    </row>
    <row r="2803" spans="1:1" x14ac:dyDescent="0.3">
      <c r="A2803" s="74">
        <f>'MRR - Juliana'!S2556</f>
        <v>0</v>
      </c>
    </row>
    <row r="2804" spans="1:1" x14ac:dyDescent="0.3">
      <c r="A2804" s="74">
        <f>'MRR - Juliana'!S2557</f>
        <v>0</v>
      </c>
    </row>
    <row r="2805" spans="1:1" x14ac:dyDescent="0.3">
      <c r="A2805" s="74">
        <f>'MRR - Juliana'!S2558</f>
        <v>0</v>
      </c>
    </row>
    <row r="2806" spans="1:1" x14ac:dyDescent="0.3">
      <c r="A2806" s="74">
        <f>'MRR - Juliana'!S2559</f>
        <v>0</v>
      </c>
    </row>
    <row r="2807" spans="1:1" x14ac:dyDescent="0.3">
      <c r="A2807" s="74">
        <f>'MRR - Juliana'!S2560</f>
        <v>0</v>
      </c>
    </row>
    <row r="2808" spans="1:1" x14ac:dyDescent="0.3">
      <c r="A2808" s="74">
        <f>'MRR - Juliana'!S2561</f>
        <v>0</v>
      </c>
    </row>
    <row r="2809" spans="1:1" x14ac:dyDescent="0.3">
      <c r="A2809" s="74">
        <f>'MRR - Juliana'!S2562</f>
        <v>0</v>
      </c>
    </row>
    <row r="2810" spans="1:1" x14ac:dyDescent="0.3">
      <c r="A2810" s="74">
        <f>'MRR - Juliana'!S2563</f>
        <v>0</v>
      </c>
    </row>
    <row r="2811" spans="1:1" x14ac:dyDescent="0.3">
      <c r="A2811" s="74">
        <f>'MRR - Juliana'!S2564</f>
        <v>0</v>
      </c>
    </row>
    <row r="2812" spans="1:1" x14ac:dyDescent="0.3">
      <c r="A2812" s="74">
        <f>'MRR - Juliana'!S2565</f>
        <v>0</v>
      </c>
    </row>
    <row r="2813" spans="1:1" x14ac:dyDescent="0.3">
      <c r="A2813" s="74">
        <f>'MRR - Juliana'!S2566</f>
        <v>0</v>
      </c>
    </row>
    <row r="2814" spans="1:1" x14ac:dyDescent="0.3">
      <c r="A2814" s="74">
        <f>'MRR - Juliana'!S2567</f>
        <v>0</v>
      </c>
    </row>
    <row r="2815" spans="1:1" x14ac:dyDescent="0.3">
      <c r="A2815" s="74">
        <f>'MRR - Juliana'!S2568</f>
        <v>0</v>
      </c>
    </row>
    <row r="2816" spans="1:1" x14ac:dyDescent="0.3">
      <c r="A2816" s="74">
        <f>'MRR - Juliana'!S2569</f>
        <v>0</v>
      </c>
    </row>
    <row r="2817" spans="1:1" x14ac:dyDescent="0.3">
      <c r="A2817" s="74">
        <f>'MRR - Juliana'!S2570</f>
        <v>0</v>
      </c>
    </row>
    <row r="2818" spans="1:1" x14ac:dyDescent="0.3">
      <c r="A2818" s="74">
        <f>'MRR - Juliana'!S2571</f>
        <v>0</v>
      </c>
    </row>
    <row r="2819" spans="1:1" x14ac:dyDescent="0.3">
      <c r="A2819" s="74">
        <f>'MRR - Juliana'!S2572</f>
        <v>0</v>
      </c>
    </row>
    <row r="2820" spans="1:1" x14ac:dyDescent="0.3">
      <c r="A2820" s="74">
        <f>'MRR - Juliana'!S2573</f>
        <v>0</v>
      </c>
    </row>
    <row r="2821" spans="1:1" x14ac:dyDescent="0.3">
      <c r="A2821" s="74">
        <f>'MRR - Juliana'!S2574</f>
        <v>0</v>
      </c>
    </row>
    <row r="2822" spans="1:1" x14ac:dyDescent="0.3">
      <c r="A2822" s="74">
        <f>'MRR - Juliana'!S2575</f>
        <v>0</v>
      </c>
    </row>
    <row r="2823" spans="1:1" x14ac:dyDescent="0.3">
      <c r="A2823" s="74">
        <f>'MRR - Juliana'!S2576</f>
        <v>0</v>
      </c>
    </row>
    <row r="2824" spans="1:1" x14ac:dyDescent="0.3">
      <c r="A2824" s="74">
        <f>'MRR - Juliana'!S2577</f>
        <v>0</v>
      </c>
    </row>
    <row r="2825" spans="1:1" x14ac:dyDescent="0.3">
      <c r="A2825" s="74">
        <f>'MRR - Juliana'!S2578</f>
        <v>0</v>
      </c>
    </row>
    <row r="2826" spans="1:1" x14ac:dyDescent="0.3">
      <c r="A2826" s="74">
        <f>'MRR - Juliana'!S2579</f>
        <v>0</v>
      </c>
    </row>
    <row r="2827" spans="1:1" x14ac:dyDescent="0.3">
      <c r="A2827" s="74">
        <f>'MRR - Juliana'!S2580</f>
        <v>0</v>
      </c>
    </row>
    <row r="2828" spans="1:1" x14ac:dyDescent="0.3">
      <c r="A2828" s="74">
        <f>'MRR - Juliana'!S2581</f>
        <v>0</v>
      </c>
    </row>
    <row r="2829" spans="1:1" x14ac:dyDescent="0.3">
      <c r="A2829" s="74">
        <f>'MRR - Juliana'!S2582</f>
        <v>0</v>
      </c>
    </row>
    <row r="2830" spans="1:1" x14ac:dyDescent="0.3">
      <c r="A2830" s="74">
        <f>'MRR - Juliana'!S2583</f>
        <v>0</v>
      </c>
    </row>
    <row r="2831" spans="1:1" x14ac:dyDescent="0.3">
      <c r="A2831" s="74">
        <f>'MRR - Juliana'!S2584</f>
        <v>0</v>
      </c>
    </row>
    <row r="2832" spans="1:1" x14ac:dyDescent="0.3">
      <c r="A2832" s="74">
        <f>'MRR - Juliana'!S2585</f>
        <v>0</v>
      </c>
    </row>
    <row r="2833" spans="1:1" x14ac:dyDescent="0.3">
      <c r="A2833" s="74">
        <f>'MRR - Juliana'!S2586</f>
        <v>0</v>
      </c>
    </row>
    <row r="2834" spans="1:1" x14ac:dyDescent="0.3">
      <c r="A2834" s="74">
        <f>'MRR - Juliana'!S2587</f>
        <v>0</v>
      </c>
    </row>
    <row r="2835" spans="1:1" x14ac:dyDescent="0.3">
      <c r="A2835" s="74">
        <f>'MRR - Juliana'!S2588</f>
        <v>0</v>
      </c>
    </row>
    <row r="2836" spans="1:1" x14ac:dyDescent="0.3">
      <c r="A2836" s="74">
        <f>'MRR - Juliana'!S2589</f>
        <v>0</v>
      </c>
    </row>
    <row r="2837" spans="1:1" x14ac:dyDescent="0.3">
      <c r="A2837" s="74">
        <f>'MRR - Juliana'!S2590</f>
        <v>0</v>
      </c>
    </row>
    <row r="2838" spans="1:1" x14ac:dyDescent="0.3">
      <c r="A2838" s="74">
        <f>'MRR - Juliana'!S2591</f>
        <v>0</v>
      </c>
    </row>
    <row r="2839" spans="1:1" x14ac:dyDescent="0.3">
      <c r="A2839" s="74">
        <f>'MRR - Juliana'!S2592</f>
        <v>0</v>
      </c>
    </row>
    <row r="2840" spans="1:1" x14ac:dyDescent="0.3">
      <c r="A2840" s="74">
        <f>'MRR - Juliana'!S2593</f>
        <v>0</v>
      </c>
    </row>
    <row r="2841" spans="1:1" x14ac:dyDescent="0.3">
      <c r="A2841" s="74">
        <f>'MRR - Juliana'!S2594</f>
        <v>0</v>
      </c>
    </row>
    <row r="2842" spans="1:1" x14ac:dyDescent="0.3">
      <c r="A2842" s="74">
        <f>'MRR - Juliana'!S2595</f>
        <v>0</v>
      </c>
    </row>
    <row r="2843" spans="1:1" x14ac:dyDescent="0.3">
      <c r="A2843" s="74">
        <f>'MRR - Juliana'!S2596</f>
        <v>0</v>
      </c>
    </row>
    <row r="2844" spans="1:1" x14ac:dyDescent="0.3">
      <c r="A2844" s="74">
        <f>'MRR - Juliana'!S2597</f>
        <v>0</v>
      </c>
    </row>
    <row r="2845" spans="1:1" x14ac:dyDescent="0.3">
      <c r="A2845" s="74">
        <f>'MRR - Juliana'!S2598</f>
        <v>0</v>
      </c>
    </row>
    <row r="2846" spans="1:1" x14ac:dyDescent="0.3">
      <c r="A2846" s="74">
        <f>'MRR - Juliana'!S2599</f>
        <v>0</v>
      </c>
    </row>
    <row r="2847" spans="1:1" x14ac:dyDescent="0.3">
      <c r="A2847" s="74">
        <f>'MRR - Juliana'!S2600</f>
        <v>0</v>
      </c>
    </row>
    <row r="2848" spans="1:1" x14ac:dyDescent="0.3">
      <c r="A2848" s="74">
        <f>'MRR - Juliana'!S2601</f>
        <v>0</v>
      </c>
    </row>
    <row r="2849" spans="1:1" x14ac:dyDescent="0.3">
      <c r="A2849" s="74">
        <f>'MRR - Juliana'!S2602</f>
        <v>0</v>
      </c>
    </row>
    <row r="2850" spans="1:1" x14ac:dyDescent="0.3">
      <c r="A2850" s="74">
        <f>'MRR - Juliana'!S2603</f>
        <v>0</v>
      </c>
    </row>
    <row r="2851" spans="1:1" x14ac:dyDescent="0.3">
      <c r="A2851" s="74">
        <f>'MRR - Juliana'!S2604</f>
        <v>0</v>
      </c>
    </row>
    <row r="2852" spans="1:1" x14ac:dyDescent="0.3">
      <c r="A2852" s="74">
        <f>'MRR - Juliana'!S2605</f>
        <v>0</v>
      </c>
    </row>
    <row r="2853" spans="1:1" x14ac:dyDescent="0.3">
      <c r="A2853" s="74">
        <f>'MRR - Juliana'!S2606</f>
        <v>0</v>
      </c>
    </row>
    <row r="2854" spans="1:1" x14ac:dyDescent="0.3">
      <c r="A2854" s="74">
        <f>'MRR - Juliana'!S2607</f>
        <v>0</v>
      </c>
    </row>
    <row r="2855" spans="1:1" x14ac:dyDescent="0.3">
      <c r="A2855" s="74">
        <f>'MRR - Juliana'!S2608</f>
        <v>0</v>
      </c>
    </row>
    <row r="2856" spans="1:1" x14ac:dyDescent="0.3">
      <c r="A2856" s="74">
        <f>'MRR - Juliana'!S2609</f>
        <v>0</v>
      </c>
    </row>
    <row r="2857" spans="1:1" x14ac:dyDescent="0.3">
      <c r="A2857" s="74">
        <f>'MRR - Juliana'!S2610</f>
        <v>0</v>
      </c>
    </row>
    <row r="2858" spans="1:1" x14ac:dyDescent="0.3">
      <c r="A2858" s="74">
        <f>'MRR - Juliana'!S2611</f>
        <v>0</v>
      </c>
    </row>
    <row r="2859" spans="1:1" x14ac:dyDescent="0.3">
      <c r="A2859" s="74">
        <f>'MRR - Juliana'!S2612</f>
        <v>0</v>
      </c>
    </row>
    <row r="2860" spans="1:1" x14ac:dyDescent="0.3">
      <c r="A2860" s="74">
        <f>'MRR - Juliana'!S2613</f>
        <v>0</v>
      </c>
    </row>
    <row r="2861" spans="1:1" x14ac:dyDescent="0.3">
      <c r="A2861" s="74">
        <f>'MRR - Juliana'!S2614</f>
        <v>0</v>
      </c>
    </row>
    <row r="2862" spans="1:1" x14ac:dyDescent="0.3">
      <c r="A2862" s="74">
        <f>'MRR - Juliana'!S2615</f>
        <v>0</v>
      </c>
    </row>
    <row r="2863" spans="1:1" x14ac:dyDescent="0.3">
      <c r="A2863" s="74">
        <f>'MRR - Juliana'!S2616</f>
        <v>0</v>
      </c>
    </row>
    <row r="2864" spans="1:1" x14ac:dyDescent="0.3">
      <c r="A2864" s="74">
        <f>'MRR - Juliana'!S2617</f>
        <v>0</v>
      </c>
    </row>
    <row r="2865" spans="1:1" x14ac:dyDescent="0.3">
      <c r="A2865" s="74">
        <f>'MRR - Juliana'!S2618</f>
        <v>0</v>
      </c>
    </row>
    <row r="2866" spans="1:1" x14ac:dyDescent="0.3">
      <c r="A2866" s="74">
        <f>'MRR - Juliana'!S2619</f>
        <v>0</v>
      </c>
    </row>
    <row r="2867" spans="1:1" x14ac:dyDescent="0.3">
      <c r="A2867" s="74">
        <f>'MRR - Juliana'!S2620</f>
        <v>0</v>
      </c>
    </row>
    <row r="2868" spans="1:1" x14ac:dyDescent="0.3">
      <c r="A2868" s="74">
        <f>'MRR - Juliana'!S2621</f>
        <v>0</v>
      </c>
    </row>
    <row r="2869" spans="1:1" x14ac:dyDescent="0.3">
      <c r="A2869" s="74">
        <f>'MRR - Juliana'!S2622</f>
        <v>0</v>
      </c>
    </row>
    <row r="2870" spans="1:1" x14ac:dyDescent="0.3">
      <c r="A2870" s="74">
        <f>'MRR - Juliana'!S2623</f>
        <v>0</v>
      </c>
    </row>
    <row r="2871" spans="1:1" x14ac:dyDescent="0.3">
      <c r="A2871" s="74">
        <f>'MRR - Juliana'!S2624</f>
        <v>0</v>
      </c>
    </row>
    <row r="2872" spans="1:1" x14ac:dyDescent="0.3">
      <c r="A2872" s="74">
        <f>'MRR - Juliana'!S2625</f>
        <v>0</v>
      </c>
    </row>
    <row r="2873" spans="1:1" x14ac:dyDescent="0.3">
      <c r="A2873" s="74">
        <f>'MRR - Juliana'!S2626</f>
        <v>0</v>
      </c>
    </row>
    <row r="2874" spans="1:1" x14ac:dyDescent="0.3">
      <c r="A2874" s="74">
        <f>'MRR - Juliana'!S2627</f>
        <v>0</v>
      </c>
    </row>
    <row r="2875" spans="1:1" x14ac:dyDescent="0.3">
      <c r="A2875" s="74">
        <f>'MRR - Juliana'!S2628</f>
        <v>0</v>
      </c>
    </row>
    <row r="2876" spans="1:1" x14ac:dyDescent="0.3">
      <c r="A2876" s="74">
        <f>'MRR - Juliana'!S2629</f>
        <v>0</v>
      </c>
    </row>
    <row r="2877" spans="1:1" x14ac:dyDescent="0.3">
      <c r="A2877" s="74">
        <f>'MRR - Juliana'!S2630</f>
        <v>0</v>
      </c>
    </row>
    <row r="2878" spans="1:1" x14ac:dyDescent="0.3">
      <c r="A2878" s="74">
        <f>'MRR - Juliana'!S2631</f>
        <v>0</v>
      </c>
    </row>
    <row r="2879" spans="1:1" x14ac:dyDescent="0.3">
      <c r="A2879" s="74">
        <f>'MRR - Juliana'!S2632</f>
        <v>0</v>
      </c>
    </row>
    <row r="2880" spans="1:1" x14ac:dyDescent="0.3">
      <c r="A2880" s="74">
        <f>'MRR - Juliana'!S2633</f>
        <v>0</v>
      </c>
    </row>
    <row r="2881" spans="1:1" x14ac:dyDescent="0.3">
      <c r="A2881" s="74">
        <f>'MRR - Juliana'!S2634</f>
        <v>0</v>
      </c>
    </row>
    <row r="2882" spans="1:1" x14ac:dyDescent="0.3">
      <c r="A2882" s="74">
        <f>'MRR - Juliana'!S2635</f>
        <v>0</v>
      </c>
    </row>
    <row r="2883" spans="1:1" x14ac:dyDescent="0.3">
      <c r="A2883" s="74">
        <f>'MRR - Juliana'!S2636</f>
        <v>0</v>
      </c>
    </row>
    <row r="2884" spans="1:1" x14ac:dyDescent="0.3">
      <c r="A2884" s="74">
        <f>'MRR - Juliana'!S2637</f>
        <v>0</v>
      </c>
    </row>
    <row r="2885" spans="1:1" x14ac:dyDescent="0.3">
      <c r="A2885" s="74">
        <f>'MRR - Juliana'!S2638</f>
        <v>0</v>
      </c>
    </row>
    <row r="2886" spans="1:1" x14ac:dyDescent="0.3">
      <c r="A2886" s="74">
        <f>'MRR - Juliana'!S2639</f>
        <v>0</v>
      </c>
    </row>
    <row r="2887" spans="1:1" x14ac:dyDescent="0.3">
      <c r="A2887" s="74">
        <f>'MRR - Juliana'!S2640</f>
        <v>0</v>
      </c>
    </row>
    <row r="2888" spans="1:1" x14ac:dyDescent="0.3">
      <c r="A2888" s="74">
        <f>'MRR - Juliana'!S2641</f>
        <v>0</v>
      </c>
    </row>
    <row r="2889" spans="1:1" x14ac:dyDescent="0.3">
      <c r="A2889" s="74">
        <f>'MRR - Juliana'!S2642</f>
        <v>0</v>
      </c>
    </row>
    <row r="2890" spans="1:1" x14ac:dyDescent="0.3">
      <c r="A2890" s="74">
        <f>'MRR - Juliana'!S2643</f>
        <v>0</v>
      </c>
    </row>
    <row r="2891" spans="1:1" x14ac:dyDescent="0.3">
      <c r="A2891" s="74">
        <f>'MRR - Juliana'!S2644</f>
        <v>0</v>
      </c>
    </row>
    <row r="2892" spans="1:1" x14ac:dyDescent="0.3">
      <c r="A2892" s="74">
        <f>'MRR - Juliana'!S2645</f>
        <v>0</v>
      </c>
    </row>
    <row r="2893" spans="1:1" x14ac:dyDescent="0.3">
      <c r="A2893" s="74">
        <f>'MRR - Juliana'!S2646</f>
        <v>0</v>
      </c>
    </row>
    <row r="2894" spans="1:1" x14ac:dyDescent="0.3">
      <c r="A2894" s="74">
        <f>'MRR - Juliana'!S2647</f>
        <v>0</v>
      </c>
    </row>
    <row r="2895" spans="1:1" x14ac:dyDescent="0.3">
      <c r="A2895" s="74">
        <f>'MRR - Juliana'!S2648</f>
        <v>0</v>
      </c>
    </row>
    <row r="2896" spans="1:1" x14ac:dyDescent="0.3">
      <c r="A2896" s="74">
        <f>'MRR - Juliana'!S2649</f>
        <v>0</v>
      </c>
    </row>
    <row r="2897" spans="1:1" x14ac:dyDescent="0.3">
      <c r="A2897" s="74">
        <f>'MRR - Juliana'!S2650</f>
        <v>0</v>
      </c>
    </row>
    <row r="2898" spans="1:1" x14ac:dyDescent="0.3">
      <c r="A2898" s="74">
        <f>'MRR - Juliana'!S2651</f>
        <v>0</v>
      </c>
    </row>
    <row r="2899" spans="1:1" x14ac:dyDescent="0.3">
      <c r="A2899" s="74">
        <f>'MRR - Juliana'!S2652</f>
        <v>0</v>
      </c>
    </row>
    <row r="2900" spans="1:1" x14ac:dyDescent="0.3">
      <c r="A2900" s="74">
        <f>'MRR - Juliana'!S2653</f>
        <v>0</v>
      </c>
    </row>
    <row r="2901" spans="1:1" x14ac:dyDescent="0.3">
      <c r="A2901" s="74">
        <f>'MRR - Juliana'!S2654</f>
        <v>0</v>
      </c>
    </row>
    <row r="2902" spans="1:1" x14ac:dyDescent="0.3">
      <c r="A2902" s="74">
        <f>'MRR - Juliana'!S2655</f>
        <v>0</v>
      </c>
    </row>
    <row r="2903" spans="1:1" x14ac:dyDescent="0.3">
      <c r="A2903" s="74">
        <f>'MRR - Juliana'!S2656</f>
        <v>0</v>
      </c>
    </row>
    <row r="2904" spans="1:1" x14ac:dyDescent="0.3">
      <c r="A2904" s="74">
        <f>'MRR - Juliana'!S2657</f>
        <v>0</v>
      </c>
    </row>
    <row r="2905" spans="1:1" x14ac:dyDescent="0.3">
      <c r="A2905" s="74">
        <f>'MRR - Juliana'!S2658</f>
        <v>0</v>
      </c>
    </row>
    <row r="2906" spans="1:1" x14ac:dyDescent="0.3">
      <c r="A2906" s="74">
        <f>'MRR - Juliana'!S2659</f>
        <v>0</v>
      </c>
    </row>
    <row r="2907" spans="1:1" x14ac:dyDescent="0.3">
      <c r="A2907" s="74">
        <f>'MRR - Juliana'!S2660</f>
        <v>0</v>
      </c>
    </row>
    <row r="2908" spans="1:1" x14ac:dyDescent="0.3">
      <c r="A2908" s="74">
        <f>'MRR - Juliana'!S2661</f>
        <v>0</v>
      </c>
    </row>
    <row r="2909" spans="1:1" x14ac:dyDescent="0.3">
      <c r="A2909" s="74">
        <f>'MRR - Juliana'!S2662</f>
        <v>0</v>
      </c>
    </row>
    <row r="2910" spans="1:1" x14ac:dyDescent="0.3">
      <c r="A2910" s="74">
        <f>'MRR - Juliana'!S2663</f>
        <v>0</v>
      </c>
    </row>
    <row r="2911" spans="1:1" x14ac:dyDescent="0.3">
      <c r="A2911" s="74">
        <f>'MRR - Juliana'!S2664</f>
        <v>0</v>
      </c>
    </row>
    <row r="2912" spans="1:1" x14ac:dyDescent="0.3">
      <c r="A2912" s="74">
        <f>'MRR - Juliana'!S2665</f>
        <v>0</v>
      </c>
    </row>
    <row r="2913" spans="1:1" x14ac:dyDescent="0.3">
      <c r="A2913" s="74">
        <f>'MRR - Juliana'!S2666</f>
        <v>0</v>
      </c>
    </row>
    <row r="2914" spans="1:1" x14ac:dyDescent="0.3">
      <c r="A2914" s="74">
        <f>'MRR - Juliana'!S2667</f>
        <v>0</v>
      </c>
    </row>
    <row r="2915" spans="1:1" x14ac:dyDescent="0.3">
      <c r="A2915" s="74">
        <f>'MRR - Juliana'!S2668</f>
        <v>0</v>
      </c>
    </row>
    <row r="2916" spans="1:1" x14ac:dyDescent="0.3">
      <c r="A2916" s="74">
        <f>'MRR - Juliana'!S2669</f>
        <v>0</v>
      </c>
    </row>
    <row r="2917" spans="1:1" x14ac:dyDescent="0.3">
      <c r="A2917" s="74">
        <f>'MRR - Juliana'!S2670</f>
        <v>0</v>
      </c>
    </row>
    <row r="2918" spans="1:1" x14ac:dyDescent="0.3">
      <c r="A2918" s="74">
        <f>'MRR - Juliana'!S2671</f>
        <v>0</v>
      </c>
    </row>
    <row r="2919" spans="1:1" x14ac:dyDescent="0.3">
      <c r="A2919" s="74">
        <f>'MRR - Juliana'!S2672</f>
        <v>0</v>
      </c>
    </row>
    <row r="2920" spans="1:1" x14ac:dyDescent="0.3">
      <c r="A2920" s="74">
        <f>'MRR - Juliana'!S2673</f>
        <v>0</v>
      </c>
    </row>
    <row r="2921" spans="1:1" x14ac:dyDescent="0.3">
      <c r="A2921" s="74">
        <f>'MRR - Juliana'!S2674</f>
        <v>0</v>
      </c>
    </row>
    <row r="2922" spans="1:1" x14ac:dyDescent="0.3">
      <c r="A2922" s="74">
        <f>'MRR - Juliana'!S2675</f>
        <v>0</v>
      </c>
    </row>
    <row r="2923" spans="1:1" x14ac:dyDescent="0.3">
      <c r="A2923" s="74">
        <f>'MRR - Juliana'!S2676</f>
        <v>0</v>
      </c>
    </row>
    <row r="2924" spans="1:1" x14ac:dyDescent="0.3">
      <c r="A2924" s="74">
        <f>'MRR - Juliana'!S2677</f>
        <v>0</v>
      </c>
    </row>
    <row r="2925" spans="1:1" x14ac:dyDescent="0.3">
      <c r="A2925" s="74">
        <f>'MRR - Juliana'!S2678</f>
        <v>0</v>
      </c>
    </row>
    <row r="2926" spans="1:1" x14ac:dyDescent="0.3">
      <c r="A2926" s="74">
        <f>'MRR - Juliana'!S2679</f>
        <v>0</v>
      </c>
    </row>
    <row r="2927" spans="1:1" x14ac:dyDescent="0.3">
      <c r="A2927" s="74">
        <f>'MRR - Juliana'!S2680</f>
        <v>0</v>
      </c>
    </row>
    <row r="2928" spans="1:1" x14ac:dyDescent="0.3">
      <c r="A2928" s="74">
        <f>'MRR - Juliana'!S2681</f>
        <v>0</v>
      </c>
    </row>
    <row r="2929" spans="1:1" x14ac:dyDescent="0.3">
      <c r="A2929" s="74">
        <f>'MRR - Juliana'!S2682</f>
        <v>0</v>
      </c>
    </row>
    <row r="2930" spans="1:1" x14ac:dyDescent="0.3">
      <c r="A2930" s="74">
        <f>'MRR - Juliana'!S2683</f>
        <v>0</v>
      </c>
    </row>
    <row r="2931" spans="1:1" x14ac:dyDescent="0.3">
      <c r="A2931" s="74">
        <f>'MRR - Juliana'!S2684</f>
        <v>0</v>
      </c>
    </row>
    <row r="2932" spans="1:1" x14ac:dyDescent="0.3">
      <c r="A2932" s="74">
        <f>'MRR - Juliana'!S2685</f>
        <v>0</v>
      </c>
    </row>
    <row r="2933" spans="1:1" x14ac:dyDescent="0.3">
      <c r="A2933" s="74">
        <f>'MRR - Juliana'!S2686</f>
        <v>0</v>
      </c>
    </row>
    <row r="2934" spans="1:1" x14ac:dyDescent="0.3">
      <c r="A2934" s="74">
        <f>'MRR - Juliana'!S2687</f>
        <v>0</v>
      </c>
    </row>
    <row r="2935" spans="1:1" x14ac:dyDescent="0.3">
      <c r="A2935" s="74">
        <f>'MRR - Juliana'!S2688</f>
        <v>0</v>
      </c>
    </row>
    <row r="2936" spans="1:1" x14ac:dyDescent="0.3">
      <c r="A2936" s="74">
        <f>'MRR - Juliana'!S2689</f>
        <v>0</v>
      </c>
    </row>
    <row r="2937" spans="1:1" x14ac:dyDescent="0.3">
      <c r="A2937" s="74">
        <f>'MRR - Juliana'!S2690</f>
        <v>0</v>
      </c>
    </row>
    <row r="2938" spans="1:1" x14ac:dyDescent="0.3">
      <c r="A2938" s="74">
        <f>'MRR - Juliana'!S2691</f>
        <v>0</v>
      </c>
    </row>
    <row r="2939" spans="1:1" x14ac:dyDescent="0.3">
      <c r="A2939" s="74">
        <f>'MRR - Juliana'!S2692</f>
        <v>0</v>
      </c>
    </row>
    <row r="2940" spans="1:1" x14ac:dyDescent="0.3">
      <c r="A2940" s="74">
        <f>'MRR - Juliana'!S2693</f>
        <v>0</v>
      </c>
    </row>
    <row r="2941" spans="1:1" x14ac:dyDescent="0.3">
      <c r="A2941" s="74">
        <f>'MRR - Juliana'!S2694</f>
        <v>0</v>
      </c>
    </row>
    <row r="2942" spans="1:1" x14ac:dyDescent="0.3">
      <c r="A2942" s="74">
        <f>'MRR - Juliana'!S2695</f>
        <v>0</v>
      </c>
    </row>
    <row r="2943" spans="1:1" x14ac:dyDescent="0.3">
      <c r="A2943" s="74">
        <f>'MRR - Juliana'!S2696</f>
        <v>0</v>
      </c>
    </row>
    <row r="2944" spans="1:1" x14ac:dyDescent="0.3">
      <c r="A2944" s="74">
        <f>'MRR - Juliana'!S2697</f>
        <v>0</v>
      </c>
    </row>
    <row r="2945" spans="1:1" x14ac:dyDescent="0.3">
      <c r="A2945" s="74">
        <f>'MRR - Juliana'!S2698</f>
        <v>0</v>
      </c>
    </row>
    <row r="2946" spans="1:1" x14ac:dyDescent="0.3">
      <c r="A2946" s="74">
        <f>'MRR - Juliana'!S2699</f>
        <v>0</v>
      </c>
    </row>
    <row r="2947" spans="1:1" x14ac:dyDescent="0.3">
      <c r="A2947" s="74">
        <f>'MRR - Juliana'!S2700</f>
        <v>0</v>
      </c>
    </row>
    <row r="2948" spans="1:1" x14ac:dyDescent="0.3">
      <c r="A2948" s="74">
        <f>'MRR - Juliana'!S2701</f>
        <v>0</v>
      </c>
    </row>
    <row r="2949" spans="1:1" x14ac:dyDescent="0.3">
      <c r="A2949" s="74">
        <f>'MRR - Juliana'!S2702</f>
        <v>0</v>
      </c>
    </row>
    <row r="2950" spans="1:1" x14ac:dyDescent="0.3">
      <c r="A2950" s="74">
        <f>'MRR - Juliana'!S2703</f>
        <v>0</v>
      </c>
    </row>
    <row r="2951" spans="1:1" x14ac:dyDescent="0.3">
      <c r="A2951" s="74">
        <f>'MRR - Juliana'!S2704</f>
        <v>0</v>
      </c>
    </row>
    <row r="2952" spans="1:1" x14ac:dyDescent="0.3">
      <c r="A2952" s="74">
        <f>'MRR - Juliana'!S2705</f>
        <v>0</v>
      </c>
    </row>
    <row r="2953" spans="1:1" x14ac:dyDescent="0.3">
      <c r="A2953" s="74">
        <f>'MRR - Juliana'!S2706</f>
        <v>0</v>
      </c>
    </row>
    <row r="2954" spans="1:1" x14ac:dyDescent="0.3">
      <c r="A2954" s="74">
        <f>'MRR - Juliana'!S2707</f>
        <v>0</v>
      </c>
    </row>
    <row r="2955" spans="1:1" x14ac:dyDescent="0.3">
      <c r="A2955" s="74">
        <f>'MRR - Juliana'!S2708</f>
        <v>0</v>
      </c>
    </row>
    <row r="2956" spans="1:1" x14ac:dyDescent="0.3">
      <c r="A2956" s="74">
        <f>'MRR - Juliana'!S2709</f>
        <v>0</v>
      </c>
    </row>
    <row r="2957" spans="1:1" x14ac:dyDescent="0.3">
      <c r="A2957" s="74">
        <f>'MRR - Juliana'!S2710</f>
        <v>0</v>
      </c>
    </row>
    <row r="2958" spans="1:1" x14ac:dyDescent="0.3">
      <c r="A2958" s="74">
        <f>'MRR - Juliana'!S2711</f>
        <v>0</v>
      </c>
    </row>
    <row r="2959" spans="1:1" x14ac:dyDescent="0.3">
      <c r="A2959" s="74">
        <f>'MRR - Juliana'!S2712</f>
        <v>0</v>
      </c>
    </row>
    <row r="2960" spans="1:1" x14ac:dyDescent="0.3">
      <c r="A2960" s="74">
        <f>'MRR - Juliana'!S2713</f>
        <v>0</v>
      </c>
    </row>
    <row r="2961" spans="1:1" x14ac:dyDescent="0.3">
      <c r="A2961" s="74">
        <f>'MRR - Juliana'!S2714</f>
        <v>0</v>
      </c>
    </row>
    <row r="2962" spans="1:1" x14ac:dyDescent="0.3">
      <c r="A2962" s="74">
        <f>'MRR - Juliana'!S2715</f>
        <v>0</v>
      </c>
    </row>
    <row r="2963" spans="1:1" x14ac:dyDescent="0.3">
      <c r="A2963" s="74">
        <f>'MRR - Juliana'!S2716</f>
        <v>0</v>
      </c>
    </row>
    <row r="2964" spans="1:1" x14ac:dyDescent="0.3">
      <c r="A2964" s="74">
        <f>'MRR - Juliana'!S2717</f>
        <v>0</v>
      </c>
    </row>
    <row r="2965" spans="1:1" x14ac:dyDescent="0.3">
      <c r="A2965" s="74">
        <f>'MRR - Juliana'!S2718</f>
        <v>0</v>
      </c>
    </row>
    <row r="2966" spans="1:1" x14ac:dyDescent="0.3">
      <c r="A2966" s="74">
        <f>'MRR - Juliana'!S2719</f>
        <v>0</v>
      </c>
    </row>
    <row r="2967" spans="1:1" x14ac:dyDescent="0.3">
      <c r="A2967" s="74">
        <f>'MRR - Juliana'!S2720</f>
        <v>0</v>
      </c>
    </row>
    <row r="2968" spans="1:1" x14ac:dyDescent="0.3">
      <c r="A2968" s="74">
        <f>'MRR - Juliana'!S2721</f>
        <v>0</v>
      </c>
    </row>
    <row r="2969" spans="1:1" x14ac:dyDescent="0.3">
      <c r="A2969" s="74">
        <f>'MRR - Juliana'!S2722</f>
        <v>0</v>
      </c>
    </row>
    <row r="2970" spans="1:1" x14ac:dyDescent="0.3">
      <c r="A2970" s="74">
        <f>'MRR - Juliana'!S2723</f>
        <v>0</v>
      </c>
    </row>
    <row r="2971" spans="1:1" x14ac:dyDescent="0.3">
      <c r="A2971" s="74">
        <f>'MRR - Juliana'!S2724</f>
        <v>0</v>
      </c>
    </row>
    <row r="2972" spans="1:1" x14ac:dyDescent="0.3">
      <c r="A2972" s="74">
        <f>'MRR - Juliana'!S2725</f>
        <v>0</v>
      </c>
    </row>
    <row r="2973" spans="1:1" x14ac:dyDescent="0.3">
      <c r="A2973" s="74">
        <f>'MRR - Juliana'!S2726</f>
        <v>0</v>
      </c>
    </row>
    <row r="2974" spans="1:1" x14ac:dyDescent="0.3">
      <c r="A2974" s="74">
        <f>'MRR - Juliana'!S2727</f>
        <v>0</v>
      </c>
    </row>
    <row r="2975" spans="1:1" x14ac:dyDescent="0.3">
      <c r="A2975" s="74">
        <f>'MRR - Juliana'!S2728</f>
        <v>0</v>
      </c>
    </row>
    <row r="2976" spans="1:1" x14ac:dyDescent="0.3">
      <c r="A2976" s="74">
        <f>'MRR - Juliana'!S2729</f>
        <v>0</v>
      </c>
    </row>
    <row r="2977" spans="1:1" x14ac:dyDescent="0.3">
      <c r="A2977" s="74">
        <f>'MRR - Juliana'!S2730</f>
        <v>0</v>
      </c>
    </row>
    <row r="2978" spans="1:1" x14ac:dyDescent="0.3">
      <c r="A2978" s="74">
        <f>'MRR - Juliana'!S2731</f>
        <v>0</v>
      </c>
    </row>
    <row r="2979" spans="1:1" x14ac:dyDescent="0.3">
      <c r="A2979" s="74">
        <f>'MRR - Juliana'!S2732</f>
        <v>0</v>
      </c>
    </row>
    <row r="2980" spans="1:1" x14ac:dyDescent="0.3">
      <c r="A2980" s="74">
        <f>'MRR - Juliana'!S2733</f>
        <v>0</v>
      </c>
    </row>
    <row r="2981" spans="1:1" x14ac:dyDescent="0.3">
      <c r="A2981" s="74">
        <f>'MRR - Juliana'!S2734</f>
        <v>0</v>
      </c>
    </row>
    <row r="2982" spans="1:1" x14ac:dyDescent="0.3">
      <c r="A2982" s="74">
        <f>'MRR - Juliana'!S2735</f>
        <v>0</v>
      </c>
    </row>
    <row r="2983" spans="1:1" x14ac:dyDescent="0.3">
      <c r="A2983" s="74">
        <f>'MRR - Juliana'!S2736</f>
        <v>0</v>
      </c>
    </row>
    <row r="2984" spans="1:1" x14ac:dyDescent="0.3">
      <c r="A2984" s="74">
        <f>'MRR - Juliana'!S2737</f>
        <v>0</v>
      </c>
    </row>
    <row r="2985" spans="1:1" x14ac:dyDescent="0.3">
      <c r="A2985" s="74">
        <f>'MRR - Juliana'!S2738</f>
        <v>0</v>
      </c>
    </row>
    <row r="2986" spans="1:1" x14ac:dyDescent="0.3">
      <c r="A2986" s="74">
        <f>'MRR - Juliana'!S2739</f>
        <v>0</v>
      </c>
    </row>
    <row r="2987" spans="1:1" x14ac:dyDescent="0.3">
      <c r="A2987" s="74">
        <f>'MRR - Juliana'!S2740</f>
        <v>0</v>
      </c>
    </row>
    <row r="2988" spans="1:1" x14ac:dyDescent="0.3">
      <c r="A2988" s="74">
        <f>'MRR - Juliana'!S2741</f>
        <v>0</v>
      </c>
    </row>
    <row r="2989" spans="1:1" x14ac:dyDescent="0.3">
      <c r="A2989" s="74">
        <f>'MRR - Juliana'!S2742</f>
        <v>0</v>
      </c>
    </row>
    <row r="2990" spans="1:1" x14ac:dyDescent="0.3">
      <c r="A2990" s="74">
        <f>'MRR - Juliana'!S2743</f>
        <v>0</v>
      </c>
    </row>
    <row r="2991" spans="1:1" x14ac:dyDescent="0.3">
      <c r="A2991" s="74">
        <f>'MRR - Juliana'!S2744</f>
        <v>0</v>
      </c>
    </row>
    <row r="2992" spans="1:1" x14ac:dyDescent="0.3">
      <c r="A2992" s="74">
        <f>'MRR - Juliana'!S2745</f>
        <v>0</v>
      </c>
    </row>
    <row r="2993" spans="1:1" x14ac:dyDescent="0.3">
      <c r="A2993" s="74">
        <f>'MRR - Juliana'!S2746</f>
        <v>0</v>
      </c>
    </row>
    <row r="2994" spans="1:1" x14ac:dyDescent="0.3">
      <c r="A2994" s="74">
        <f>'MRR - Juliana'!S2747</f>
        <v>0</v>
      </c>
    </row>
    <row r="2995" spans="1:1" x14ac:dyDescent="0.3">
      <c r="A2995" s="74">
        <f>'MRR - Juliana'!S2748</f>
        <v>0</v>
      </c>
    </row>
    <row r="2996" spans="1:1" x14ac:dyDescent="0.3">
      <c r="A2996" s="74">
        <f>'MRR - Juliana'!S2749</f>
        <v>0</v>
      </c>
    </row>
    <row r="2997" spans="1:1" x14ac:dyDescent="0.3">
      <c r="A2997" s="74">
        <f>'MRR - Juliana'!S2750</f>
        <v>0</v>
      </c>
    </row>
    <row r="2998" spans="1:1" x14ac:dyDescent="0.3">
      <c r="A2998" s="74">
        <f>'MRR - Juliana'!S2751</f>
        <v>0</v>
      </c>
    </row>
    <row r="2999" spans="1:1" x14ac:dyDescent="0.3">
      <c r="A2999" s="74">
        <f>'MRR - Juliana'!S2752</f>
        <v>0</v>
      </c>
    </row>
    <row r="3000" spans="1:1" x14ac:dyDescent="0.3">
      <c r="A3000" s="74">
        <f>'MRR - Juliana'!S2753</f>
        <v>0</v>
      </c>
    </row>
    <row r="3001" spans="1:1" x14ac:dyDescent="0.3">
      <c r="A3001" s="74">
        <f>'MRR - Juliana'!S2754</f>
        <v>0</v>
      </c>
    </row>
    <row r="3002" spans="1:1" x14ac:dyDescent="0.3">
      <c r="A3002" s="74">
        <f>'MRR - Juliana'!S2755</f>
        <v>0</v>
      </c>
    </row>
    <row r="3003" spans="1:1" x14ac:dyDescent="0.3">
      <c r="A3003" s="74">
        <f>'MRR - Juliana'!S2756</f>
        <v>0</v>
      </c>
    </row>
    <row r="3004" spans="1:1" x14ac:dyDescent="0.3">
      <c r="A3004" s="74">
        <f>'MRR - Juliana'!S2757</f>
        <v>0</v>
      </c>
    </row>
    <row r="3005" spans="1:1" x14ac:dyDescent="0.3">
      <c r="A3005" s="74">
        <f>'MRR - Juliana'!S2758</f>
        <v>0</v>
      </c>
    </row>
    <row r="3006" spans="1:1" x14ac:dyDescent="0.3">
      <c r="A3006" s="74">
        <f>'MRR - Juliana'!S2759</f>
        <v>0</v>
      </c>
    </row>
    <row r="3007" spans="1:1" x14ac:dyDescent="0.3">
      <c r="A3007" s="74">
        <f>'MRR - Juliana'!S2760</f>
        <v>0</v>
      </c>
    </row>
    <row r="3008" spans="1:1" x14ac:dyDescent="0.3">
      <c r="A3008" s="74">
        <f>'MRR - Juliana'!S2761</f>
        <v>0</v>
      </c>
    </row>
    <row r="3009" spans="1:1" x14ac:dyDescent="0.3">
      <c r="A3009" s="74">
        <f>'MRR - Juliana'!S2762</f>
        <v>0</v>
      </c>
    </row>
    <row r="3010" spans="1:1" x14ac:dyDescent="0.3">
      <c r="A3010" s="74">
        <f>'MRR - Juliana'!S2763</f>
        <v>0</v>
      </c>
    </row>
    <row r="3011" spans="1:1" x14ac:dyDescent="0.3">
      <c r="A3011" s="74">
        <f>'MRR - Juliana'!S2764</f>
        <v>0</v>
      </c>
    </row>
    <row r="3012" spans="1:1" x14ac:dyDescent="0.3">
      <c r="A3012" s="74">
        <f>'MRR - Juliana'!S2765</f>
        <v>0</v>
      </c>
    </row>
    <row r="3013" spans="1:1" x14ac:dyDescent="0.3">
      <c r="A3013" s="74">
        <f>'MRR - Juliana'!S2766</f>
        <v>0</v>
      </c>
    </row>
    <row r="3014" spans="1:1" x14ac:dyDescent="0.3">
      <c r="A3014" s="74">
        <f>'MRR - Juliana'!S2767</f>
        <v>0</v>
      </c>
    </row>
    <row r="3015" spans="1:1" x14ac:dyDescent="0.3">
      <c r="A3015" s="74">
        <f>'MRR - Juliana'!S2768</f>
        <v>0</v>
      </c>
    </row>
    <row r="3016" spans="1:1" x14ac:dyDescent="0.3">
      <c r="A3016" s="74">
        <f>'MRR - Juliana'!S2769</f>
        <v>0</v>
      </c>
    </row>
    <row r="3017" spans="1:1" x14ac:dyDescent="0.3">
      <c r="A3017" s="74">
        <f>'MRR - Juliana'!S2770</f>
        <v>0</v>
      </c>
    </row>
    <row r="3018" spans="1:1" x14ac:dyDescent="0.3">
      <c r="A3018" s="74">
        <f>'MRR - Juliana'!S2771</f>
        <v>0</v>
      </c>
    </row>
    <row r="3019" spans="1:1" x14ac:dyDescent="0.3">
      <c r="A3019" s="74">
        <f>'MRR - Juliana'!S2772</f>
        <v>0</v>
      </c>
    </row>
    <row r="3020" spans="1:1" x14ac:dyDescent="0.3">
      <c r="A3020" s="74">
        <f>'MRR - Juliana'!S2773</f>
        <v>0</v>
      </c>
    </row>
    <row r="3021" spans="1:1" x14ac:dyDescent="0.3">
      <c r="A3021" s="74">
        <f>'MRR - Juliana'!S2774</f>
        <v>0</v>
      </c>
    </row>
    <row r="3022" spans="1:1" x14ac:dyDescent="0.3">
      <c r="A3022" s="74">
        <f>'MRR - Juliana'!S2775</f>
        <v>0</v>
      </c>
    </row>
    <row r="3023" spans="1:1" x14ac:dyDescent="0.3">
      <c r="A3023" s="74">
        <f>'MRR - Juliana'!S2776</f>
        <v>0</v>
      </c>
    </row>
    <row r="3024" spans="1:1" x14ac:dyDescent="0.3">
      <c r="A3024" s="74">
        <f>'MRR - Juliana'!S2777</f>
        <v>0</v>
      </c>
    </row>
    <row r="3025" spans="1:1" x14ac:dyDescent="0.3">
      <c r="A3025" s="74">
        <f>'MRR - Juliana'!S2778</f>
        <v>0</v>
      </c>
    </row>
    <row r="3026" spans="1:1" x14ac:dyDescent="0.3">
      <c r="A3026" s="74">
        <f>'MRR - Juliana'!S2779</f>
        <v>0</v>
      </c>
    </row>
    <row r="3027" spans="1:1" x14ac:dyDescent="0.3">
      <c r="A3027" s="74">
        <f>'MRR - Juliana'!S2780</f>
        <v>0</v>
      </c>
    </row>
    <row r="3028" spans="1:1" x14ac:dyDescent="0.3">
      <c r="A3028" s="74">
        <f>'MRR - Juliana'!S2781</f>
        <v>0</v>
      </c>
    </row>
    <row r="3029" spans="1:1" x14ac:dyDescent="0.3">
      <c r="A3029" s="74">
        <f>'MRR - Juliana'!S2782</f>
        <v>0</v>
      </c>
    </row>
    <row r="3030" spans="1:1" x14ac:dyDescent="0.3">
      <c r="A3030" s="74">
        <f>'MRR - Juliana'!S2783</f>
        <v>0</v>
      </c>
    </row>
    <row r="3031" spans="1:1" x14ac:dyDescent="0.3">
      <c r="A3031" s="74">
        <f>'MRR - Juliana'!S2784</f>
        <v>0</v>
      </c>
    </row>
    <row r="3032" spans="1:1" x14ac:dyDescent="0.3">
      <c r="A3032" s="74">
        <f>'MRR - Juliana'!S2785</f>
        <v>0</v>
      </c>
    </row>
    <row r="3033" spans="1:1" x14ac:dyDescent="0.3">
      <c r="A3033" s="74">
        <f>'MRR - Juliana'!S2786</f>
        <v>0</v>
      </c>
    </row>
    <row r="3034" spans="1:1" x14ac:dyDescent="0.3">
      <c r="A3034" s="74">
        <f>'MRR - Juliana'!S2787</f>
        <v>0</v>
      </c>
    </row>
    <row r="3035" spans="1:1" x14ac:dyDescent="0.3">
      <c r="A3035" s="74">
        <f>'MRR - Juliana'!S2788</f>
        <v>0</v>
      </c>
    </row>
    <row r="3036" spans="1:1" x14ac:dyDescent="0.3">
      <c r="A3036" s="74">
        <f>'MRR - Juliana'!S2789</f>
        <v>0</v>
      </c>
    </row>
    <row r="3037" spans="1:1" x14ac:dyDescent="0.3">
      <c r="A3037" s="74">
        <f>'MRR - Juliana'!S2790</f>
        <v>0</v>
      </c>
    </row>
    <row r="3038" spans="1:1" x14ac:dyDescent="0.3">
      <c r="A3038" s="74">
        <f>'MRR - Juliana'!S2791</f>
        <v>0</v>
      </c>
    </row>
    <row r="3039" spans="1:1" x14ac:dyDescent="0.3">
      <c r="A3039" s="74">
        <f>'MRR - Juliana'!S2792</f>
        <v>0</v>
      </c>
    </row>
    <row r="3040" spans="1:1" x14ac:dyDescent="0.3">
      <c r="A3040" s="74">
        <f>'MRR - Juliana'!S2793</f>
        <v>0</v>
      </c>
    </row>
    <row r="3041" spans="1:1" x14ac:dyDescent="0.3">
      <c r="A3041" s="74">
        <f>'MRR - Juliana'!S2794</f>
        <v>0</v>
      </c>
    </row>
    <row r="3042" spans="1:1" x14ac:dyDescent="0.3">
      <c r="A3042" s="74">
        <f>'MRR - Juliana'!S2795</f>
        <v>0</v>
      </c>
    </row>
    <row r="3043" spans="1:1" x14ac:dyDescent="0.3">
      <c r="A3043" s="74">
        <f>'MRR - Juliana'!S2796</f>
        <v>0</v>
      </c>
    </row>
    <row r="3044" spans="1:1" x14ac:dyDescent="0.3">
      <c r="A3044" s="74">
        <f>'MRR - Juliana'!S2797</f>
        <v>0</v>
      </c>
    </row>
    <row r="3045" spans="1:1" x14ac:dyDescent="0.3">
      <c r="A3045" s="74">
        <f>'MRR - Juliana'!S2798</f>
        <v>0</v>
      </c>
    </row>
    <row r="3046" spans="1:1" x14ac:dyDescent="0.3">
      <c r="A3046" s="74">
        <f>'MRR - Juliana'!S2799</f>
        <v>0</v>
      </c>
    </row>
    <row r="3047" spans="1:1" x14ac:dyDescent="0.3">
      <c r="A3047" s="74">
        <f>'MRR - Juliana'!S2800</f>
        <v>0</v>
      </c>
    </row>
    <row r="3048" spans="1:1" x14ac:dyDescent="0.3">
      <c r="A3048" s="74">
        <f>'MRR - Juliana'!S2801</f>
        <v>0</v>
      </c>
    </row>
    <row r="3049" spans="1:1" x14ac:dyDescent="0.3">
      <c r="A3049" s="74">
        <f>'MRR - Juliana'!S2802</f>
        <v>0</v>
      </c>
    </row>
    <row r="3050" spans="1:1" x14ac:dyDescent="0.3">
      <c r="A3050" s="74">
        <f>'MRR - Juliana'!S2803</f>
        <v>0</v>
      </c>
    </row>
    <row r="3051" spans="1:1" x14ac:dyDescent="0.3">
      <c r="A3051" s="74">
        <f>'MRR - Juliana'!S2804</f>
        <v>0</v>
      </c>
    </row>
    <row r="3052" spans="1:1" x14ac:dyDescent="0.3">
      <c r="A3052" s="74">
        <f>'MRR - Juliana'!S2805</f>
        <v>0</v>
      </c>
    </row>
    <row r="3053" spans="1:1" x14ac:dyDescent="0.3">
      <c r="A3053" s="74">
        <f>'MRR - Juliana'!S2806</f>
        <v>0</v>
      </c>
    </row>
    <row r="3054" spans="1:1" x14ac:dyDescent="0.3">
      <c r="A3054" s="74">
        <f>'MRR - Juliana'!S2807</f>
        <v>0</v>
      </c>
    </row>
    <row r="3055" spans="1:1" x14ac:dyDescent="0.3">
      <c r="A3055" s="74">
        <f>'MRR - Juliana'!S2808</f>
        <v>0</v>
      </c>
    </row>
    <row r="3056" spans="1:1" x14ac:dyDescent="0.3">
      <c r="A3056" s="74">
        <f>'MRR - Juliana'!S2809</f>
        <v>0</v>
      </c>
    </row>
    <row r="3057" spans="1:1" x14ac:dyDescent="0.3">
      <c r="A3057" s="74">
        <f>'MRR - Juliana'!S2810</f>
        <v>0</v>
      </c>
    </row>
    <row r="3058" spans="1:1" x14ac:dyDescent="0.3">
      <c r="A3058" s="74">
        <f>'MRR - Juliana'!S2811</f>
        <v>0</v>
      </c>
    </row>
    <row r="3059" spans="1:1" x14ac:dyDescent="0.3">
      <c r="A3059" s="74">
        <f>'MRR - Juliana'!S2812</f>
        <v>0</v>
      </c>
    </row>
    <row r="3060" spans="1:1" x14ac:dyDescent="0.3">
      <c r="A3060" s="74">
        <f>'MRR - Juliana'!S2813</f>
        <v>0</v>
      </c>
    </row>
    <row r="3061" spans="1:1" x14ac:dyDescent="0.3">
      <c r="A3061" s="74">
        <f>'MRR - Juliana'!S2814</f>
        <v>0</v>
      </c>
    </row>
    <row r="3062" spans="1:1" x14ac:dyDescent="0.3">
      <c r="A3062" s="74">
        <f>'MRR - Juliana'!S2815</f>
        <v>0</v>
      </c>
    </row>
    <row r="3063" spans="1:1" x14ac:dyDescent="0.3">
      <c r="A3063" s="74">
        <f>'MRR - Juliana'!S2816</f>
        <v>0</v>
      </c>
    </row>
    <row r="3064" spans="1:1" x14ac:dyDescent="0.3">
      <c r="A3064" s="74">
        <f>'MRR - Juliana'!S2817</f>
        <v>0</v>
      </c>
    </row>
    <row r="3065" spans="1:1" x14ac:dyDescent="0.3">
      <c r="A3065" s="74">
        <f>'MRR - Juliana'!S2818</f>
        <v>0</v>
      </c>
    </row>
    <row r="3066" spans="1:1" x14ac:dyDescent="0.3">
      <c r="A3066" s="74">
        <f>'MRR - Juliana'!S2819</f>
        <v>0</v>
      </c>
    </row>
    <row r="3067" spans="1:1" x14ac:dyDescent="0.3">
      <c r="A3067" s="74">
        <f>'MRR - Juliana'!S2820</f>
        <v>0</v>
      </c>
    </row>
    <row r="3068" spans="1:1" x14ac:dyDescent="0.3">
      <c r="A3068" s="74">
        <f>'MRR - Juliana'!S2821</f>
        <v>0</v>
      </c>
    </row>
    <row r="3069" spans="1:1" x14ac:dyDescent="0.3">
      <c r="A3069" s="74">
        <f>'MRR - Juliana'!S2822</f>
        <v>0</v>
      </c>
    </row>
    <row r="3070" spans="1:1" x14ac:dyDescent="0.3">
      <c r="A3070" s="74">
        <f>'MRR - Juliana'!S2823</f>
        <v>0</v>
      </c>
    </row>
    <row r="3071" spans="1:1" x14ac:dyDescent="0.3">
      <c r="A3071" s="74">
        <f>'MRR - Juliana'!S2824</f>
        <v>0</v>
      </c>
    </row>
    <row r="3072" spans="1:1" x14ac:dyDescent="0.3">
      <c r="A3072" s="74">
        <f>'MRR - Juliana'!S2825</f>
        <v>0</v>
      </c>
    </row>
    <row r="3073" spans="1:1" x14ac:dyDescent="0.3">
      <c r="A3073" s="74">
        <f>'MRR - Juliana'!S2826</f>
        <v>0</v>
      </c>
    </row>
    <row r="3074" spans="1:1" x14ac:dyDescent="0.3">
      <c r="A3074" s="74">
        <f>'MRR - Juliana'!S2827</f>
        <v>0</v>
      </c>
    </row>
    <row r="3075" spans="1:1" x14ac:dyDescent="0.3">
      <c r="A3075" s="74">
        <f>'MRR - Juliana'!S2828</f>
        <v>0</v>
      </c>
    </row>
    <row r="3076" spans="1:1" x14ac:dyDescent="0.3">
      <c r="A3076" s="74">
        <f>'MRR - Juliana'!S2829</f>
        <v>0</v>
      </c>
    </row>
    <row r="3077" spans="1:1" x14ac:dyDescent="0.3">
      <c r="A3077" s="74">
        <f>'MRR - Juliana'!S2830</f>
        <v>0</v>
      </c>
    </row>
    <row r="3078" spans="1:1" x14ac:dyDescent="0.3">
      <c r="A3078" s="74">
        <f>'MRR - Juliana'!S2831</f>
        <v>0</v>
      </c>
    </row>
    <row r="3079" spans="1:1" x14ac:dyDescent="0.3">
      <c r="A3079" s="74">
        <f>'MRR - Juliana'!S2832</f>
        <v>0</v>
      </c>
    </row>
    <row r="3080" spans="1:1" x14ac:dyDescent="0.3">
      <c r="A3080" s="74">
        <f>'MRR - Juliana'!S2833</f>
        <v>0</v>
      </c>
    </row>
    <row r="3081" spans="1:1" x14ac:dyDescent="0.3">
      <c r="A3081" s="74">
        <f>'MRR - Juliana'!S2834</f>
        <v>0</v>
      </c>
    </row>
    <row r="3082" spans="1:1" x14ac:dyDescent="0.3">
      <c r="A3082" s="74">
        <f>'MRR - Juliana'!S2835</f>
        <v>0</v>
      </c>
    </row>
    <row r="3083" spans="1:1" x14ac:dyDescent="0.3">
      <c r="A3083" s="74">
        <f>'MRR - Juliana'!S2836</f>
        <v>0</v>
      </c>
    </row>
    <row r="3084" spans="1:1" x14ac:dyDescent="0.3">
      <c r="A3084" s="74">
        <f>'MRR - Juliana'!S2837</f>
        <v>0</v>
      </c>
    </row>
    <row r="3085" spans="1:1" x14ac:dyDescent="0.3">
      <c r="A3085" s="74">
        <f>'MRR - Juliana'!S2838</f>
        <v>0</v>
      </c>
    </row>
    <row r="3086" spans="1:1" x14ac:dyDescent="0.3">
      <c r="A3086" s="74">
        <f>'MRR - Juliana'!S2839</f>
        <v>0</v>
      </c>
    </row>
    <row r="3087" spans="1:1" x14ac:dyDescent="0.3">
      <c r="A3087" s="74">
        <f>'MRR - Juliana'!S2840</f>
        <v>0</v>
      </c>
    </row>
    <row r="3088" spans="1:1" x14ac:dyDescent="0.3">
      <c r="A3088" s="74">
        <f>'MRR - Juliana'!S2841</f>
        <v>0</v>
      </c>
    </row>
    <row r="3089" spans="1:1" x14ac:dyDescent="0.3">
      <c r="A3089" s="74">
        <f>'MRR - Juliana'!S2842</f>
        <v>0</v>
      </c>
    </row>
    <row r="3090" spans="1:1" x14ac:dyDescent="0.3">
      <c r="A3090" s="74">
        <f>'MRR - Juliana'!S2843</f>
        <v>0</v>
      </c>
    </row>
    <row r="3091" spans="1:1" x14ac:dyDescent="0.3">
      <c r="A3091" s="74">
        <f>'MRR - Juliana'!S2844</f>
        <v>0</v>
      </c>
    </row>
    <row r="3092" spans="1:1" x14ac:dyDescent="0.3">
      <c r="A3092" s="74">
        <f>'MRR - Juliana'!S2845</f>
        <v>0</v>
      </c>
    </row>
    <row r="3093" spans="1:1" x14ac:dyDescent="0.3">
      <c r="A3093" s="74">
        <f>'MRR - Juliana'!S2846</f>
        <v>0</v>
      </c>
    </row>
    <row r="3094" spans="1:1" x14ac:dyDescent="0.3">
      <c r="A3094" s="74">
        <f>'MRR - Juliana'!S2847</f>
        <v>0</v>
      </c>
    </row>
    <row r="3095" spans="1:1" x14ac:dyDescent="0.3">
      <c r="A3095" s="74">
        <f>'MRR - Juliana'!S2848</f>
        <v>0</v>
      </c>
    </row>
    <row r="3096" spans="1:1" x14ac:dyDescent="0.3">
      <c r="A3096" s="74">
        <f>'MRR - Juliana'!S2849</f>
        <v>0</v>
      </c>
    </row>
    <row r="3097" spans="1:1" x14ac:dyDescent="0.3">
      <c r="A3097" s="74">
        <f>'MRR - Juliana'!S2850</f>
        <v>0</v>
      </c>
    </row>
    <row r="3098" spans="1:1" x14ac:dyDescent="0.3">
      <c r="A3098" s="74">
        <f>'MRR - Juliana'!S2851</f>
        <v>0</v>
      </c>
    </row>
    <row r="3099" spans="1:1" x14ac:dyDescent="0.3">
      <c r="A3099" s="74">
        <f>'MRR - Juliana'!S2852</f>
        <v>0</v>
      </c>
    </row>
    <row r="3100" spans="1:1" x14ac:dyDescent="0.3">
      <c r="A3100" s="74">
        <f>'MRR - Juliana'!S2853</f>
        <v>0</v>
      </c>
    </row>
    <row r="3101" spans="1:1" x14ac:dyDescent="0.3">
      <c r="A3101" s="74">
        <f>'MRR - Juliana'!S2854</f>
        <v>0</v>
      </c>
    </row>
    <row r="3102" spans="1:1" x14ac:dyDescent="0.3">
      <c r="A3102" s="74">
        <f>'MRR - Juliana'!S2855</f>
        <v>0</v>
      </c>
    </row>
    <row r="3103" spans="1:1" x14ac:dyDescent="0.3">
      <c r="A3103" s="74">
        <f>'MRR - Juliana'!S2856</f>
        <v>0</v>
      </c>
    </row>
    <row r="3104" spans="1:1" x14ac:dyDescent="0.3">
      <c r="A3104" s="74">
        <f>'MRR - Juliana'!S2857</f>
        <v>0</v>
      </c>
    </row>
    <row r="3105" spans="1:1" x14ac:dyDescent="0.3">
      <c r="A3105" s="74">
        <f>'MRR - Juliana'!S2858</f>
        <v>0</v>
      </c>
    </row>
    <row r="3106" spans="1:1" x14ac:dyDescent="0.3">
      <c r="A3106" s="74">
        <f>'MRR - Juliana'!S2859</f>
        <v>0</v>
      </c>
    </row>
    <row r="3107" spans="1:1" x14ac:dyDescent="0.3">
      <c r="A3107" s="74">
        <f>'MRR - Juliana'!S2860</f>
        <v>0</v>
      </c>
    </row>
    <row r="3108" spans="1:1" x14ac:dyDescent="0.3">
      <c r="A3108" s="74">
        <f>'MRR - Juliana'!S2861</f>
        <v>0</v>
      </c>
    </row>
    <row r="3109" spans="1:1" x14ac:dyDescent="0.3">
      <c r="A3109" s="74">
        <f>'MRR - Juliana'!S2862</f>
        <v>0</v>
      </c>
    </row>
    <row r="3110" spans="1:1" x14ac:dyDescent="0.3">
      <c r="A3110" s="74">
        <f>'MRR - Juliana'!S2863</f>
        <v>0</v>
      </c>
    </row>
    <row r="3111" spans="1:1" x14ac:dyDescent="0.3">
      <c r="A3111" s="74">
        <f>'MRR - Juliana'!S2864</f>
        <v>0</v>
      </c>
    </row>
    <row r="3112" spans="1:1" x14ac:dyDescent="0.3">
      <c r="A3112" s="74">
        <f>'MRR - Juliana'!S2865</f>
        <v>0</v>
      </c>
    </row>
    <row r="3113" spans="1:1" x14ac:dyDescent="0.3">
      <c r="A3113" s="74">
        <f>'MRR - Juliana'!S2866</f>
        <v>0</v>
      </c>
    </row>
    <row r="3114" spans="1:1" x14ac:dyDescent="0.3">
      <c r="A3114" s="74">
        <f>'MRR - Juliana'!S2867</f>
        <v>0</v>
      </c>
    </row>
    <row r="3115" spans="1:1" x14ac:dyDescent="0.3">
      <c r="A3115" s="74">
        <f>'MRR - Juliana'!S2868</f>
        <v>0</v>
      </c>
    </row>
    <row r="3116" spans="1:1" x14ac:dyDescent="0.3">
      <c r="A3116" s="74">
        <f>'MRR - Juliana'!S2869</f>
        <v>0</v>
      </c>
    </row>
    <row r="3117" spans="1:1" x14ac:dyDescent="0.3">
      <c r="A3117" s="74">
        <f>'MRR - Juliana'!S2870</f>
        <v>0</v>
      </c>
    </row>
    <row r="3118" spans="1:1" x14ac:dyDescent="0.3">
      <c r="A3118" s="74">
        <f>'MRR - Juliana'!S2871</f>
        <v>0</v>
      </c>
    </row>
    <row r="3119" spans="1:1" x14ac:dyDescent="0.3">
      <c r="A3119" s="74">
        <f>'MRR - Juliana'!S2872</f>
        <v>0</v>
      </c>
    </row>
    <row r="3120" spans="1:1" x14ac:dyDescent="0.3">
      <c r="A3120" s="74">
        <f>'MRR - Juliana'!S2873</f>
        <v>0</v>
      </c>
    </row>
    <row r="3121" spans="1:1" x14ac:dyDescent="0.3">
      <c r="A3121" s="74">
        <f>'MRR - Juliana'!S2874</f>
        <v>0</v>
      </c>
    </row>
    <row r="3122" spans="1:1" x14ac:dyDescent="0.3">
      <c r="A3122" s="74">
        <f>'MRR - Juliana'!S2875</f>
        <v>0</v>
      </c>
    </row>
    <row r="3123" spans="1:1" x14ac:dyDescent="0.3">
      <c r="A3123" s="74">
        <f>'MRR - Juliana'!S2876</f>
        <v>0</v>
      </c>
    </row>
    <row r="3124" spans="1:1" x14ac:dyDescent="0.3">
      <c r="A3124" s="74">
        <f>'MRR - Juliana'!S2877</f>
        <v>0</v>
      </c>
    </row>
    <row r="3125" spans="1:1" x14ac:dyDescent="0.3">
      <c r="A3125" s="74">
        <f>'MRR - Juliana'!S2878</f>
        <v>0</v>
      </c>
    </row>
    <row r="3126" spans="1:1" x14ac:dyDescent="0.3">
      <c r="A3126" s="74">
        <f>'MRR - Juliana'!S2879</f>
        <v>0</v>
      </c>
    </row>
    <row r="3127" spans="1:1" x14ac:dyDescent="0.3">
      <c r="A3127" s="74">
        <f>'MRR - Juliana'!S2880</f>
        <v>0</v>
      </c>
    </row>
    <row r="3128" spans="1:1" x14ac:dyDescent="0.3">
      <c r="A3128" s="74">
        <f>'MRR - Juliana'!S2881</f>
        <v>0</v>
      </c>
    </row>
    <row r="3129" spans="1:1" x14ac:dyDescent="0.3">
      <c r="A3129" s="74">
        <f>'MRR - Juliana'!S2882</f>
        <v>0</v>
      </c>
    </row>
    <row r="3130" spans="1:1" x14ac:dyDescent="0.3">
      <c r="A3130" s="74">
        <f>'MRR - Juliana'!S2883</f>
        <v>0</v>
      </c>
    </row>
    <row r="3131" spans="1:1" x14ac:dyDescent="0.3">
      <c r="A3131" s="74">
        <f>'MRR - Juliana'!S2884</f>
        <v>0</v>
      </c>
    </row>
    <row r="3132" spans="1:1" x14ac:dyDescent="0.3">
      <c r="A3132" s="74">
        <f>'MRR - Juliana'!S2885</f>
        <v>0</v>
      </c>
    </row>
    <row r="3133" spans="1:1" x14ac:dyDescent="0.3">
      <c r="A3133" s="74">
        <f>'MRR - Juliana'!S2886</f>
        <v>0</v>
      </c>
    </row>
    <row r="3134" spans="1:1" x14ac:dyDescent="0.3">
      <c r="A3134" s="74">
        <f>'MRR - Juliana'!S2887</f>
        <v>0</v>
      </c>
    </row>
    <row r="3135" spans="1:1" x14ac:dyDescent="0.3">
      <c r="A3135" s="74">
        <f>'MRR - Juliana'!S2888</f>
        <v>0</v>
      </c>
    </row>
    <row r="3136" spans="1:1" x14ac:dyDescent="0.3">
      <c r="A3136" s="74">
        <f>'MRR - Juliana'!S2889</f>
        <v>0</v>
      </c>
    </row>
    <row r="3137" spans="1:1" x14ac:dyDescent="0.3">
      <c r="A3137" s="74">
        <f>'MRR - Juliana'!S2890</f>
        <v>0</v>
      </c>
    </row>
    <row r="3138" spans="1:1" x14ac:dyDescent="0.3">
      <c r="A3138" s="74">
        <f>'MRR - Juliana'!S2891</f>
        <v>0</v>
      </c>
    </row>
    <row r="3139" spans="1:1" x14ac:dyDescent="0.3">
      <c r="A3139" s="74">
        <f>'MRR - Juliana'!S2892</f>
        <v>0</v>
      </c>
    </row>
    <row r="3140" spans="1:1" x14ac:dyDescent="0.3">
      <c r="A3140" s="74">
        <f>'MRR - Juliana'!S2893</f>
        <v>0</v>
      </c>
    </row>
    <row r="3141" spans="1:1" x14ac:dyDescent="0.3">
      <c r="A3141" s="74">
        <f>'MRR - Juliana'!S2894</f>
        <v>0</v>
      </c>
    </row>
    <row r="3142" spans="1:1" x14ac:dyDescent="0.3">
      <c r="A3142" s="74">
        <f>'MRR - Juliana'!S2895</f>
        <v>0</v>
      </c>
    </row>
    <row r="3143" spans="1:1" x14ac:dyDescent="0.3">
      <c r="A3143" s="74">
        <f>'MRR - Juliana'!S2896</f>
        <v>0</v>
      </c>
    </row>
    <row r="3144" spans="1:1" x14ac:dyDescent="0.3">
      <c r="A3144" s="74">
        <f>'MRR - Juliana'!S2897</f>
        <v>0</v>
      </c>
    </row>
    <row r="3145" spans="1:1" x14ac:dyDescent="0.3">
      <c r="A3145" s="74">
        <f>'MRR - Juliana'!S2898</f>
        <v>0</v>
      </c>
    </row>
    <row r="3146" spans="1:1" x14ac:dyDescent="0.3">
      <c r="A3146" s="74">
        <f>'MRR - Juliana'!S2899</f>
        <v>0</v>
      </c>
    </row>
    <row r="3147" spans="1:1" x14ac:dyDescent="0.3">
      <c r="A3147" s="74">
        <f>'MRR - Juliana'!S2900</f>
        <v>0</v>
      </c>
    </row>
    <row r="3148" spans="1:1" x14ac:dyDescent="0.3">
      <c r="A3148" s="74">
        <f>'MRR - Juliana'!S2901</f>
        <v>0</v>
      </c>
    </row>
    <row r="3149" spans="1:1" x14ac:dyDescent="0.3">
      <c r="A3149" s="74">
        <f>'MRR - Juliana'!S2902</f>
        <v>0</v>
      </c>
    </row>
    <row r="3150" spans="1:1" x14ac:dyDescent="0.3">
      <c r="A3150" s="74">
        <f>'MRR - Juliana'!S2903</f>
        <v>0</v>
      </c>
    </row>
    <row r="3151" spans="1:1" x14ac:dyDescent="0.3">
      <c r="A3151" s="74">
        <f>'MRR - Juliana'!S2904</f>
        <v>0</v>
      </c>
    </row>
    <row r="3152" spans="1:1" x14ac:dyDescent="0.3">
      <c r="A3152" s="74">
        <f>'MRR - Juliana'!S2905</f>
        <v>0</v>
      </c>
    </row>
    <row r="3153" spans="1:1" x14ac:dyDescent="0.3">
      <c r="A3153" s="74">
        <f>'MRR - Juliana'!S2906</f>
        <v>0</v>
      </c>
    </row>
    <row r="3154" spans="1:1" x14ac:dyDescent="0.3">
      <c r="A3154" s="74">
        <f>'MRR - Juliana'!S2907</f>
        <v>0</v>
      </c>
    </row>
    <row r="3155" spans="1:1" x14ac:dyDescent="0.3">
      <c r="A3155" s="74">
        <f>'MRR - Juliana'!S2908</f>
        <v>0</v>
      </c>
    </row>
    <row r="3156" spans="1:1" x14ac:dyDescent="0.3">
      <c r="A3156" s="74">
        <f>'MRR - Juliana'!S2909</f>
        <v>0</v>
      </c>
    </row>
    <row r="3157" spans="1:1" x14ac:dyDescent="0.3">
      <c r="A3157" s="74">
        <f>'MRR - Juliana'!S2910</f>
        <v>0</v>
      </c>
    </row>
    <row r="3158" spans="1:1" x14ac:dyDescent="0.3">
      <c r="A3158" s="74">
        <f>'MRR - Juliana'!S2911</f>
        <v>0</v>
      </c>
    </row>
    <row r="3159" spans="1:1" x14ac:dyDescent="0.3">
      <c r="A3159" s="74">
        <f>'MRR - Juliana'!S2912</f>
        <v>0</v>
      </c>
    </row>
    <row r="3160" spans="1:1" x14ac:dyDescent="0.3">
      <c r="A3160" s="74">
        <f>'MRR - Juliana'!S2913</f>
        <v>0</v>
      </c>
    </row>
    <row r="3161" spans="1:1" x14ac:dyDescent="0.3">
      <c r="A3161" s="74">
        <f>'MRR - Juliana'!S2914</f>
        <v>0</v>
      </c>
    </row>
    <row r="3162" spans="1:1" x14ac:dyDescent="0.3">
      <c r="A3162" s="74">
        <f>'MRR - Juliana'!S2915</f>
        <v>0</v>
      </c>
    </row>
    <row r="3163" spans="1:1" x14ac:dyDescent="0.3">
      <c r="A3163" s="74">
        <f>'MRR - Juliana'!S2916</f>
        <v>0</v>
      </c>
    </row>
    <row r="3164" spans="1:1" x14ac:dyDescent="0.3">
      <c r="A3164" s="74">
        <f>'MRR - Juliana'!S2917</f>
        <v>0</v>
      </c>
    </row>
    <row r="3165" spans="1:1" x14ac:dyDescent="0.3">
      <c r="A3165" s="74">
        <f>'MRR - Juliana'!S2918</f>
        <v>0</v>
      </c>
    </row>
    <row r="3166" spans="1:1" x14ac:dyDescent="0.3">
      <c r="A3166" s="74">
        <f>'MRR - Juliana'!S2919</f>
        <v>0</v>
      </c>
    </row>
    <row r="3167" spans="1:1" x14ac:dyDescent="0.3">
      <c r="A3167" s="74">
        <f>'MRR - Juliana'!S2920</f>
        <v>0</v>
      </c>
    </row>
    <row r="3168" spans="1:1" x14ac:dyDescent="0.3">
      <c r="A3168" s="74">
        <f>'MRR - Juliana'!S2921</f>
        <v>0</v>
      </c>
    </row>
    <row r="3169" spans="1:1" x14ac:dyDescent="0.3">
      <c r="A3169" s="74">
        <f>'MRR - Juliana'!S2922</f>
        <v>0</v>
      </c>
    </row>
    <row r="3170" spans="1:1" x14ac:dyDescent="0.3">
      <c r="A3170" s="74">
        <f>'MRR - Juliana'!S2923</f>
        <v>0</v>
      </c>
    </row>
    <row r="3171" spans="1:1" x14ac:dyDescent="0.3">
      <c r="A3171" s="74">
        <f>'MRR - Juliana'!S2924</f>
        <v>0</v>
      </c>
    </row>
    <row r="3172" spans="1:1" x14ac:dyDescent="0.3">
      <c r="A3172" s="74">
        <f>'MRR - Juliana'!S2925</f>
        <v>0</v>
      </c>
    </row>
    <row r="3173" spans="1:1" x14ac:dyDescent="0.3">
      <c r="A3173" s="74">
        <f>'MRR - Juliana'!S2926</f>
        <v>0</v>
      </c>
    </row>
    <row r="3174" spans="1:1" x14ac:dyDescent="0.3">
      <c r="A3174" s="74">
        <f>'MRR - Juliana'!S2927</f>
        <v>0</v>
      </c>
    </row>
    <row r="3175" spans="1:1" x14ac:dyDescent="0.3">
      <c r="A3175" s="74">
        <f>'MRR - Juliana'!S2928</f>
        <v>0</v>
      </c>
    </row>
    <row r="3176" spans="1:1" x14ac:dyDescent="0.3">
      <c r="A3176" s="74">
        <f>'MRR - Juliana'!S2929</f>
        <v>0</v>
      </c>
    </row>
    <row r="3177" spans="1:1" x14ac:dyDescent="0.3">
      <c r="A3177" s="74">
        <f>'MRR - Juliana'!S2930</f>
        <v>0</v>
      </c>
    </row>
    <row r="3178" spans="1:1" x14ac:dyDescent="0.3">
      <c r="A3178" s="74">
        <f>'MRR - Juliana'!S2931</f>
        <v>0</v>
      </c>
    </row>
    <row r="3179" spans="1:1" x14ac:dyDescent="0.3">
      <c r="A3179" s="74">
        <f>'MRR - Juliana'!S2932</f>
        <v>0</v>
      </c>
    </row>
    <row r="3180" spans="1:1" x14ac:dyDescent="0.3">
      <c r="A3180" s="74">
        <f>'MRR - Juliana'!S2933</f>
        <v>0</v>
      </c>
    </row>
    <row r="3181" spans="1:1" x14ac:dyDescent="0.3">
      <c r="A3181" s="74">
        <f>'MRR - Juliana'!S2934</f>
        <v>0</v>
      </c>
    </row>
    <row r="3182" spans="1:1" x14ac:dyDescent="0.3">
      <c r="A3182" s="74">
        <f>'MRR - Juliana'!S2935</f>
        <v>0</v>
      </c>
    </row>
    <row r="3183" spans="1:1" x14ac:dyDescent="0.3">
      <c r="A3183" s="74">
        <f>'MRR - Juliana'!S2936</f>
        <v>0</v>
      </c>
    </row>
    <row r="3184" spans="1:1" x14ac:dyDescent="0.3">
      <c r="A3184" s="74">
        <f>'MRR - Juliana'!S2937</f>
        <v>0</v>
      </c>
    </row>
    <row r="3185" spans="1:1" x14ac:dyDescent="0.3">
      <c r="A3185" s="74">
        <f>'MRR - Juliana'!S2938</f>
        <v>0</v>
      </c>
    </row>
    <row r="3186" spans="1:1" x14ac:dyDescent="0.3">
      <c r="A3186" s="74">
        <f>'MRR - Juliana'!S2939</f>
        <v>0</v>
      </c>
    </row>
    <row r="3187" spans="1:1" x14ac:dyDescent="0.3">
      <c r="A3187" s="74">
        <f>'MRR - Juliana'!S2940</f>
        <v>0</v>
      </c>
    </row>
    <row r="3188" spans="1:1" x14ac:dyDescent="0.3">
      <c r="A3188" s="74">
        <f>'MRR - Juliana'!S2941</f>
        <v>0</v>
      </c>
    </row>
    <row r="3189" spans="1:1" x14ac:dyDescent="0.3">
      <c r="A3189" s="74">
        <f>'MRR - Juliana'!S2942</f>
        <v>0</v>
      </c>
    </row>
    <row r="3190" spans="1:1" x14ac:dyDescent="0.3">
      <c r="A3190" s="74">
        <f>'MRR - Juliana'!S2943</f>
        <v>0</v>
      </c>
    </row>
    <row r="3191" spans="1:1" x14ac:dyDescent="0.3">
      <c r="A3191" s="74">
        <f>'MRR - Juliana'!S2944</f>
        <v>0</v>
      </c>
    </row>
    <row r="3192" spans="1:1" x14ac:dyDescent="0.3">
      <c r="A3192" s="74">
        <f>'MRR - Juliana'!S2945</f>
        <v>0</v>
      </c>
    </row>
    <row r="3193" spans="1:1" x14ac:dyDescent="0.3">
      <c r="A3193" s="74">
        <f>'MRR - Juliana'!S2946</f>
        <v>0</v>
      </c>
    </row>
    <row r="3194" spans="1:1" x14ac:dyDescent="0.3">
      <c r="A3194" s="74">
        <f>'MRR - Juliana'!S2947</f>
        <v>0</v>
      </c>
    </row>
    <row r="3195" spans="1:1" x14ac:dyDescent="0.3">
      <c r="A3195" s="74">
        <f>'MRR - Juliana'!S2948</f>
        <v>0</v>
      </c>
    </row>
    <row r="3196" spans="1:1" x14ac:dyDescent="0.3">
      <c r="A3196" s="74">
        <f>'MRR - Juliana'!S2949</f>
        <v>0</v>
      </c>
    </row>
    <row r="3197" spans="1:1" x14ac:dyDescent="0.3">
      <c r="A3197" s="74">
        <f>'MRR - Juliana'!S2950</f>
        <v>0</v>
      </c>
    </row>
    <row r="3198" spans="1:1" x14ac:dyDescent="0.3">
      <c r="A3198" s="74">
        <f>'MRR - Juliana'!S2951</f>
        <v>0</v>
      </c>
    </row>
    <row r="3199" spans="1:1" x14ac:dyDescent="0.3">
      <c r="A3199" s="74">
        <f>'MRR - Juliana'!S2952</f>
        <v>0</v>
      </c>
    </row>
    <row r="3200" spans="1:1" x14ac:dyDescent="0.3">
      <c r="A3200" s="74">
        <f>'MRR - Juliana'!S2953</f>
        <v>0</v>
      </c>
    </row>
    <row r="3201" spans="1:1" x14ac:dyDescent="0.3">
      <c r="A3201" s="74">
        <f>'MRR - Juliana'!S2954</f>
        <v>0</v>
      </c>
    </row>
    <row r="3202" spans="1:1" x14ac:dyDescent="0.3">
      <c r="A3202" s="74">
        <f>'MRR - Juliana'!S2955</f>
        <v>0</v>
      </c>
    </row>
    <row r="3203" spans="1:1" x14ac:dyDescent="0.3">
      <c r="A3203" s="74">
        <f>'MRR - Juliana'!S2956</f>
        <v>0</v>
      </c>
    </row>
    <row r="3204" spans="1:1" x14ac:dyDescent="0.3">
      <c r="A3204" s="74">
        <f>'MRR - Juliana'!S2957</f>
        <v>0</v>
      </c>
    </row>
    <row r="3205" spans="1:1" x14ac:dyDescent="0.3">
      <c r="A3205" s="74">
        <f>'MRR - Juliana'!S2958</f>
        <v>0</v>
      </c>
    </row>
    <row r="3206" spans="1:1" x14ac:dyDescent="0.3">
      <c r="A3206" s="74">
        <f>'MRR - Juliana'!S2959</f>
        <v>0</v>
      </c>
    </row>
    <row r="3207" spans="1:1" x14ac:dyDescent="0.3">
      <c r="A3207" s="74">
        <f>'MRR - Juliana'!S2960</f>
        <v>0</v>
      </c>
    </row>
    <row r="3208" spans="1:1" x14ac:dyDescent="0.3">
      <c r="A3208" s="74">
        <f>'MRR - Juliana'!S2961</f>
        <v>0</v>
      </c>
    </row>
    <row r="3209" spans="1:1" x14ac:dyDescent="0.3">
      <c r="A3209" s="74">
        <f>'MRR - Juliana'!S2962</f>
        <v>0</v>
      </c>
    </row>
    <row r="3210" spans="1:1" x14ac:dyDescent="0.3">
      <c r="A3210" s="74">
        <f>'MRR - Juliana'!S2963</f>
        <v>0</v>
      </c>
    </row>
    <row r="3211" spans="1:1" x14ac:dyDescent="0.3">
      <c r="A3211" s="74">
        <f>'MRR - Juliana'!S2964</f>
        <v>0</v>
      </c>
    </row>
    <row r="3212" spans="1:1" x14ac:dyDescent="0.3">
      <c r="A3212" s="74">
        <f>'MRR - Juliana'!S2965</f>
        <v>0</v>
      </c>
    </row>
    <row r="3213" spans="1:1" x14ac:dyDescent="0.3">
      <c r="A3213" s="74">
        <f>'MRR - Juliana'!S2966</f>
        <v>0</v>
      </c>
    </row>
    <row r="3214" spans="1:1" x14ac:dyDescent="0.3">
      <c r="A3214" s="74">
        <f>'MRR - Juliana'!S2967</f>
        <v>0</v>
      </c>
    </row>
    <row r="3215" spans="1:1" x14ac:dyDescent="0.3">
      <c r="A3215" s="74">
        <f>'MRR - Juliana'!S2968</f>
        <v>0</v>
      </c>
    </row>
    <row r="3216" spans="1:1" x14ac:dyDescent="0.3">
      <c r="A3216" s="74">
        <f>'MRR - Juliana'!S2969</f>
        <v>0</v>
      </c>
    </row>
    <row r="3217" spans="1:1" x14ac:dyDescent="0.3">
      <c r="A3217" s="74">
        <f>'MRR - Juliana'!S2970</f>
        <v>0</v>
      </c>
    </row>
    <row r="3218" spans="1:1" x14ac:dyDescent="0.3">
      <c r="A3218" s="74">
        <f>'MRR - Juliana'!S2971</f>
        <v>0</v>
      </c>
    </row>
    <row r="3219" spans="1:1" x14ac:dyDescent="0.3">
      <c r="A3219" s="74">
        <f>'MRR - Juliana'!S2972</f>
        <v>0</v>
      </c>
    </row>
    <row r="3220" spans="1:1" x14ac:dyDescent="0.3">
      <c r="A3220" s="74">
        <f>'MRR - Juliana'!S2973</f>
        <v>0</v>
      </c>
    </row>
    <row r="3221" spans="1:1" x14ac:dyDescent="0.3">
      <c r="A3221" s="74">
        <f>'MRR - Juliana'!S2974</f>
        <v>0</v>
      </c>
    </row>
    <row r="3222" spans="1:1" x14ac:dyDescent="0.3">
      <c r="A3222" s="74">
        <f>'MRR - Juliana'!S2975</f>
        <v>0</v>
      </c>
    </row>
    <row r="3223" spans="1:1" x14ac:dyDescent="0.3">
      <c r="A3223" s="74">
        <f>'MRR - Juliana'!S2976</f>
        <v>0</v>
      </c>
    </row>
    <row r="3224" spans="1:1" x14ac:dyDescent="0.3">
      <c r="A3224" s="74">
        <f>'MRR - Juliana'!S2977</f>
        <v>0</v>
      </c>
    </row>
    <row r="3225" spans="1:1" x14ac:dyDescent="0.3">
      <c r="A3225" s="74">
        <f>'MRR - Juliana'!S2978</f>
        <v>0</v>
      </c>
    </row>
    <row r="3226" spans="1:1" x14ac:dyDescent="0.3">
      <c r="A3226" s="74">
        <f>'MRR - Juliana'!S2979</f>
        <v>0</v>
      </c>
    </row>
    <row r="3227" spans="1:1" x14ac:dyDescent="0.3">
      <c r="A3227" s="74">
        <f>'MRR - Juliana'!S2980</f>
        <v>0</v>
      </c>
    </row>
    <row r="3228" spans="1:1" x14ac:dyDescent="0.3">
      <c r="A3228" s="74">
        <f>'MRR - Juliana'!S2981</f>
        <v>0</v>
      </c>
    </row>
    <row r="3229" spans="1:1" x14ac:dyDescent="0.3">
      <c r="A3229" s="74">
        <f>'MRR - Juliana'!S2982</f>
        <v>0</v>
      </c>
    </row>
    <row r="3230" spans="1:1" x14ac:dyDescent="0.3">
      <c r="A3230" s="74">
        <f>'MRR - Juliana'!S2983</f>
        <v>0</v>
      </c>
    </row>
    <row r="3231" spans="1:1" x14ac:dyDescent="0.3">
      <c r="A3231" s="74">
        <f>'MRR - Juliana'!S2984</f>
        <v>0</v>
      </c>
    </row>
    <row r="3232" spans="1:1" x14ac:dyDescent="0.3">
      <c r="A3232" s="74">
        <f>'MRR - Juliana'!S2985</f>
        <v>0</v>
      </c>
    </row>
    <row r="3233" spans="1:1" x14ac:dyDescent="0.3">
      <c r="A3233" s="74">
        <f>'MRR - Juliana'!S2986</f>
        <v>0</v>
      </c>
    </row>
    <row r="3234" spans="1:1" x14ac:dyDescent="0.3">
      <c r="A3234" s="74">
        <f>'MRR - Juliana'!S2987</f>
        <v>0</v>
      </c>
    </row>
    <row r="3235" spans="1:1" x14ac:dyDescent="0.3">
      <c r="A3235" s="74">
        <f>'MRR - Juliana'!S2988</f>
        <v>0</v>
      </c>
    </row>
    <row r="3236" spans="1:1" x14ac:dyDescent="0.3">
      <c r="A3236" s="74">
        <f>'MRR - Juliana'!S2989</f>
        <v>0</v>
      </c>
    </row>
    <row r="3237" spans="1:1" x14ac:dyDescent="0.3">
      <c r="A3237" s="74">
        <f>'MRR - Juliana'!S2990</f>
        <v>0</v>
      </c>
    </row>
    <row r="3238" spans="1:1" x14ac:dyDescent="0.3">
      <c r="A3238" s="74">
        <f>'MRR - Juliana'!S2991</f>
        <v>0</v>
      </c>
    </row>
    <row r="3239" spans="1:1" x14ac:dyDescent="0.3">
      <c r="A3239" s="74">
        <f>'MRR - Juliana'!S2992</f>
        <v>0</v>
      </c>
    </row>
    <row r="3240" spans="1:1" x14ac:dyDescent="0.3">
      <c r="A3240" s="74">
        <f>'MRR - Juliana'!S2993</f>
        <v>0</v>
      </c>
    </row>
    <row r="3241" spans="1:1" x14ac:dyDescent="0.3">
      <c r="A3241" s="74">
        <f>'MRR - Juliana'!S2994</f>
        <v>0</v>
      </c>
    </row>
    <row r="3242" spans="1:1" x14ac:dyDescent="0.3">
      <c r="A3242" s="74">
        <f>'MRR - Juliana'!S2995</f>
        <v>0</v>
      </c>
    </row>
    <row r="3243" spans="1:1" x14ac:dyDescent="0.3">
      <c r="A3243" s="74">
        <f>'MRR - Juliana'!S2996</f>
        <v>0</v>
      </c>
    </row>
    <row r="3244" spans="1:1" x14ac:dyDescent="0.3">
      <c r="A3244" s="74">
        <f>'MRR - Juliana'!S2997</f>
        <v>0</v>
      </c>
    </row>
    <row r="3245" spans="1:1" x14ac:dyDescent="0.3">
      <c r="A3245" s="74">
        <f>'MRR - Juliana'!S2998</f>
        <v>0</v>
      </c>
    </row>
    <row r="3246" spans="1:1" x14ac:dyDescent="0.3">
      <c r="A3246" s="74">
        <f>'MRR - Juliana'!S2999</f>
        <v>0</v>
      </c>
    </row>
    <row r="3247" spans="1:1" x14ac:dyDescent="0.3">
      <c r="A3247" s="74">
        <f>'MRR - Juliana'!S3000</f>
        <v>0</v>
      </c>
    </row>
    <row r="3248" spans="1:1" x14ac:dyDescent="0.3">
      <c r="A3248" s="74">
        <f>'MRR - Juliana'!S3001</f>
        <v>0</v>
      </c>
    </row>
    <row r="3249" spans="1:1" x14ac:dyDescent="0.3">
      <c r="A3249" s="74">
        <f>'MRR - Juliana'!S3002</f>
        <v>0</v>
      </c>
    </row>
    <row r="3250" spans="1:1" x14ac:dyDescent="0.3">
      <c r="A3250" s="74">
        <f>'MRR - Juliana'!S3003</f>
        <v>0</v>
      </c>
    </row>
    <row r="3251" spans="1:1" x14ac:dyDescent="0.3">
      <c r="A3251" s="74">
        <f>'MRR - Juliana'!S3004</f>
        <v>0</v>
      </c>
    </row>
    <row r="3252" spans="1:1" x14ac:dyDescent="0.3">
      <c r="A3252" s="74">
        <f>'MRR - Juliana'!S3005</f>
        <v>0</v>
      </c>
    </row>
    <row r="3253" spans="1:1" x14ac:dyDescent="0.3">
      <c r="A3253" s="74">
        <f>'MRR - Juliana'!S3006</f>
        <v>0</v>
      </c>
    </row>
    <row r="3254" spans="1:1" x14ac:dyDescent="0.3">
      <c r="A3254" s="74">
        <f>'MRR - Juliana'!S3007</f>
        <v>0</v>
      </c>
    </row>
    <row r="3255" spans="1:1" x14ac:dyDescent="0.3">
      <c r="A3255" s="74">
        <f>'MRR - Juliana'!S3008</f>
        <v>0</v>
      </c>
    </row>
    <row r="3256" spans="1:1" x14ac:dyDescent="0.3">
      <c r="A3256" s="74">
        <f>'MRR - Juliana'!S3009</f>
        <v>0</v>
      </c>
    </row>
    <row r="3257" spans="1:1" x14ac:dyDescent="0.3">
      <c r="A3257" s="74">
        <f>'MRR - Juliana'!S3010</f>
        <v>0</v>
      </c>
    </row>
    <row r="3258" spans="1:1" x14ac:dyDescent="0.3">
      <c r="A3258" s="74">
        <f>'MRR - Juliana'!S3011</f>
        <v>0</v>
      </c>
    </row>
    <row r="3259" spans="1:1" x14ac:dyDescent="0.3">
      <c r="A3259" s="74">
        <f>'MRR - Juliana'!S3012</f>
        <v>0</v>
      </c>
    </row>
    <row r="3260" spans="1:1" x14ac:dyDescent="0.3">
      <c r="A3260" s="74">
        <f>'MRR - Juliana'!S3013</f>
        <v>0</v>
      </c>
    </row>
    <row r="3261" spans="1:1" x14ac:dyDescent="0.3">
      <c r="A3261" s="74">
        <f>'MRR - Juliana'!S3014</f>
        <v>0</v>
      </c>
    </row>
    <row r="3262" spans="1:1" x14ac:dyDescent="0.3">
      <c r="A3262" s="74">
        <f>'MRR - Juliana'!S3015</f>
        <v>0</v>
      </c>
    </row>
    <row r="3263" spans="1:1" x14ac:dyDescent="0.3">
      <c r="A3263" s="74">
        <f>'MRR - Juliana'!S3016</f>
        <v>0</v>
      </c>
    </row>
    <row r="3264" spans="1:1" x14ac:dyDescent="0.3">
      <c r="A3264" s="74">
        <f>'MRR - Juliana'!S3017</f>
        <v>0</v>
      </c>
    </row>
    <row r="3265" spans="1:1" x14ac:dyDescent="0.3">
      <c r="A3265" s="74">
        <f>'MRR - Juliana'!S3018</f>
        <v>0</v>
      </c>
    </row>
    <row r="3266" spans="1:1" x14ac:dyDescent="0.3">
      <c r="A3266" s="74">
        <f>'MRR - Juliana'!S3019</f>
        <v>0</v>
      </c>
    </row>
    <row r="3267" spans="1:1" x14ac:dyDescent="0.3">
      <c r="A3267" s="74">
        <f>'MRR - Juliana'!S3020</f>
        <v>0</v>
      </c>
    </row>
    <row r="3268" spans="1:1" x14ac:dyDescent="0.3">
      <c r="A3268" s="74">
        <f>'MRR - Juliana'!S3021</f>
        <v>0</v>
      </c>
    </row>
    <row r="3269" spans="1:1" x14ac:dyDescent="0.3">
      <c r="A3269" s="74">
        <f>'MRR - Juliana'!S3022</f>
        <v>0</v>
      </c>
    </row>
    <row r="3270" spans="1:1" x14ac:dyDescent="0.3">
      <c r="A3270" s="74">
        <f>'MRR - Juliana'!S3023</f>
        <v>0</v>
      </c>
    </row>
    <row r="3271" spans="1:1" x14ac:dyDescent="0.3">
      <c r="A3271" s="74">
        <f>'MRR - Juliana'!S3024</f>
        <v>0</v>
      </c>
    </row>
    <row r="3272" spans="1:1" x14ac:dyDescent="0.3">
      <c r="A3272" s="74">
        <f>'MRR - Juliana'!S3025</f>
        <v>0</v>
      </c>
    </row>
    <row r="3273" spans="1:1" x14ac:dyDescent="0.3">
      <c r="A3273" s="74">
        <f>'MRR - Juliana'!S3026</f>
        <v>0</v>
      </c>
    </row>
    <row r="3274" spans="1:1" x14ac:dyDescent="0.3">
      <c r="A3274" s="74">
        <f>'MRR - Juliana'!S3027</f>
        <v>0</v>
      </c>
    </row>
    <row r="3275" spans="1:1" x14ac:dyDescent="0.3">
      <c r="A3275" s="74">
        <f>'MRR - Juliana'!S3028</f>
        <v>0</v>
      </c>
    </row>
    <row r="3276" spans="1:1" x14ac:dyDescent="0.3">
      <c r="A3276" s="74">
        <f>'MRR - Juliana'!S3029</f>
        <v>0</v>
      </c>
    </row>
    <row r="3277" spans="1:1" x14ac:dyDescent="0.3">
      <c r="A3277" s="74">
        <f>'MRR - Juliana'!S3030</f>
        <v>0</v>
      </c>
    </row>
    <row r="3278" spans="1:1" x14ac:dyDescent="0.3">
      <c r="A3278" s="74">
        <f>'MRR - Juliana'!S3031</f>
        <v>0</v>
      </c>
    </row>
    <row r="3279" spans="1:1" x14ac:dyDescent="0.3">
      <c r="A3279" s="74">
        <f>'MRR - Juliana'!S3032</f>
        <v>0</v>
      </c>
    </row>
    <row r="3280" spans="1:1" x14ac:dyDescent="0.3">
      <c r="A3280" s="74">
        <f>'MRR - Juliana'!S3033</f>
        <v>0</v>
      </c>
    </row>
    <row r="3281" spans="1:1" x14ac:dyDescent="0.3">
      <c r="A3281" s="74">
        <f>'MRR - Juliana'!S3034</f>
        <v>0</v>
      </c>
    </row>
    <row r="3282" spans="1:1" x14ac:dyDescent="0.3">
      <c r="A3282" s="74">
        <f>'MRR - Juliana'!S3035</f>
        <v>0</v>
      </c>
    </row>
    <row r="3283" spans="1:1" x14ac:dyDescent="0.3">
      <c r="A3283" s="74">
        <f>'MRR - Juliana'!S3036</f>
        <v>0</v>
      </c>
    </row>
    <row r="3284" spans="1:1" x14ac:dyDescent="0.3">
      <c r="A3284" s="74">
        <f>'MRR - Juliana'!S3037</f>
        <v>0</v>
      </c>
    </row>
    <row r="3285" spans="1:1" x14ac:dyDescent="0.3">
      <c r="A3285" s="74">
        <f>'MRR - Juliana'!S3038</f>
        <v>0</v>
      </c>
    </row>
    <row r="3286" spans="1:1" x14ac:dyDescent="0.3">
      <c r="A3286" s="74">
        <f>'MRR - Juliana'!S3039</f>
        <v>0</v>
      </c>
    </row>
    <row r="3287" spans="1:1" x14ac:dyDescent="0.3">
      <c r="A3287" s="74">
        <f>'MRR - Juliana'!S3040</f>
        <v>0</v>
      </c>
    </row>
    <row r="3288" spans="1:1" x14ac:dyDescent="0.3">
      <c r="A3288" s="74">
        <f>'MRR - Juliana'!S3041</f>
        <v>0</v>
      </c>
    </row>
    <row r="3289" spans="1:1" x14ac:dyDescent="0.3">
      <c r="A3289" s="74">
        <f>'MRR - Juliana'!S3042</f>
        <v>0</v>
      </c>
    </row>
    <row r="3290" spans="1:1" x14ac:dyDescent="0.3">
      <c r="A3290" s="74">
        <f>'MRR - Juliana'!S3043</f>
        <v>0</v>
      </c>
    </row>
    <row r="3291" spans="1:1" x14ac:dyDescent="0.3">
      <c r="A3291" s="74">
        <f>'MRR - Juliana'!S3044</f>
        <v>0</v>
      </c>
    </row>
    <row r="3292" spans="1:1" x14ac:dyDescent="0.3">
      <c r="A3292" s="74">
        <f>'MRR - Juliana'!S3045</f>
        <v>0</v>
      </c>
    </row>
    <row r="3293" spans="1:1" x14ac:dyDescent="0.3">
      <c r="A3293" s="74">
        <f>'MRR - Juliana'!S3046</f>
        <v>0</v>
      </c>
    </row>
    <row r="3294" spans="1:1" x14ac:dyDescent="0.3">
      <c r="A3294" s="74">
        <f>'MRR - Juliana'!S3047</f>
        <v>0</v>
      </c>
    </row>
    <row r="3295" spans="1:1" x14ac:dyDescent="0.3">
      <c r="A3295" s="74">
        <f>'MRR - Juliana'!S3048</f>
        <v>0</v>
      </c>
    </row>
    <row r="3296" spans="1:1" x14ac:dyDescent="0.3">
      <c r="A3296" s="74">
        <f>'MRR - Juliana'!S3049</f>
        <v>0</v>
      </c>
    </row>
    <row r="3297" spans="1:1" x14ac:dyDescent="0.3">
      <c r="A3297" s="74">
        <f>'MRR - Juliana'!S3050</f>
        <v>0</v>
      </c>
    </row>
    <row r="3298" spans="1:1" x14ac:dyDescent="0.3">
      <c r="A3298" s="74">
        <f>'MRR - Juliana'!S3051</f>
        <v>0</v>
      </c>
    </row>
    <row r="3299" spans="1:1" x14ac:dyDescent="0.3">
      <c r="A3299" s="74">
        <f>'MRR - Juliana'!S3052</f>
        <v>0</v>
      </c>
    </row>
    <row r="3300" spans="1:1" x14ac:dyDescent="0.3">
      <c r="A3300" s="74">
        <f>'MRR - Juliana'!S3053</f>
        <v>0</v>
      </c>
    </row>
    <row r="3301" spans="1:1" x14ac:dyDescent="0.3">
      <c r="A3301" s="74">
        <f>'MRR - Juliana'!S3054</f>
        <v>0</v>
      </c>
    </row>
    <row r="3302" spans="1:1" x14ac:dyDescent="0.3">
      <c r="A3302" s="74">
        <f>'MRR - Juliana'!S3055</f>
        <v>0</v>
      </c>
    </row>
    <row r="3303" spans="1:1" x14ac:dyDescent="0.3">
      <c r="A3303" s="74">
        <f>'MRR - Juliana'!S3056</f>
        <v>0</v>
      </c>
    </row>
    <row r="3304" spans="1:1" x14ac:dyDescent="0.3">
      <c r="A3304" s="74">
        <f>'MRR - Juliana'!S3057</f>
        <v>0</v>
      </c>
    </row>
    <row r="3305" spans="1:1" x14ac:dyDescent="0.3">
      <c r="A3305" s="74">
        <f>'MRR - Juliana'!S3058</f>
        <v>0</v>
      </c>
    </row>
    <row r="3306" spans="1:1" x14ac:dyDescent="0.3">
      <c r="A3306" s="74">
        <f>'MRR - Juliana'!S3059</f>
        <v>0</v>
      </c>
    </row>
    <row r="3307" spans="1:1" x14ac:dyDescent="0.3">
      <c r="A3307" s="74">
        <f>'MRR - Juliana'!S3060</f>
        <v>0</v>
      </c>
    </row>
    <row r="3308" spans="1:1" x14ac:dyDescent="0.3">
      <c r="A3308" s="74">
        <f>'MRR - Juliana'!S3061</f>
        <v>0</v>
      </c>
    </row>
    <row r="3309" spans="1:1" x14ac:dyDescent="0.3">
      <c r="A3309" s="74">
        <f>'MRR - Juliana'!S3062</f>
        <v>0</v>
      </c>
    </row>
    <row r="3310" spans="1:1" x14ac:dyDescent="0.3">
      <c r="A3310" s="74">
        <f>'MRR - Juliana'!S3063</f>
        <v>0</v>
      </c>
    </row>
    <row r="3311" spans="1:1" x14ac:dyDescent="0.3">
      <c r="A3311" s="74">
        <f>'MRR - Juliana'!S3064</f>
        <v>0</v>
      </c>
    </row>
    <row r="3312" spans="1:1" x14ac:dyDescent="0.3">
      <c r="A3312" s="74">
        <f>'MRR - Juliana'!S3065</f>
        <v>0</v>
      </c>
    </row>
    <row r="3313" spans="1:1" x14ac:dyDescent="0.3">
      <c r="A3313" s="74">
        <f>'MRR - Juliana'!S3066</f>
        <v>0</v>
      </c>
    </row>
    <row r="3314" spans="1:1" x14ac:dyDescent="0.3">
      <c r="A3314" s="74">
        <f>'MRR - Juliana'!S3067</f>
        <v>0</v>
      </c>
    </row>
    <row r="3315" spans="1:1" x14ac:dyDescent="0.3">
      <c r="A3315" s="74">
        <f>'MRR - Juliana'!S3068</f>
        <v>0</v>
      </c>
    </row>
    <row r="3316" spans="1:1" x14ac:dyDescent="0.3">
      <c r="A3316" s="74">
        <f>'MRR - Juliana'!S3069</f>
        <v>0</v>
      </c>
    </row>
    <row r="3317" spans="1:1" x14ac:dyDescent="0.3">
      <c r="A3317" s="74">
        <f>'MRR - Juliana'!S3070</f>
        <v>0</v>
      </c>
    </row>
    <row r="3318" spans="1:1" x14ac:dyDescent="0.3">
      <c r="A3318" s="74">
        <f>'MRR - Juliana'!S3071</f>
        <v>0</v>
      </c>
    </row>
    <row r="3319" spans="1:1" x14ac:dyDescent="0.3">
      <c r="A3319" s="74">
        <f>'MRR - Juliana'!S3072</f>
        <v>0</v>
      </c>
    </row>
    <row r="3320" spans="1:1" x14ac:dyDescent="0.3">
      <c r="A3320" s="74">
        <f>'MRR - Juliana'!S3073</f>
        <v>0</v>
      </c>
    </row>
    <row r="3321" spans="1:1" x14ac:dyDescent="0.3">
      <c r="A3321" s="74">
        <f>'MRR - Juliana'!S3074</f>
        <v>0</v>
      </c>
    </row>
    <row r="3322" spans="1:1" x14ac:dyDescent="0.3">
      <c r="A3322" s="74">
        <f>'MRR - Juliana'!S3075</f>
        <v>0</v>
      </c>
    </row>
    <row r="3323" spans="1:1" x14ac:dyDescent="0.3">
      <c r="A3323" s="74">
        <f>'MRR - Juliana'!S3076</f>
        <v>0</v>
      </c>
    </row>
    <row r="3324" spans="1:1" x14ac:dyDescent="0.3">
      <c r="A3324" s="74">
        <f>'MRR - Juliana'!S3077</f>
        <v>0</v>
      </c>
    </row>
    <row r="3325" spans="1:1" x14ac:dyDescent="0.3">
      <c r="A3325" s="74">
        <f>'MRR - Juliana'!S3078</f>
        <v>0</v>
      </c>
    </row>
    <row r="3326" spans="1:1" x14ac:dyDescent="0.3">
      <c r="A3326" s="74">
        <f>'MRR - Juliana'!S3079</f>
        <v>0</v>
      </c>
    </row>
    <row r="3327" spans="1:1" x14ac:dyDescent="0.3">
      <c r="A3327" s="74">
        <f>'MRR - Juliana'!S3080</f>
        <v>0</v>
      </c>
    </row>
    <row r="3328" spans="1:1" x14ac:dyDescent="0.3">
      <c r="A3328" s="74">
        <f>'MRR - Juliana'!S3081</f>
        <v>0</v>
      </c>
    </row>
    <row r="3329" spans="1:1" x14ac:dyDescent="0.3">
      <c r="A3329" s="74">
        <f>'MRR - Juliana'!S3082</f>
        <v>0</v>
      </c>
    </row>
    <row r="3330" spans="1:1" x14ac:dyDescent="0.3">
      <c r="A3330" s="74">
        <f>'MRR - Juliana'!S3083</f>
        <v>0</v>
      </c>
    </row>
    <row r="3331" spans="1:1" x14ac:dyDescent="0.3">
      <c r="A3331" s="74">
        <f>'MRR - Juliana'!S3084</f>
        <v>0</v>
      </c>
    </row>
    <row r="3332" spans="1:1" x14ac:dyDescent="0.3">
      <c r="A3332" s="74">
        <f>'MRR - Juliana'!S3085</f>
        <v>0</v>
      </c>
    </row>
    <row r="3333" spans="1:1" x14ac:dyDescent="0.3">
      <c r="A3333" s="74">
        <f>'MRR - Juliana'!S3086</f>
        <v>0</v>
      </c>
    </row>
    <row r="3334" spans="1:1" x14ac:dyDescent="0.3">
      <c r="A3334" s="74">
        <f>'MRR - Juliana'!S3087</f>
        <v>0</v>
      </c>
    </row>
    <row r="3335" spans="1:1" x14ac:dyDescent="0.3">
      <c r="A3335" s="74">
        <f>'MRR - Juliana'!S3088</f>
        <v>0</v>
      </c>
    </row>
    <row r="3336" spans="1:1" x14ac:dyDescent="0.3">
      <c r="A3336" s="74">
        <f>'MRR - Juliana'!S3089</f>
        <v>0</v>
      </c>
    </row>
    <row r="3337" spans="1:1" x14ac:dyDescent="0.3">
      <c r="A3337" s="74">
        <f>'MRR - Juliana'!S3090</f>
        <v>0</v>
      </c>
    </row>
    <row r="3338" spans="1:1" x14ac:dyDescent="0.3">
      <c r="A3338" s="74">
        <f>'MRR - Juliana'!S3091</f>
        <v>0</v>
      </c>
    </row>
    <row r="3339" spans="1:1" x14ac:dyDescent="0.3">
      <c r="A3339" s="74">
        <f>'MRR - Juliana'!S3092</f>
        <v>0</v>
      </c>
    </row>
    <row r="3340" spans="1:1" x14ac:dyDescent="0.3">
      <c r="A3340" s="74">
        <f>'MRR - Juliana'!S3093</f>
        <v>0</v>
      </c>
    </row>
    <row r="3341" spans="1:1" x14ac:dyDescent="0.3">
      <c r="A3341" s="74">
        <f>'MRR - Juliana'!S3094</f>
        <v>0</v>
      </c>
    </row>
    <row r="3342" spans="1:1" x14ac:dyDescent="0.3">
      <c r="A3342" s="74">
        <f>'MRR - Juliana'!S3095</f>
        <v>0</v>
      </c>
    </row>
    <row r="3343" spans="1:1" x14ac:dyDescent="0.3">
      <c r="A3343" s="74">
        <f>'MRR - Juliana'!S3096</f>
        <v>0</v>
      </c>
    </row>
    <row r="3344" spans="1:1" x14ac:dyDescent="0.3">
      <c r="A3344" s="74">
        <f>'MRR - Juliana'!S3097</f>
        <v>0</v>
      </c>
    </row>
    <row r="3345" spans="1:1" x14ac:dyDescent="0.3">
      <c r="A3345" s="74">
        <f>'MRR - Juliana'!S3098</f>
        <v>0</v>
      </c>
    </row>
    <row r="3346" spans="1:1" x14ac:dyDescent="0.3">
      <c r="A3346" s="74">
        <f>'MRR - Juliana'!S3099</f>
        <v>0</v>
      </c>
    </row>
    <row r="3347" spans="1:1" x14ac:dyDescent="0.3">
      <c r="A3347" s="74">
        <f>'MRR - Juliana'!S3100</f>
        <v>0</v>
      </c>
    </row>
    <row r="3348" spans="1:1" x14ac:dyDescent="0.3">
      <c r="A3348" s="74">
        <f>'MRR - Juliana'!S3101</f>
        <v>0</v>
      </c>
    </row>
    <row r="3349" spans="1:1" x14ac:dyDescent="0.3">
      <c r="A3349" s="74">
        <f>'MRR - Juliana'!S3102</f>
        <v>0</v>
      </c>
    </row>
    <row r="3350" spans="1:1" x14ac:dyDescent="0.3">
      <c r="A3350" s="74">
        <f>'MRR - Juliana'!S3103</f>
        <v>0</v>
      </c>
    </row>
    <row r="3351" spans="1:1" x14ac:dyDescent="0.3">
      <c r="A3351" s="74">
        <f>'MRR - Juliana'!S3104</f>
        <v>0</v>
      </c>
    </row>
    <row r="3352" spans="1:1" x14ac:dyDescent="0.3">
      <c r="A3352" s="74">
        <f>'MRR - Juliana'!S3105</f>
        <v>0</v>
      </c>
    </row>
    <row r="3353" spans="1:1" x14ac:dyDescent="0.3">
      <c r="A3353" s="74">
        <f>'MRR - Juliana'!S3106</f>
        <v>0</v>
      </c>
    </row>
    <row r="3354" spans="1:1" x14ac:dyDescent="0.3">
      <c r="A3354" s="74">
        <f>'MRR - Juliana'!S3107</f>
        <v>0</v>
      </c>
    </row>
    <row r="3355" spans="1:1" x14ac:dyDescent="0.3">
      <c r="A3355" s="74">
        <f>'MRR - Juliana'!S3108</f>
        <v>0</v>
      </c>
    </row>
    <row r="3356" spans="1:1" x14ac:dyDescent="0.3">
      <c r="A3356" s="74">
        <f>'MRR - Juliana'!S3109</f>
        <v>0</v>
      </c>
    </row>
    <row r="3357" spans="1:1" x14ac:dyDescent="0.3">
      <c r="A3357" s="74">
        <f>'MRR - Juliana'!S3110</f>
        <v>0</v>
      </c>
    </row>
    <row r="3358" spans="1:1" x14ac:dyDescent="0.3">
      <c r="A3358" s="74">
        <f>'MRR - Juliana'!S3111</f>
        <v>0</v>
      </c>
    </row>
    <row r="3359" spans="1:1" x14ac:dyDescent="0.3">
      <c r="A3359" s="74">
        <f>'MRR - Juliana'!S3112</f>
        <v>0</v>
      </c>
    </row>
    <row r="3360" spans="1:1" x14ac:dyDescent="0.3">
      <c r="A3360" s="74">
        <f>'MRR - Juliana'!S3113</f>
        <v>0</v>
      </c>
    </row>
    <row r="3361" spans="1:1" x14ac:dyDescent="0.3">
      <c r="A3361" s="74">
        <f>'MRR - Juliana'!S3114</f>
        <v>0</v>
      </c>
    </row>
    <row r="3362" spans="1:1" x14ac:dyDescent="0.3">
      <c r="A3362" s="74">
        <f>'MRR - Juliana'!S3115</f>
        <v>0</v>
      </c>
    </row>
    <row r="3363" spans="1:1" x14ac:dyDescent="0.3">
      <c r="A3363" s="74">
        <f>'MRR - Juliana'!S3116</f>
        <v>0</v>
      </c>
    </row>
    <row r="3364" spans="1:1" x14ac:dyDescent="0.3">
      <c r="A3364" s="74">
        <f>'MRR - Juliana'!S3117</f>
        <v>0</v>
      </c>
    </row>
    <row r="3365" spans="1:1" x14ac:dyDescent="0.3">
      <c r="A3365" s="74">
        <f>'MRR - Juliana'!S3118</f>
        <v>0</v>
      </c>
    </row>
    <row r="3366" spans="1:1" x14ac:dyDescent="0.3">
      <c r="A3366" s="74">
        <f>'MRR - Juliana'!S3119</f>
        <v>0</v>
      </c>
    </row>
    <row r="3367" spans="1:1" x14ac:dyDescent="0.3">
      <c r="A3367" s="74">
        <f>'MRR - Juliana'!S3120</f>
        <v>0</v>
      </c>
    </row>
    <row r="3368" spans="1:1" x14ac:dyDescent="0.3">
      <c r="A3368" s="74">
        <f>'MRR - Juliana'!S3121</f>
        <v>0</v>
      </c>
    </row>
    <row r="3369" spans="1:1" x14ac:dyDescent="0.3">
      <c r="A3369" s="74">
        <f>'MRR - Juliana'!S3122</f>
        <v>0</v>
      </c>
    </row>
    <row r="3370" spans="1:1" x14ac:dyDescent="0.3">
      <c r="A3370" s="74">
        <f>'MRR - Juliana'!S3123</f>
        <v>0</v>
      </c>
    </row>
    <row r="3371" spans="1:1" x14ac:dyDescent="0.3">
      <c r="A3371" s="74">
        <f>'MRR - Juliana'!S3124</f>
        <v>0</v>
      </c>
    </row>
    <row r="3372" spans="1:1" x14ac:dyDescent="0.3">
      <c r="A3372" s="74">
        <f>'MRR - Juliana'!S3125</f>
        <v>0</v>
      </c>
    </row>
    <row r="3373" spans="1:1" x14ac:dyDescent="0.3">
      <c r="A3373" s="74">
        <f>'MRR - Juliana'!S3126</f>
        <v>0</v>
      </c>
    </row>
    <row r="3374" spans="1:1" x14ac:dyDescent="0.3">
      <c r="A3374" s="74">
        <f>'MRR - Juliana'!S3127</f>
        <v>0</v>
      </c>
    </row>
    <row r="3375" spans="1:1" x14ac:dyDescent="0.3">
      <c r="A3375" s="74">
        <f>'MRR - Juliana'!S3128</f>
        <v>0</v>
      </c>
    </row>
    <row r="3376" spans="1:1" x14ac:dyDescent="0.3">
      <c r="A3376" s="74">
        <f>'MRR - Juliana'!S3129</f>
        <v>0</v>
      </c>
    </row>
    <row r="3377" spans="1:1" x14ac:dyDescent="0.3">
      <c r="A3377" s="74">
        <f>'MRR - Juliana'!S3130</f>
        <v>0</v>
      </c>
    </row>
    <row r="3378" spans="1:1" x14ac:dyDescent="0.3">
      <c r="A3378" s="74">
        <f>'MRR - Juliana'!S3131</f>
        <v>0</v>
      </c>
    </row>
    <row r="3379" spans="1:1" x14ac:dyDescent="0.3">
      <c r="A3379" s="74">
        <f>'MRR - Juliana'!S3132</f>
        <v>0</v>
      </c>
    </row>
    <row r="3380" spans="1:1" x14ac:dyDescent="0.3">
      <c r="A3380" s="74">
        <f>'MRR - Juliana'!S3133</f>
        <v>0</v>
      </c>
    </row>
    <row r="3381" spans="1:1" x14ac:dyDescent="0.3">
      <c r="A3381" s="74">
        <f>'MRR - Juliana'!S3134</f>
        <v>0</v>
      </c>
    </row>
    <row r="3382" spans="1:1" x14ac:dyDescent="0.3">
      <c r="A3382" s="74">
        <f>'MRR - Juliana'!S3135</f>
        <v>0</v>
      </c>
    </row>
    <row r="3383" spans="1:1" x14ac:dyDescent="0.3">
      <c r="A3383" s="74">
        <f>'MRR - Juliana'!S3136</f>
        <v>0</v>
      </c>
    </row>
    <row r="3384" spans="1:1" x14ac:dyDescent="0.3">
      <c r="A3384" s="74">
        <f>'MRR - Juliana'!S3137</f>
        <v>0</v>
      </c>
    </row>
    <row r="3385" spans="1:1" x14ac:dyDescent="0.3">
      <c r="A3385" s="74">
        <f>'MRR - Juliana'!S3138</f>
        <v>0</v>
      </c>
    </row>
    <row r="3386" spans="1:1" x14ac:dyDescent="0.3">
      <c r="A3386" s="74">
        <f>'MRR - Juliana'!S3139</f>
        <v>0</v>
      </c>
    </row>
    <row r="3387" spans="1:1" x14ac:dyDescent="0.3">
      <c r="A3387" s="74">
        <f>'MRR - Juliana'!S3140</f>
        <v>0</v>
      </c>
    </row>
    <row r="3388" spans="1:1" x14ac:dyDescent="0.3">
      <c r="A3388" s="74">
        <f>'MRR - Juliana'!S3141</f>
        <v>0</v>
      </c>
    </row>
    <row r="3389" spans="1:1" x14ac:dyDescent="0.3">
      <c r="A3389" s="74">
        <f>'MRR - Juliana'!S3142</f>
        <v>0</v>
      </c>
    </row>
    <row r="3390" spans="1:1" x14ac:dyDescent="0.3">
      <c r="A3390" s="74">
        <f>'MRR - Juliana'!S3143</f>
        <v>0</v>
      </c>
    </row>
    <row r="3391" spans="1:1" x14ac:dyDescent="0.3">
      <c r="A3391" s="74">
        <f>'MRR - Juliana'!S3144</f>
        <v>0</v>
      </c>
    </row>
    <row r="3392" spans="1:1" x14ac:dyDescent="0.3">
      <c r="A3392" s="74">
        <f>'MRR - Juliana'!S3145</f>
        <v>0</v>
      </c>
    </row>
    <row r="3393" spans="1:1" x14ac:dyDescent="0.3">
      <c r="A3393" s="74">
        <f>'MRR - Juliana'!S3146</f>
        <v>0</v>
      </c>
    </row>
    <row r="3394" spans="1:1" x14ac:dyDescent="0.3">
      <c r="A3394" s="74">
        <f>'MRR - Juliana'!S3147</f>
        <v>0</v>
      </c>
    </row>
    <row r="3395" spans="1:1" x14ac:dyDescent="0.3">
      <c r="A3395" s="74">
        <f>'MRR - Juliana'!S3148</f>
        <v>0</v>
      </c>
    </row>
    <row r="3396" spans="1:1" x14ac:dyDescent="0.3">
      <c r="A3396" s="74">
        <f>'MRR - Juliana'!S3149</f>
        <v>0</v>
      </c>
    </row>
    <row r="3397" spans="1:1" x14ac:dyDescent="0.3">
      <c r="A3397" s="74">
        <f>'MRR - Juliana'!S3150</f>
        <v>0</v>
      </c>
    </row>
    <row r="3398" spans="1:1" x14ac:dyDescent="0.3">
      <c r="A3398" s="74">
        <f>'MRR - Juliana'!S3151</f>
        <v>0</v>
      </c>
    </row>
    <row r="3399" spans="1:1" x14ac:dyDescent="0.3">
      <c r="A3399" s="74">
        <f>'MRR - Juliana'!S3152</f>
        <v>0</v>
      </c>
    </row>
    <row r="3400" spans="1:1" x14ac:dyDescent="0.3">
      <c r="A3400" s="74">
        <f>'MRR - Juliana'!S3153</f>
        <v>0</v>
      </c>
    </row>
    <row r="3401" spans="1:1" x14ac:dyDescent="0.3">
      <c r="A3401" s="74">
        <f>'MRR - Juliana'!S3154</f>
        <v>0</v>
      </c>
    </row>
    <row r="3402" spans="1:1" x14ac:dyDescent="0.3">
      <c r="A3402" s="74">
        <f>'MRR - Juliana'!S3155</f>
        <v>0</v>
      </c>
    </row>
    <row r="3403" spans="1:1" x14ac:dyDescent="0.3">
      <c r="A3403" s="74">
        <f>'MRR - Juliana'!S3156</f>
        <v>0</v>
      </c>
    </row>
    <row r="3404" spans="1:1" x14ac:dyDescent="0.3">
      <c r="A3404" s="74">
        <f>'MRR - Juliana'!S3157</f>
        <v>0</v>
      </c>
    </row>
    <row r="3405" spans="1:1" x14ac:dyDescent="0.3">
      <c r="A3405" s="74">
        <f>'MRR - Juliana'!S3158</f>
        <v>0</v>
      </c>
    </row>
    <row r="3406" spans="1:1" x14ac:dyDescent="0.3">
      <c r="A3406" s="74">
        <f>'MRR - Juliana'!S3159</f>
        <v>0</v>
      </c>
    </row>
    <row r="3407" spans="1:1" x14ac:dyDescent="0.3">
      <c r="A3407" s="74">
        <f>'MRR - Juliana'!S3160</f>
        <v>0</v>
      </c>
    </row>
    <row r="3408" spans="1:1" x14ac:dyDescent="0.3">
      <c r="A3408" s="74">
        <f>'MRR - Juliana'!S3161</f>
        <v>0</v>
      </c>
    </row>
    <row r="3409" spans="1:1" x14ac:dyDescent="0.3">
      <c r="A3409" s="74">
        <f>'MRR - Juliana'!S3162</f>
        <v>0</v>
      </c>
    </row>
    <row r="3410" spans="1:1" x14ac:dyDescent="0.3">
      <c r="A3410" s="74">
        <f>'MRR - Juliana'!S3163</f>
        <v>0</v>
      </c>
    </row>
    <row r="3411" spans="1:1" x14ac:dyDescent="0.3">
      <c r="A3411" s="74">
        <f>'MRR - Juliana'!S3164</f>
        <v>0</v>
      </c>
    </row>
    <row r="3412" spans="1:1" x14ac:dyDescent="0.3">
      <c r="A3412" s="74">
        <f>'MRR - Juliana'!S3165</f>
        <v>0</v>
      </c>
    </row>
    <row r="3413" spans="1:1" x14ac:dyDescent="0.3">
      <c r="A3413" s="74">
        <f>'MRR - Juliana'!S3166</f>
        <v>0</v>
      </c>
    </row>
    <row r="3414" spans="1:1" x14ac:dyDescent="0.3">
      <c r="A3414" s="74">
        <f>'MRR - Juliana'!S3167</f>
        <v>0</v>
      </c>
    </row>
    <row r="3415" spans="1:1" x14ac:dyDescent="0.3">
      <c r="A3415" s="74">
        <f>'MRR - Juliana'!S3168</f>
        <v>0</v>
      </c>
    </row>
    <row r="3416" spans="1:1" x14ac:dyDescent="0.3">
      <c r="A3416" s="74">
        <f>'MRR - Juliana'!S3169</f>
        <v>0</v>
      </c>
    </row>
    <row r="3417" spans="1:1" x14ac:dyDescent="0.3">
      <c r="A3417" s="74">
        <f>'MRR - Juliana'!S3170</f>
        <v>0</v>
      </c>
    </row>
    <row r="3418" spans="1:1" x14ac:dyDescent="0.3">
      <c r="A3418" s="74">
        <f>'MRR - Juliana'!S3171</f>
        <v>0</v>
      </c>
    </row>
    <row r="3419" spans="1:1" x14ac:dyDescent="0.3">
      <c r="A3419" s="74">
        <f>'MRR - Juliana'!S3172</f>
        <v>0</v>
      </c>
    </row>
    <row r="3420" spans="1:1" x14ac:dyDescent="0.3">
      <c r="A3420" s="74">
        <f>'MRR - Juliana'!S3173</f>
        <v>0</v>
      </c>
    </row>
    <row r="3421" spans="1:1" x14ac:dyDescent="0.3">
      <c r="A3421" s="74">
        <f>'MRR - Juliana'!S3174</f>
        <v>0</v>
      </c>
    </row>
    <row r="3422" spans="1:1" x14ac:dyDescent="0.3">
      <c r="A3422" s="74">
        <f>'MRR - Juliana'!S3175</f>
        <v>0</v>
      </c>
    </row>
    <row r="3423" spans="1:1" x14ac:dyDescent="0.3">
      <c r="A3423" s="74">
        <f>'MRR - Juliana'!S3176</f>
        <v>0</v>
      </c>
    </row>
    <row r="3424" spans="1:1" x14ac:dyDescent="0.3">
      <c r="A3424" s="74">
        <f>'MRR - Juliana'!S3177</f>
        <v>0</v>
      </c>
    </row>
    <row r="3425" spans="1:1" x14ac:dyDescent="0.3">
      <c r="A3425" s="74">
        <f>'MRR - Juliana'!S3178</f>
        <v>0</v>
      </c>
    </row>
    <row r="3426" spans="1:1" x14ac:dyDescent="0.3">
      <c r="A3426" s="74">
        <f>'MRR - Juliana'!S3179</f>
        <v>0</v>
      </c>
    </row>
    <row r="3427" spans="1:1" x14ac:dyDescent="0.3">
      <c r="A3427" s="74">
        <f>'MRR - Juliana'!S3180</f>
        <v>0</v>
      </c>
    </row>
    <row r="3428" spans="1:1" x14ac:dyDescent="0.3">
      <c r="A3428" s="74">
        <f>'MRR - Juliana'!S3181</f>
        <v>0</v>
      </c>
    </row>
    <row r="3429" spans="1:1" x14ac:dyDescent="0.3">
      <c r="A3429" s="74">
        <f>'MRR - Juliana'!S3182</f>
        <v>0</v>
      </c>
    </row>
    <row r="3430" spans="1:1" x14ac:dyDescent="0.3">
      <c r="A3430" s="74">
        <f>'MRR - Juliana'!S3183</f>
        <v>0</v>
      </c>
    </row>
    <row r="3431" spans="1:1" x14ac:dyDescent="0.3">
      <c r="A3431" s="74">
        <f>'MRR - Juliana'!S3184</f>
        <v>0</v>
      </c>
    </row>
    <row r="3432" spans="1:1" x14ac:dyDescent="0.3">
      <c r="A3432" s="74">
        <f>'MRR - Juliana'!S3185</f>
        <v>0</v>
      </c>
    </row>
    <row r="3433" spans="1:1" x14ac:dyDescent="0.3">
      <c r="A3433" s="74">
        <f>'MRR - Juliana'!S3186</f>
        <v>0</v>
      </c>
    </row>
    <row r="3434" spans="1:1" x14ac:dyDescent="0.3">
      <c r="A3434" s="74">
        <f>'MRR - Juliana'!S3187</f>
        <v>0</v>
      </c>
    </row>
    <row r="3435" spans="1:1" x14ac:dyDescent="0.3">
      <c r="A3435" s="74">
        <f>'MRR - Juliana'!S3188</f>
        <v>0</v>
      </c>
    </row>
    <row r="3436" spans="1:1" x14ac:dyDescent="0.3">
      <c r="A3436" s="74">
        <f>'MRR - Juliana'!S3189</f>
        <v>0</v>
      </c>
    </row>
    <row r="3437" spans="1:1" x14ac:dyDescent="0.3">
      <c r="A3437" s="74">
        <f>'MRR - Juliana'!S3190</f>
        <v>0</v>
      </c>
    </row>
    <row r="3438" spans="1:1" x14ac:dyDescent="0.3">
      <c r="A3438" s="74">
        <f>'MRR - Juliana'!S3191</f>
        <v>0</v>
      </c>
    </row>
    <row r="3439" spans="1:1" x14ac:dyDescent="0.3">
      <c r="A3439" s="74">
        <f>'MRR - Juliana'!S3192</f>
        <v>0</v>
      </c>
    </row>
    <row r="3440" spans="1:1" x14ac:dyDescent="0.3">
      <c r="A3440" s="74">
        <f>'MRR - Juliana'!S3193</f>
        <v>0</v>
      </c>
    </row>
    <row r="3441" spans="1:1" x14ac:dyDescent="0.3">
      <c r="A3441" s="74">
        <f>'MRR - Juliana'!S3194</f>
        <v>0</v>
      </c>
    </row>
    <row r="3442" spans="1:1" x14ac:dyDescent="0.3">
      <c r="A3442" s="74">
        <f>'MRR - Juliana'!S3195</f>
        <v>0</v>
      </c>
    </row>
    <row r="3443" spans="1:1" x14ac:dyDescent="0.3">
      <c r="A3443" s="74">
        <f>'MRR - Juliana'!S3196</f>
        <v>0</v>
      </c>
    </row>
    <row r="3444" spans="1:1" x14ac:dyDescent="0.3">
      <c r="A3444" s="74">
        <f>'MRR - Juliana'!S3197</f>
        <v>0</v>
      </c>
    </row>
    <row r="3445" spans="1:1" x14ac:dyDescent="0.3">
      <c r="A3445" s="74">
        <f>'MRR - Juliana'!S3198</f>
        <v>0</v>
      </c>
    </row>
    <row r="3446" spans="1:1" x14ac:dyDescent="0.3">
      <c r="A3446" s="74">
        <f>'MRR - Juliana'!S3199</f>
        <v>0</v>
      </c>
    </row>
    <row r="3447" spans="1:1" x14ac:dyDescent="0.3">
      <c r="A3447" s="74">
        <f>'MRR - Juliana'!S3200</f>
        <v>0</v>
      </c>
    </row>
    <row r="3448" spans="1:1" x14ac:dyDescent="0.3">
      <c r="A3448" s="74">
        <f>'MRR - Juliana'!S3201</f>
        <v>0</v>
      </c>
    </row>
    <row r="3449" spans="1:1" x14ac:dyDescent="0.3">
      <c r="A3449" s="74">
        <f>'MRR - Juliana'!S3202</f>
        <v>0</v>
      </c>
    </row>
    <row r="3450" spans="1:1" x14ac:dyDescent="0.3">
      <c r="A3450" s="74">
        <f>'MRR - Juliana'!S3203</f>
        <v>0</v>
      </c>
    </row>
    <row r="3451" spans="1:1" x14ac:dyDescent="0.3">
      <c r="A3451" s="74">
        <f>'MRR - Juliana'!S3204</f>
        <v>0</v>
      </c>
    </row>
    <row r="3452" spans="1:1" x14ac:dyDescent="0.3">
      <c r="A3452" s="74">
        <f>'MRR - Juliana'!S3205</f>
        <v>0</v>
      </c>
    </row>
    <row r="3453" spans="1:1" x14ac:dyDescent="0.3">
      <c r="A3453" s="74">
        <f>'MRR - Juliana'!S3206</f>
        <v>0</v>
      </c>
    </row>
    <row r="3454" spans="1:1" x14ac:dyDescent="0.3">
      <c r="A3454" s="74">
        <f>'MRR - Juliana'!S3207</f>
        <v>0</v>
      </c>
    </row>
    <row r="3455" spans="1:1" x14ac:dyDescent="0.3">
      <c r="A3455" s="74">
        <f>'MRR - Juliana'!S3208</f>
        <v>0</v>
      </c>
    </row>
    <row r="3456" spans="1:1" x14ac:dyDescent="0.3">
      <c r="A3456" s="74">
        <f>'MRR - Juliana'!S3209</f>
        <v>0</v>
      </c>
    </row>
    <row r="3457" spans="1:1" x14ac:dyDescent="0.3">
      <c r="A3457" s="74">
        <f>'MRR - Juliana'!S3210</f>
        <v>0</v>
      </c>
    </row>
    <row r="3458" spans="1:1" x14ac:dyDescent="0.3">
      <c r="A3458" s="74">
        <f>'MRR - Juliana'!S3211</f>
        <v>0</v>
      </c>
    </row>
    <row r="3459" spans="1:1" x14ac:dyDescent="0.3">
      <c r="A3459" s="74">
        <f>'MRR - Juliana'!S3212</f>
        <v>0</v>
      </c>
    </row>
    <row r="3460" spans="1:1" x14ac:dyDescent="0.3">
      <c r="A3460" s="74">
        <f>'MRR - Juliana'!S3213</f>
        <v>0</v>
      </c>
    </row>
    <row r="3461" spans="1:1" x14ac:dyDescent="0.3">
      <c r="A3461" s="74">
        <f>'MRR - Juliana'!S3214</f>
        <v>0</v>
      </c>
    </row>
    <row r="3462" spans="1:1" x14ac:dyDescent="0.3">
      <c r="A3462" s="74">
        <f>'MRR - Juliana'!S3215</f>
        <v>0</v>
      </c>
    </row>
    <row r="3463" spans="1:1" x14ac:dyDescent="0.3">
      <c r="A3463" s="74">
        <f>'MRR - Juliana'!S3216</f>
        <v>0</v>
      </c>
    </row>
    <row r="3464" spans="1:1" x14ac:dyDescent="0.3">
      <c r="A3464" s="74">
        <f>'MRR - Juliana'!S3217</f>
        <v>0</v>
      </c>
    </row>
    <row r="3465" spans="1:1" x14ac:dyDescent="0.3">
      <c r="A3465" s="74">
        <f>'MRR - Juliana'!S3218</f>
        <v>0</v>
      </c>
    </row>
    <row r="3466" spans="1:1" x14ac:dyDescent="0.3">
      <c r="A3466" s="74">
        <f>'MRR - Juliana'!S3219</f>
        <v>0</v>
      </c>
    </row>
    <row r="3467" spans="1:1" x14ac:dyDescent="0.3">
      <c r="A3467" s="74">
        <f>'MRR - Juliana'!S3220</f>
        <v>0</v>
      </c>
    </row>
    <row r="3468" spans="1:1" x14ac:dyDescent="0.3">
      <c r="A3468" s="74">
        <f>'MRR - Juliana'!S3221</f>
        <v>0</v>
      </c>
    </row>
    <row r="3469" spans="1:1" x14ac:dyDescent="0.3">
      <c r="A3469" s="74">
        <f>'MRR - Juliana'!S3222</f>
        <v>0</v>
      </c>
    </row>
    <row r="3470" spans="1:1" x14ac:dyDescent="0.3">
      <c r="A3470" s="74">
        <f>'MRR - Juliana'!S3223</f>
        <v>0</v>
      </c>
    </row>
    <row r="3471" spans="1:1" x14ac:dyDescent="0.3">
      <c r="A3471" s="74">
        <f>'MRR - Juliana'!S3224</f>
        <v>0</v>
      </c>
    </row>
    <row r="3472" spans="1:1" x14ac:dyDescent="0.3">
      <c r="A3472" s="74">
        <f>'MRR - Juliana'!S3225</f>
        <v>0</v>
      </c>
    </row>
    <row r="3473" spans="1:1" x14ac:dyDescent="0.3">
      <c r="A3473" s="74">
        <f>'MRR - Juliana'!S3226</f>
        <v>0</v>
      </c>
    </row>
    <row r="3474" spans="1:1" x14ac:dyDescent="0.3">
      <c r="A3474" s="74">
        <f>'MRR - Juliana'!S3227</f>
        <v>0</v>
      </c>
    </row>
    <row r="3475" spans="1:1" x14ac:dyDescent="0.3">
      <c r="A3475" s="74">
        <f>'MRR - Juliana'!S3228</f>
        <v>0</v>
      </c>
    </row>
    <row r="3476" spans="1:1" x14ac:dyDescent="0.3">
      <c r="A3476" s="74">
        <f>'MRR - Juliana'!S3229</f>
        <v>0</v>
      </c>
    </row>
    <row r="3477" spans="1:1" x14ac:dyDescent="0.3">
      <c r="A3477" s="74">
        <f>'MRR - Juliana'!S3230</f>
        <v>0</v>
      </c>
    </row>
    <row r="3478" spans="1:1" x14ac:dyDescent="0.3">
      <c r="A3478" s="74">
        <f>'MRR - Juliana'!S3231</f>
        <v>0</v>
      </c>
    </row>
    <row r="3479" spans="1:1" x14ac:dyDescent="0.3">
      <c r="A3479" s="74">
        <f>'MRR - Juliana'!S3232</f>
        <v>0</v>
      </c>
    </row>
    <row r="3480" spans="1:1" x14ac:dyDescent="0.3">
      <c r="A3480" s="74">
        <f>'MRR - Juliana'!S3233</f>
        <v>0</v>
      </c>
    </row>
    <row r="3481" spans="1:1" x14ac:dyDescent="0.3">
      <c r="A3481" s="74">
        <f>'MRR - Juliana'!S3234</f>
        <v>0</v>
      </c>
    </row>
    <row r="3482" spans="1:1" x14ac:dyDescent="0.3">
      <c r="A3482" s="74">
        <f>'MRR - Juliana'!S3235</f>
        <v>0</v>
      </c>
    </row>
    <row r="3483" spans="1:1" x14ac:dyDescent="0.3">
      <c r="A3483" s="74">
        <f>'MRR - Juliana'!S3236</f>
        <v>0</v>
      </c>
    </row>
    <row r="3484" spans="1:1" x14ac:dyDescent="0.3">
      <c r="A3484" s="74">
        <f>'MRR - Juliana'!S3237</f>
        <v>0</v>
      </c>
    </row>
    <row r="3485" spans="1:1" x14ac:dyDescent="0.3">
      <c r="A3485" s="74">
        <f>'MRR - Juliana'!S3238</f>
        <v>0</v>
      </c>
    </row>
    <row r="3486" spans="1:1" x14ac:dyDescent="0.3">
      <c r="A3486" s="74">
        <f>'MRR - Juliana'!S3239</f>
        <v>0</v>
      </c>
    </row>
    <row r="3487" spans="1:1" x14ac:dyDescent="0.3">
      <c r="A3487" s="74">
        <f>'MRR - Juliana'!S3240</f>
        <v>0</v>
      </c>
    </row>
    <row r="3488" spans="1:1" x14ac:dyDescent="0.3">
      <c r="A3488" s="74">
        <f>'MRR - Juliana'!S3241</f>
        <v>0</v>
      </c>
    </row>
    <row r="3489" spans="1:1" x14ac:dyDescent="0.3">
      <c r="A3489" s="74">
        <f>'MRR - Juliana'!S3242</f>
        <v>0</v>
      </c>
    </row>
    <row r="3490" spans="1:1" x14ac:dyDescent="0.3">
      <c r="A3490" s="74">
        <f>'MRR - Juliana'!S3243</f>
        <v>0</v>
      </c>
    </row>
    <row r="3491" spans="1:1" x14ac:dyDescent="0.3">
      <c r="A3491" s="74">
        <f>'MRR - Juliana'!S3244</f>
        <v>0</v>
      </c>
    </row>
    <row r="3492" spans="1:1" x14ac:dyDescent="0.3">
      <c r="A3492" s="74">
        <f>'MRR - Juliana'!S3245</f>
        <v>0</v>
      </c>
    </row>
    <row r="3493" spans="1:1" x14ac:dyDescent="0.3">
      <c r="A3493" s="74">
        <f>'MRR - Juliana'!S3246</f>
        <v>0</v>
      </c>
    </row>
    <row r="3494" spans="1:1" x14ac:dyDescent="0.3">
      <c r="A3494" s="74">
        <f>'MRR - Juliana'!S3247</f>
        <v>0</v>
      </c>
    </row>
    <row r="3495" spans="1:1" x14ac:dyDescent="0.3">
      <c r="A3495" s="74">
        <f>'MRR - Juliana'!S3248</f>
        <v>0</v>
      </c>
    </row>
    <row r="3496" spans="1:1" x14ac:dyDescent="0.3">
      <c r="A3496" s="74">
        <f>'MRR - Juliana'!S3249</f>
        <v>0</v>
      </c>
    </row>
    <row r="3497" spans="1:1" x14ac:dyDescent="0.3">
      <c r="A3497" s="74">
        <f>'MRR - Juliana'!S3250</f>
        <v>0</v>
      </c>
    </row>
    <row r="3498" spans="1:1" x14ac:dyDescent="0.3">
      <c r="A3498" s="74">
        <f>'MRR - Juliana'!S3251</f>
        <v>0</v>
      </c>
    </row>
    <row r="3499" spans="1:1" x14ac:dyDescent="0.3">
      <c r="A3499" s="74">
        <f>'MRR - Juliana'!S3252</f>
        <v>0</v>
      </c>
    </row>
    <row r="3500" spans="1:1" x14ac:dyDescent="0.3">
      <c r="A3500" s="74">
        <f>'MRR - Juliana'!S3253</f>
        <v>0</v>
      </c>
    </row>
    <row r="3501" spans="1:1" x14ac:dyDescent="0.3">
      <c r="A3501" s="74">
        <f>'MRR - Juliana'!S3254</f>
        <v>0</v>
      </c>
    </row>
    <row r="3502" spans="1:1" x14ac:dyDescent="0.3">
      <c r="A3502" s="74">
        <f>'MRR - Juliana'!S3255</f>
        <v>0</v>
      </c>
    </row>
    <row r="3503" spans="1:1" x14ac:dyDescent="0.3">
      <c r="A3503" s="74">
        <f>'MRR - Juliana'!S3256</f>
        <v>0</v>
      </c>
    </row>
    <row r="3504" spans="1:1" x14ac:dyDescent="0.3">
      <c r="A3504" s="74">
        <f>'MRR - Juliana'!S3257</f>
        <v>0</v>
      </c>
    </row>
    <row r="3505" spans="1:1" x14ac:dyDescent="0.3">
      <c r="A3505" s="74">
        <f>'MRR - Juliana'!S3258</f>
        <v>0</v>
      </c>
    </row>
    <row r="3506" spans="1:1" x14ac:dyDescent="0.3">
      <c r="A3506" s="74">
        <f>'MRR - Juliana'!S3259</f>
        <v>0</v>
      </c>
    </row>
    <row r="3507" spans="1:1" x14ac:dyDescent="0.3">
      <c r="A3507" s="74">
        <f>'MRR - Juliana'!S3260</f>
        <v>0</v>
      </c>
    </row>
    <row r="3508" spans="1:1" x14ac:dyDescent="0.3">
      <c r="A3508" s="74">
        <f>'MRR - Juliana'!S3261</f>
        <v>0</v>
      </c>
    </row>
    <row r="3509" spans="1:1" x14ac:dyDescent="0.3">
      <c r="A3509" s="74">
        <f>'MRR - Juliana'!S3262</f>
        <v>0</v>
      </c>
    </row>
    <row r="3510" spans="1:1" x14ac:dyDescent="0.3">
      <c r="A3510" s="74">
        <f>'MRR - Juliana'!S3263</f>
        <v>0</v>
      </c>
    </row>
    <row r="3511" spans="1:1" x14ac:dyDescent="0.3">
      <c r="A3511" s="74">
        <f>'MRR - Juliana'!S3264</f>
        <v>0</v>
      </c>
    </row>
    <row r="3512" spans="1:1" x14ac:dyDescent="0.3">
      <c r="A3512" s="74">
        <f>'MRR - Juliana'!S3265</f>
        <v>0</v>
      </c>
    </row>
    <row r="3513" spans="1:1" x14ac:dyDescent="0.3">
      <c r="A3513" s="74">
        <f>'MRR - Juliana'!S3266</f>
        <v>0</v>
      </c>
    </row>
    <row r="3514" spans="1:1" x14ac:dyDescent="0.3">
      <c r="A3514" s="74">
        <f>'MRR - Juliana'!S3267</f>
        <v>0</v>
      </c>
    </row>
    <row r="3515" spans="1:1" x14ac:dyDescent="0.3">
      <c r="A3515" s="74">
        <f>'MRR - Juliana'!S3268</f>
        <v>0</v>
      </c>
    </row>
    <row r="3516" spans="1:1" x14ac:dyDescent="0.3">
      <c r="A3516" s="74">
        <f>'MRR - Juliana'!S3269</f>
        <v>0</v>
      </c>
    </row>
    <row r="3517" spans="1:1" x14ac:dyDescent="0.3">
      <c r="A3517" s="74">
        <f>'MRR - Juliana'!S3270</f>
        <v>0</v>
      </c>
    </row>
    <row r="3518" spans="1:1" x14ac:dyDescent="0.3">
      <c r="A3518" s="74">
        <f>'MRR - Juliana'!S3271</f>
        <v>0</v>
      </c>
    </row>
    <row r="3519" spans="1:1" x14ac:dyDescent="0.3">
      <c r="A3519" s="74">
        <f>'MRR - Juliana'!S3272</f>
        <v>0</v>
      </c>
    </row>
    <row r="3520" spans="1:1" x14ac:dyDescent="0.3">
      <c r="A3520" s="74">
        <f>'MRR - Juliana'!S3273</f>
        <v>0</v>
      </c>
    </row>
    <row r="3521" spans="1:1" x14ac:dyDescent="0.3">
      <c r="A3521" s="74">
        <f>'MRR - Juliana'!S3274</f>
        <v>0</v>
      </c>
    </row>
    <row r="3522" spans="1:1" x14ac:dyDescent="0.3">
      <c r="A3522" s="74">
        <f>'MRR - Juliana'!S3275</f>
        <v>0</v>
      </c>
    </row>
    <row r="3523" spans="1:1" x14ac:dyDescent="0.3">
      <c r="A3523" s="74">
        <f>'MRR - Juliana'!S3276</f>
        <v>0</v>
      </c>
    </row>
    <row r="3524" spans="1:1" x14ac:dyDescent="0.3">
      <c r="A3524" s="74">
        <f>'MRR - Juliana'!S3277</f>
        <v>0</v>
      </c>
    </row>
    <row r="3525" spans="1:1" x14ac:dyDescent="0.3">
      <c r="A3525" s="74">
        <f>'MRR - Juliana'!S3278</f>
        <v>0</v>
      </c>
    </row>
    <row r="3526" spans="1:1" x14ac:dyDescent="0.3">
      <c r="A3526" s="74">
        <f>'MRR - Juliana'!S3279</f>
        <v>0</v>
      </c>
    </row>
    <row r="3527" spans="1:1" x14ac:dyDescent="0.3">
      <c r="A3527" s="74">
        <f>'MRR - Juliana'!S3280</f>
        <v>0</v>
      </c>
    </row>
    <row r="3528" spans="1:1" x14ac:dyDescent="0.3">
      <c r="A3528" s="74">
        <f>'MRR - Juliana'!S3281</f>
        <v>0</v>
      </c>
    </row>
    <row r="3529" spans="1:1" x14ac:dyDescent="0.3">
      <c r="A3529" s="74">
        <f>'MRR - Juliana'!S3282</f>
        <v>0</v>
      </c>
    </row>
    <row r="3530" spans="1:1" x14ac:dyDescent="0.3">
      <c r="A3530" s="74">
        <f>'MRR - Juliana'!S3283</f>
        <v>0</v>
      </c>
    </row>
    <row r="3531" spans="1:1" x14ac:dyDescent="0.3">
      <c r="A3531" s="74">
        <f>'MRR - Juliana'!S3284</f>
        <v>0</v>
      </c>
    </row>
    <row r="3532" spans="1:1" x14ac:dyDescent="0.3">
      <c r="A3532" s="74">
        <f>'MRR - Juliana'!S3285</f>
        <v>0</v>
      </c>
    </row>
    <row r="3533" spans="1:1" x14ac:dyDescent="0.3">
      <c r="A3533" s="74">
        <f>'MRR - Juliana'!S3286</f>
        <v>0</v>
      </c>
    </row>
    <row r="3534" spans="1:1" x14ac:dyDescent="0.3">
      <c r="A3534" s="74">
        <f>'MRR - Juliana'!S3287</f>
        <v>0</v>
      </c>
    </row>
    <row r="3535" spans="1:1" x14ac:dyDescent="0.3">
      <c r="A3535" s="74">
        <f>'MRR - Juliana'!S3288</f>
        <v>0</v>
      </c>
    </row>
    <row r="3536" spans="1:1" x14ac:dyDescent="0.3">
      <c r="A3536" s="74">
        <f>'MRR - Juliana'!S3289</f>
        <v>0</v>
      </c>
    </row>
    <row r="3537" spans="1:1" x14ac:dyDescent="0.3">
      <c r="A3537" s="74">
        <f>'MRR - Juliana'!S3290</f>
        <v>0</v>
      </c>
    </row>
    <row r="3538" spans="1:1" x14ac:dyDescent="0.3">
      <c r="A3538" s="74">
        <f>'MRR - Juliana'!S3291</f>
        <v>0</v>
      </c>
    </row>
    <row r="3539" spans="1:1" x14ac:dyDescent="0.3">
      <c r="A3539" s="74">
        <f>'MRR - Juliana'!S3292</f>
        <v>0</v>
      </c>
    </row>
    <row r="3540" spans="1:1" x14ac:dyDescent="0.3">
      <c r="A3540" s="74">
        <f>'MRR - Juliana'!S3293</f>
        <v>0</v>
      </c>
    </row>
    <row r="3541" spans="1:1" x14ac:dyDescent="0.3">
      <c r="A3541" s="74">
        <f>'MRR - Juliana'!S3294</f>
        <v>0</v>
      </c>
    </row>
    <row r="3542" spans="1:1" x14ac:dyDescent="0.3">
      <c r="A3542" s="74">
        <f>'MRR - Juliana'!S3295</f>
        <v>0</v>
      </c>
    </row>
    <row r="3543" spans="1:1" x14ac:dyDescent="0.3">
      <c r="A3543" s="74">
        <f>'MRR - Juliana'!S3296</f>
        <v>0</v>
      </c>
    </row>
    <row r="3544" spans="1:1" x14ac:dyDescent="0.3">
      <c r="A3544" s="74">
        <f>'MRR - Juliana'!S3297</f>
        <v>0</v>
      </c>
    </row>
    <row r="3545" spans="1:1" x14ac:dyDescent="0.3">
      <c r="A3545" s="74">
        <f>'MRR - Juliana'!S3298</f>
        <v>0</v>
      </c>
    </row>
    <row r="3546" spans="1:1" x14ac:dyDescent="0.3">
      <c r="A3546" s="74">
        <f>'MRR - Juliana'!S3299</f>
        <v>0</v>
      </c>
    </row>
    <row r="3547" spans="1:1" x14ac:dyDescent="0.3">
      <c r="A3547" s="74">
        <f>'MRR - Juliana'!S3300</f>
        <v>0</v>
      </c>
    </row>
    <row r="3548" spans="1:1" x14ac:dyDescent="0.3">
      <c r="A3548" s="74">
        <f>'MRR - Juliana'!S3301</f>
        <v>0</v>
      </c>
    </row>
    <row r="3549" spans="1:1" x14ac:dyDescent="0.3">
      <c r="A3549" s="74">
        <f>'MRR - Juliana'!S3302</f>
        <v>0</v>
      </c>
    </row>
    <row r="3550" spans="1:1" x14ac:dyDescent="0.3">
      <c r="A3550" s="74">
        <f>'MRR - Juliana'!S3303</f>
        <v>0</v>
      </c>
    </row>
    <row r="3551" spans="1:1" x14ac:dyDescent="0.3">
      <c r="A3551" s="74">
        <f>'MRR - Juliana'!S3304</f>
        <v>0</v>
      </c>
    </row>
    <row r="3552" spans="1:1" x14ac:dyDescent="0.3">
      <c r="A3552" s="74">
        <f>'MRR - Juliana'!S3305</f>
        <v>0</v>
      </c>
    </row>
    <row r="3553" spans="1:1" x14ac:dyDescent="0.3">
      <c r="A3553" s="74">
        <f>'MRR - Juliana'!S3306</f>
        <v>0</v>
      </c>
    </row>
    <row r="3554" spans="1:1" x14ac:dyDescent="0.3">
      <c r="A3554" s="74">
        <f>'MRR - Juliana'!S3307</f>
        <v>0</v>
      </c>
    </row>
    <row r="3555" spans="1:1" x14ac:dyDescent="0.3">
      <c r="A3555" s="74">
        <f>'MRR - Juliana'!S3308</f>
        <v>0</v>
      </c>
    </row>
    <row r="3556" spans="1:1" x14ac:dyDescent="0.3">
      <c r="A3556" s="74">
        <f>'MRR - Juliana'!S3309</f>
        <v>0</v>
      </c>
    </row>
    <row r="3557" spans="1:1" x14ac:dyDescent="0.3">
      <c r="A3557" s="74">
        <f>'MRR - Juliana'!S3310</f>
        <v>0</v>
      </c>
    </row>
    <row r="3558" spans="1:1" x14ac:dyDescent="0.3">
      <c r="A3558" s="74">
        <f>'MRR - Juliana'!S3311</f>
        <v>0</v>
      </c>
    </row>
    <row r="3559" spans="1:1" x14ac:dyDescent="0.3">
      <c r="A3559" s="74">
        <f>'MRR - Juliana'!S3312</f>
        <v>0</v>
      </c>
    </row>
    <row r="3560" spans="1:1" x14ac:dyDescent="0.3">
      <c r="A3560" s="74">
        <f>'MRR - Juliana'!S3313</f>
        <v>0</v>
      </c>
    </row>
    <row r="3561" spans="1:1" x14ac:dyDescent="0.3">
      <c r="A3561" s="74">
        <f>'MRR - Juliana'!S3314</f>
        <v>0</v>
      </c>
    </row>
    <row r="3562" spans="1:1" x14ac:dyDescent="0.3">
      <c r="A3562" s="74">
        <f>'MRR - Juliana'!S3315</f>
        <v>0</v>
      </c>
    </row>
    <row r="3563" spans="1:1" x14ac:dyDescent="0.3">
      <c r="A3563" s="74">
        <f>'MRR - Juliana'!S3316</f>
        <v>0</v>
      </c>
    </row>
    <row r="3564" spans="1:1" x14ac:dyDescent="0.3">
      <c r="A3564" s="74">
        <f>'MRR - Juliana'!S3317</f>
        <v>0</v>
      </c>
    </row>
    <row r="3565" spans="1:1" x14ac:dyDescent="0.3">
      <c r="A3565" s="74">
        <f>'MRR - Juliana'!S3318</f>
        <v>0</v>
      </c>
    </row>
    <row r="3566" spans="1:1" x14ac:dyDescent="0.3">
      <c r="A3566" s="74">
        <f>'MRR - Juliana'!S3319</f>
        <v>0</v>
      </c>
    </row>
    <row r="3567" spans="1:1" x14ac:dyDescent="0.3">
      <c r="A3567" s="74">
        <f>'MRR - Juliana'!S3320</f>
        <v>0</v>
      </c>
    </row>
    <row r="3568" spans="1:1" x14ac:dyDescent="0.3">
      <c r="A3568" s="74">
        <f>'MRR - Juliana'!S3321</f>
        <v>0</v>
      </c>
    </row>
    <row r="3569" spans="1:1" x14ac:dyDescent="0.3">
      <c r="A3569" s="74">
        <f>'MRR - Juliana'!S3322</f>
        <v>0</v>
      </c>
    </row>
    <row r="3570" spans="1:1" x14ac:dyDescent="0.3">
      <c r="A3570" s="74">
        <f>'MRR - Juliana'!S3323</f>
        <v>0</v>
      </c>
    </row>
    <row r="3571" spans="1:1" x14ac:dyDescent="0.3">
      <c r="A3571" s="74">
        <f>'MRR - Juliana'!S3324</f>
        <v>0</v>
      </c>
    </row>
    <row r="3572" spans="1:1" x14ac:dyDescent="0.3">
      <c r="A3572" s="74">
        <f>'MRR - Juliana'!S3325</f>
        <v>0</v>
      </c>
    </row>
    <row r="3573" spans="1:1" x14ac:dyDescent="0.3">
      <c r="A3573" s="74">
        <f>'MRR - Juliana'!S3326</f>
        <v>0</v>
      </c>
    </row>
    <row r="3574" spans="1:1" x14ac:dyDescent="0.3">
      <c r="A3574" s="74">
        <f>'MRR - Juliana'!S3327</f>
        <v>0</v>
      </c>
    </row>
    <row r="3575" spans="1:1" x14ac:dyDescent="0.3">
      <c r="A3575" s="74">
        <f>'MRR - Juliana'!S3328</f>
        <v>0</v>
      </c>
    </row>
    <row r="3576" spans="1:1" x14ac:dyDescent="0.3">
      <c r="A3576" s="74">
        <f>'MRR - Juliana'!S3329</f>
        <v>0</v>
      </c>
    </row>
    <row r="3577" spans="1:1" x14ac:dyDescent="0.3">
      <c r="A3577" s="74">
        <f>'MRR - Juliana'!S3330</f>
        <v>0</v>
      </c>
    </row>
    <row r="3578" spans="1:1" x14ac:dyDescent="0.3">
      <c r="A3578" s="74">
        <f>'MRR - Juliana'!S3331</f>
        <v>0</v>
      </c>
    </row>
    <row r="3579" spans="1:1" x14ac:dyDescent="0.3">
      <c r="A3579" s="74">
        <f>'MRR - Juliana'!S3332</f>
        <v>0</v>
      </c>
    </row>
    <row r="3580" spans="1:1" x14ac:dyDescent="0.3">
      <c r="A3580" s="74">
        <f>'MRR - Juliana'!S3333</f>
        <v>0</v>
      </c>
    </row>
    <row r="3581" spans="1:1" x14ac:dyDescent="0.3">
      <c r="A3581" s="74">
        <f>'MRR - Juliana'!S3334</f>
        <v>0</v>
      </c>
    </row>
    <row r="3582" spans="1:1" x14ac:dyDescent="0.3">
      <c r="A3582" s="74">
        <f>'MRR - Juliana'!S3335</f>
        <v>0</v>
      </c>
    </row>
    <row r="3583" spans="1:1" x14ac:dyDescent="0.3">
      <c r="A3583" s="74">
        <f>'MRR - Juliana'!S3336</f>
        <v>0</v>
      </c>
    </row>
    <row r="3584" spans="1:1" x14ac:dyDescent="0.3">
      <c r="A3584" s="74">
        <f>'MRR - Juliana'!S3337</f>
        <v>0</v>
      </c>
    </row>
    <row r="3585" spans="1:1" x14ac:dyDescent="0.3">
      <c r="A3585" s="74">
        <f>'MRR - Juliana'!S3338</f>
        <v>0</v>
      </c>
    </row>
    <row r="3586" spans="1:1" x14ac:dyDescent="0.3">
      <c r="A3586" s="74">
        <f>'MRR - Juliana'!S3339</f>
        <v>0</v>
      </c>
    </row>
    <row r="3587" spans="1:1" x14ac:dyDescent="0.3">
      <c r="A3587" s="74">
        <f>'MRR - Juliana'!S3340</f>
        <v>0</v>
      </c>
    </row>
    <row r="3588" spans="1:1" x14ac:dyDescent="0.3">
      <c r="A3588" s="74">
        <f>'MRR - Juliana'!S3341</f>
        <v>0</v>
      </c>
    </row>
    <row r="3589" spans="1:1" x14ac:dyDescent="0.3">
      <c r="A3589" s="74">
        <f>'MRR - Juliana'!S3342</f>
        <v>0</v>
      </c>
    </row>
    <row r="3590" spans="1:1" x14ac:dyDescent="0.3">
      <c r="A3590" s="74">
        <f>'MRR - Juliana'!S3343</f>
        <v>0</v>
      </c>
    </row>
    <row r="3591" spans="1:1" x14ac:dyDescent="0.3">
      <c r="A3591" s="74">
        <f>'MRR - Juliana'!S3344</f>
        <v>0</v>
      </c>
    </row>
    <row r="3592" spans="1:1" x14ac:dyDescent="0.3">
      <c r="A3592" s="74">
        <f>'MRR - Juliana'!S3345</f>
        <v>0</v>
      </c>
    </row>
    <row r="3593" spans="1:1" x14ac:dyDescent="0.3">
      <c r="A3593" s="74">
        <f>'MRR - Juliana'!S3346</f>
        <v>0</v>
      </c>
    </row>
    <row r="3594" spans="1:1" x14ac:dyDescent="0.3">
      <c r="A3594" s="74">
        <f>'MRR - Juliana'!S3347</f>
        <v>0</v>
      </c>
    </row>
    <row r="3595" spans="1:1" x14ac:dyDescent="0.3">
      <c r="A3595" s="74">
        <f>'MRR - Juliana'!S3348</f>
        <v>0</v>
      </c>
    </row>
    <row r="3596" spans="1:1" x14ac:dyDescent="0.3">
      <c r="A3596" s="74">
        <f>'MRR - Juliana'!S3349</f>
        <v>0</v>
      </c>
    </row>
    <row r="3597" spans="1:1" x14ac:dyDescent="0.3">
      <c r="A3597" s="74">
        <f>'MRR - Juliana'!S3350</f>
        <v>0</v>
      </c>
    </row>
    <row r="3598" spans="1:1" x14ac:dyDescent="0.3">
      <c r="A3598" s="74">
        <f>'MRR - Juliana'!S3351</f>
        <v>0</v>
      </c>
    </row>
    <row r="3599" spans="1:1" x14ac:dyDescent="0.3">
      <c r="A3599" s="74">
        <f>'MRR - Juliana'!S3352</f>
        <v>0</v>
      </c>
    </row>
    <row r="3600" spans="1:1" x14ac:dyDescent="0.3">
      <c r="A3600" s="74">
        <f>'MRR - Juliana'!S3353</f>
        <v>0</v>
      </c>
    </row>
    <row r="3601" spans="1:1" x14ac:dyDescent="0.3">
      <c r="A3601" s="74">
        <f>'MRR - Juliana'!S3354</f>
        <v>0</v>
      </c>
    </row>
    <row r="3602" spans="1:1" x14ac:dyDescent="0.3">
      <c r="A3602" s="74">
        <f>'MRR - Juliana'!S3355</f>
        <v>0</v>
      </c>
    </row>
    <row r="3603" spans="1:1" x14ac:dyDescent="0.3">
      <c r="A3603" s="74">
        <f>'MRR - Juliana'!S3356</f>
        <v>0</v>
      </c>
    </row>
    <row r="3604" spans="1:1" x14ac:dyDescent="0.3">
      <c r="A3604" s="74">
        <f>'MRR - Juliana'!S3357</f>
        <v>0</v>
      </c>
    </row>
    <row r="3605" spans="1:1" x14ac:dyDescent="0.3">
      <c r="A3605" s="74">
        <f>'MRR - Juliana'!S3358</f>
        <v>0</v>
      </c>
    </row>
    <row r="3606" spans="1:1" x14ac:dyDescent="0.3">
      <c r="A3606" s="74">
        <f>'MRR - Juliana'!S3359</f>
        <v>0</v>
      </c>
    </row>
    <row r="3607" spans="1:1" x14ac:dyDescent="0.3">
      <c r="A3607" s="74">
        <f>'MRR - Juliana'!S3360</f>
        <v>0</v>
      </c>
    </row>
    <row r="3608" spans="1:1" x14ac:dyDescent="0.3">
      <c r="A3608" s="74">
        <f>'MRR - Juliana'!S3361</f>
        <v>0</v>
      </c>
    </row>
    <row r="3609" spans="1:1" x14ac:dyDescent="0.3">
      <c r="A3609" s="74">
        <f>'MRR - Juliana'!S3362</f>
        <v>0</v>
      </c>
    </row>
    <row r="3610" spans="1:1" x14ac:dyDescent="0.3">
      <c r="A3610" s="74">
        <f>'MRR - Juliana'!S3363</f>
        <v>0</v>
      </c>
    </row>
    <row r="3611" spans="1:1" x14ac:dyDescent="0.3">
      <c r="A3611" s="74">
        <f>'MRR - Juliana'!S3364</f>
        <v>0</v>
      </c>
    </row>
    <row r="3612" spans="1:1" x14ac:dyDescent="0.3">
      <c r="A3612" s="74">
        <f>'MRR - Juliana'!S3365</f>
        <v>0</v>
      </c>
    </row>
    <row r="3613" spans="1:1" x14ac:dyDescent="0.3">
      <c r="A3613" s="74">
        <f>'MRR - Juliana'!S3366</f>
        <v>0</v>
      </c>
    </row>
    <row r="3614" spans="1:1" x14ac:dyDescent="0.3">
      <c r="A3614" s="74">
        <f>'MRR - Juliana'!S3367</f>
        <v>0</v>
      </c>
    </row>
    <row r="3615" spans="1:1" x14ac:dyDescent="0.3">
      <c r="A3615" s="74">
        <f>'MRR - Juliana'!S3368</f>
        <v>0</v>
      </c>
    </row>
    <row r="3616" spans="1:1" x14ac:dyDescent="0.3">
      <c r="A3616" s="74">
        <f>'MRR - Juliana'!S3369</f>
        <v>0</v>
      </c>
    </row>
    <row r="3617" spans="1:1" x14ac:dyDescent="0.3">
      <c r="A3617" s="74">
        <f>'MRR - Juliana'!S3370</f>
        <v>0</v>
      </c>
    </row>
    <row r="3618" spans="1:1" x14ac:dyDescent="0.3">
      <c r="A3618" s="74">
        <f>'MRR - Juliana'!S3371</f>
        <v>0</v>
      </c>
    </row>
    <row r="3619" spans="1:1" x14ac:dyDescent="0.3">
      <c r="A3619" s="74">
        <f>'MRR - Juliana'!S3372</f>
        <v>0</v>
      </c>
    </row>
    <row r="3620" spans="1:1" x14ac:dyDescent="0.3">
      <c r="A3620" s="74">
        <f>'MRR - Juliana'!S3373</f>
        <v>0</v>
      </c>
    </row>
    <row r="3621" spans="1:1" x14ac:dyDescent="0.3">
      <c r="A3621" s="74">
        <f>'MRR - Juliana'!S3374</f>
        <v>0</v>
      </c>
    </row>
    <row r="3622" spans="1:1" x14ac:dyDescent="0.3">
      <c r="A3622" s="74">
        <f>'MRR - Juliana'!S3375</f>
        <v>0</v>
      </c>
    </row>
    <row r="3623" spans="1:1" x14ac:dyDescent="0.3">
      <c r="A3623" s="74">
        <f>'MRR - Juliana'!S3376</f>
        <v>0</v>
      </c>
    </row>
    <row r="3624" spans="1:1" x14ac:dyDescent="0.3">
      <c r="A3624" s="74">
        <f>'MRR - Juliana'!S3377</f>
        <v>0</v>
      </c>
    </row>
    <row r="3625" spans="1:1" x14ac:dyDescent="0.3">
      <c r="A3625" s="74">
        <f>'MRR - Juliana'!S3378</f>
        <v>0</v>
      </c>
    </row>
    <row r="3626" spans="1:1" x14ac:dyDescent="0.3">
      <c r="A3626" s="74">
        <f>'MRR - Juliana'!S3379</f>
        <v>0</v>
      </c>
    </row>
    <row r="3627" spans="1:1" x14ac:dyDescent="0.3">
      <c r="A3627" s="74">
        <f>'MRR - Juliana'!S3380</f>
        <v>0</v>
      </c>
    </row>
    <row r="3628" spans="1:1" x14ac:dyDescent="0.3">
      <c r="A3628" s="74">
        <f>'MRR - Juliana'!S3381</f>
        <v>0</v>
      </c>
    </row>
    <row r="3629" spans="1:1" x14ac:dyDescent="0.3">
      <c r="A3629" s="74">
        <f>'MRR - Juliana'!S3382</f>
        <v>0</v>
      </c>
    </row>
    <row r="3630" spans="1:1" x14ac:dyDescent="0.3">
      <c r="A3630" s="74">
        <f>'MRR - Juliana'!S3383</f>
        <v>0</v>
      </c>
    </row>
    <row r="3631" spans="1:1" x14ac:dyDescent="0.3">
      <c r="A3631" s="74">
        <f>'MRR - Juliana'!S3384</f>
        <v>0</v>
      </c>
    </row>
    <row r="3632" spans="1:1" x14ac:dyDescent="0.3">
      <c r="A3632" s="74">
        <f>'MRR - Juliana'!S3385</f>
        <v>0</v>
      </c>
    </row>
    <row r="3633" spans="1:1" x14ac:dyDescent="0.3">
      <c r="A3633" s="74">
        <f>'MRR - Juliana'!S3386</f>
        <v>0</v>
      </c>
    </row>
    <row r="3634" spans="1:1" x14ac:dyDescent="0.3">
      <c r="A3634" s="74">
        <f>'MRR - Juliana'!S3387</f>
        <v>0</v>
      </c>
    </row>
    <row r="3635" spans="1:1" x14ac:dyDescent="0.3">
      <c r="A3635" s="74">
        <f>'MRR - Juliana'!S3388</f>
        <v>0</v>
      </c>
    </row>
    <row r="3636" spans="1:1" x14ac:dyDescent="0.3">
      <c r="A3636" s="74">
        <f>'MRR - Juliana'!S3389</f>
        <v>0</v>
      </c>
    </row>
    <row r="3637" spans="1:1" x14ac:dyDescent="0.3">
      <c r="A3637" s="74">
        <f>'MRR - Juliana'!S3390</f>
        <v>0</v>
      </c>
    </row>
    <row r="3638" spans="1:1" x14ac:dyDescent="0.3">
      <c r="A3638" s="74">
        <f>'MRR - Juliana'!S3391</f>
        <v>0</v>
      </c>
    </row>
    <row r="3639" spans="1:1" x14ac:dyDescent="0.3">
      <c r="A3639" s="74">
        <f>'MRR - Juliana'!S3392</f>
        <v>0</v>
      </c>
    </row>
    <row r="3640" spans="1:1" x14ac:dyDescent="0.3">
      <c r="A3640" s="74">
        <f>'MRR - Juliana'!S3393</f>
        <v>0</v>
      </c>
    </row>
    <row r="3641" spans="1:1" x14ac:dyDescent="0.3">
      <c r="A3641" s="74">
        <f>'MRR - Juliana'!S3394</f>
        <v>0</v>
      </c>
    </row>
    <row r="3642" spans="1:1" x14ac:dyDescent="0.3">
      <c r="A3642" s="74">
        <f>'MRR - Juliana'!S3395</f>
        <v>0</v>
      </c>
    </row>
    <row r="3643" spans="1:1" x14ac:dyDescent="0.3">
      <c r="A3643" s="74">
        <f>'MRR - Juliana'!S3396</f>
        <v>0</v>
      </c>
    </row>
    <row r="3644" spans="1:1" x14ac:dyDescent="0.3">
      <c r="A3644" s="74">
        <f>'MRR - Juliana'!S3397</f>
        <v>0</v>
      </c>
    </row>
    <row r="3645" spans="1:1" x14ac:dyDescent="0.3">
      <c r="A3645" s="74">
        <f>'MRR - Juliana'!S3398</f>
        <v>0</v>
      </c>
    </row>
    <row r="3646" spans="1:1" x14ac:dyDescent="0.3">
      <c r="A3646" s="74">
        <f>'MRR - Juliana'!S3399</f>
        <v>0</v>
      </c>
    </row>
    <row r="3647" spans="1:1" x14ac:dyDescent="0.3">
      <c r="A3647" s="74">
        <f>'MRR - Juliana'!S3400</f>
        <v>0</v>
      </c>
    </row>
    <row r="3648" spans="1:1" x14ac:dyDescent="0.3">
      <c r="A3648" s="74">
        <f>'MRR - Juliana'!S3401</f>
        <v>0</v>
      </c>
    </row>
    <row r="3649" spans="1:1" x14ac:dyDescent="0.3">
      <c r="A3649" s="74">
        <f>'MRR - Juliana'!S3402</f>
        <v>0</v>
      </c>
    </row>
    <row r="3650" spans="1:1" x14ac:dyDescent="0.3">
      <c r="A3650" s="74">
        <f>'MRR - Juliana'!S3403</f>
        <v>0</v>
      </c>
    </row>
    <row r="3651" spans="1:1" x14ac:dyDescent="0.3">
      <c r="A3651" s="74">
        <f>'MRR - Juliana'!S3404</f>
        <v>0</v>
      </c>
    </row>
    <row r="3652" spans="1:1" x14ac:dyDescent="0.3">
      <c r="A3652" s="74">
        <f>'MRR - Juliana'!S3405</f>
        <v>0</v>
      </c>
    </row>
    <row r="3653" spans="1:1" x14ac:dyDescent="0.3">
      <c r="A3653" s="74">
        <f>'MRR - Juliana'!S3406</f>
        <v>0</v>
      </c>
    </row>
    <row r="3654" spans="1:1" x14ac:dyDescent="0.3">
      <c r="A3654" s="74">
        <f>'MRR - Juliana'!S3407</f>
        <v>0</v>
      </c>
    </row>
    <row r="3655" spans="1:1" x14ac:dyDescent="0.3">
      <c r="A3655" s="74">
        <f>'MRR - Juliana'!S3408</f>
        <v>0</v>
      </c>
    </row>
    <row r="3656" spans="1:1" x14ac:dyDescent="0.3">
      <c r="A3656" s="74">
        <f>'MRR - Juliana'!S3409</f>
        <v>0</v>
      </c>
    </row>
    <row r="3657" spans="1:1" x14ac:dyDescent="0.3">
      <c r="A3657" s="74">
        <f>'MRR - Juliana'!S3410</f>
        <v>0</v>
      </c>
    </row>
    <row r="3658" spans="1:1" x14ac:dyDescent="0.3">
      <c r="A3658" s="74">
        <f>'MRR - Juliana'!S3411</f>
        <v>0</v>
      </c>
    </row>
    <row r="3659" spans="1:1" x14ac:dyDescent="0.3">
      <c r="A3659" s="74">
        <f>'MRR - Juliana'!S3412</f>
        <v>0</v>
      </c>
    </row>
    <row r="3660" spans="1:1" x14ac:dyDescent="0.3">
      <c r="A3660" s="74">
        <f>'MRR - Juliana'!S3413</f>
        <v>0</v>
      </c>
    </row>
    <row r="3661" spans="1:1" x14ac:dyDescent="0.3">
      <c r="A3661" s="74">
        <f>'MRR - Juliana'!S3414</f>
        <v>0</v>
      </c>
    </row>
    <row r="3662" spans="1:1" x14ac:dyDescent="0.3">
      <c r="A3662" s="74">
        <f>'MRR - Juliana'!S3415</f>
        <v>0</v>
      </c>
    </row>
    <row r="3663" spans="1:1" x14ac:dyDescent="0.3">
      <c r="A3663" s="74">
        <f>'MRR - Juliana'!S3416</f>
        <v>0</v>
      </c>
    </row>
    <row r="3664" spans="1:1" x14ac:dyDescent="0.3">
      <c r="A3664" s="74">
        <f>'MRR - Juliana'!S3417</f>
        <v>0</v>
      </c>
    </row>
    <row r="3665" spans="1:1" x14ac:dyDescent="0.3">
      <c r="A3665" s="74">
        <f>'MRR - Juliana'!S3418</f>
        <v>0</v>
      </c>
    </row>
    <row r="3666" spans="1:1" x14ac:dyDescent="0.3">
      <c r="A3666" s="74">
        <f>'MRR - Juliana'!S3419</f>
        <v>0</v>
      </c>
    </row>
    <row r="3667" spans="1:1" x14ac:dyDescent="0.3">
      <c r="A3667" s="74">
        <f>'MRR - Juliana'!S3420</f>
        <v>0</v>
      </c>
    </row>
    <row r="3668" spans="1:1" x14ac:dyDescent="0.3">
      <c r="A3668" s="74">
        <f>'MRR - Juliana'!S3421</f>
        <v>0</v>
      </c>
    </row>
    <row r="3669" spans="1:1" x14ac:dyDescent="0.3">
      <c r="A3669" s="74">
        <f>'MRR - Juliana'!S3422</f>
        <v>0</v>
      </c>
    </row>
    <row r="3670" spans="1:1" x14ac:dyDescent="0.3">
      <c r="A3670" s="74">
        <f>'MRR - Juliana'!S3423</f>
        <v>0</v>
      </c>
    </row>
    <row r="3671" spans="1:1" x14ac:dyDescent="0.3">
      <c r="A3671" s="74">
        <f>'MRR - Juliana'!S3424</f>
        <v>0</v>
      </c>
    </row>
    <row r="3672" spans="1:1" x14ac:dyDescent="0.3">
      <c r="A3672" s="74">
        <f>'MRR - Juliana'!S3425</f>
        <v>0</v>
      </c>
    </row>
    <row r="3673" spans="1:1" x14ac:dyDescent="0.3">
      <c r="A3673" s="74">
        <f>'MRR - Juliana'!S3426</f>
        <v>0</v>
      </c>
    </row>
    <row r="3674" spans="1:1" x14ac:dyDescent="0.3">
      <c r="A3674" s="74">
        <f>'MRR - Juliana'!S3427</f>
        <v>0</v>
      </c>
    </row>
    <row r="3675" spans="1:1" x14ac:dyDescent="0.3">
      <c r="A3675" s="74">
        <f>'MRR - Juliana'!S3428</f>
        <v>0</v>
      </c>
    </row>
    <row r="3676" spans="1:1" x14ac:dyDescent="0.3">
      <c r="A3676" s="74">
        <f>'MRR - Juliana'!S3429</f>
        <v>0</v>
      </c>
    </row>
    <row r="3677" spans="1:1" x14ac:dyDescent="0.3">
      <c r="A3677" s="74">
        <f>'MRR - Juliana'!S3430</f>
        <v>0</v>
      </c>
    </row>
    <row r="3678" spans="1:1" x14ac:dyDescent="0.3">
      <c r="A3678" s="74">
        <f>'MRR - Juliana'!S3431</f>
        <v>0</v>
      </c>
    </row>
    <row r="3679" spans="1:1" x14ac:dyDescent="0.3">
      <c r="A3679" s="74">
        <f>'MRR - Juliana'!S3432</f>
        <v>0</v>
      </c>
    </row>
    <row r="3680" spans="1:1" x14ac:dyDescent="0.3">
      <c r="A3680" s="74">
        <f>'MRR - Juliana'!S3433</f>
        <v>0</v>
      </c>
    </row>
    <row r="3681" spans="1:1" x14ac:dyDescent="0.3">
      <c r="A3681" s="74">
        <f>'MRR - Juliana'!S3434</f>
        <v>0</v>
      </c>
    </row>
    <row r="3682" spans="1:1" x14ac:dyDescent="0.3">
      <c r="A3682" s="74">
        <f>'MRR - Juliana'!S3435</f>
        <v>0</v>
      </c>
    </row>
    <row r="3683" spans="1:1" x14ac:dyDescent="0.3">
      <c r="A3683" s="74">
        <f>'MRR - Juliana'!S3436</f>
        <v>0</v>
      </c>
    </row>
    <row r="3684" spans="1:1" x14ac:dyDescent="0.3">
      <c r="A3684" s="74">
        <f>'MRR - Juliana'!S3437</f>
        <v>0</v>
      </c>
    </row>
    <row r="3685" spans="1:1" x14ac:dyDescent="0.3">
      <c r="A3685" s="74">
        <f>'MRR - Juliana'!S3438</f>
        <v>0</v>
      </c>
    </row>
    <row r="3686" spans="1:1" x14ac:dyDescent="0.3">
      <c r="A3686" s="74">
        <f>'MRR - Juliana'!S3439</f>
        <v>0</v>
      </c>
    </row>
    <row r="3687" spans="1:1" x14ac:dyDescent="0.3">
      <c r="A3687" s="74">
        <f>'MRR - Juliana'!S3440</f>
        <v>0</v>
      </c>
    </row>
    <row r="3688" spans="1:1" x14ac:dyDescent="0.3">
      <c r="A3688" s="74">
        <f>'MRR - Juliana'!S3441</f>
        <v>0</v>
      </c>
    </row>
    <row r="3689" spans="1:1" x14ac:dyDescent="0.3">
      <c r="A3689" s="74">
        <f>'MRR - Juliana'!S3442</f>
        <v>0</v>
      </c>
    </row>
    <row r="3690" spans="1:1" x14ac:dyDescent="0.3">
      <c r="A3690" s="74">
        <f>'MRR - Juliana'!S3443</f>
        <v>0</v>
      </c>
    </row>
    <row r="3691" spans="1:1" x14ac:dyDescent="0.3">
      <c r="A3691" s="74">
        <f>'MRR - Juliana'!S3444</f>
        <v>0</v>
      </c>
    </row>
    <row r="3692" spans="1:1" x14ac:dyDescent="0.3">
      <c r="A3692" s="74">
        <f>'MRR - Juliana'!S3445</f>
        <v>0</v>
      </c>
    </row>
    <row r="3693" spans="1:1" x14ac:dyDescent="0.3">
      <c r="A3693" s="74">
        <f>'MRR - Juliana'!S3446</f>
        <v>0</v>
      </c>
    </row>
    <row r="3694" spans="1:1" x14ac:dyDescent="0.3">
      <c r="A3694" s="74">
        <f>'MRR - Juliana'!S3447</f>
        <v>0</v>
      </c>
    </row>
    <row r="3695" spans="1:1" x14ac:dyDescent="0.3">
      <c r="A3695" s="74">
        <f>'MRR - Juliana'!S3448</f>
        <v>0</v>
      </c>
    </row>
    <row r="3696" spans="1:1" x14ac:dyDescent="0.3">
      <c r="A3696" s="74">
        <f>'MRR - Juliana'!S3449</f>
        <v>0</v>
      </c>
    </row>
    <row r="3697" spans="1:1" x14ac:dyDescent="0.3">
      <c r="A3697" s="74">
        <f>'MRR - Juliana'!S3450</f>
        <v>0</v>
      </c>
    </row>
    <row r="3698" spans="1:1" x14ac:dyDescent="0.3">
      <c r="A3698" s="74">
        <f>'MRR - Juliana'!S3451</f>
        <v>0</v>
      </c>
    </row>
    <row r="3699" spans="1:1" x14ac:dyDescent="0.3">
      <c r="A3699" s="74">
        <f>'MRR - Juliana'!S3452</f>
        <v>0</v>
      </c>
    </row>
    <row r="3700" spans="1:1" x14ac:dyDescent="0.3">
      <c r="A3700" s="74">
        <f>'MRR - Juliana'!S3453</f>
        <v>0</v>
      </c>
    </row>
    <row r="3701" spans="1:1" x14ac:dyDescent="0.3">
      <c r="A3701" s="74">
        <f>'MRR - Juliana'!S3454</f>
        <v>0</v>
      </c>
    </row>
    <row r="3702" spans="1:1" x14ac:dyDescent="0.3">
      <c r="A3702" s="74">
        <f>'MRR - Juliana'!S3455</f>
        <v>0</v>
      </c>
    </row>
    <row r="3703" spans="1:1" x14ac:dyDescent="0.3">
      <c r="A3703" s="74">
        <f>'MRR - Juliana'!S3456</f>
        <v>0</v>
      </c>
    </row>
    <row r="3704" spans="1:1" x14ac:dyDescent="0.3">
      <c r="A3704" s="74">
        <f>'MRR - Juliana'!S3457</f>
        <v>0</v>
      </c>
    </row>
    <row r="3705" spans="1:1" x14ac:dyDescent="0.3">
      <c r="A3705" s="74">
        <f>'MRR - Juliana'!S3458</f>
        <v>0</v>
      </c>
    </row>
    <row r="3706" spans="1:1" x14ac:dyDescent="0.3">
      <c r="A3706" s="74">
        <f>'MRR - Juliana'!S3459</f>
        <v>0</v>
      </c>
    </row>
    <row r="3707" spans="1:1" x14ac:dyDescent="0.3">
      <c r="A3707" s="74">
        <f>'MRR - Juliana'!S3460</f>
        <v>0</v>
      </c>
    </row>
    <row r="3708" spans="1:1" x14ac:dyDescent="0.3">
      <c r="A3708" s="74">
        <f>'MRR - Juliana'!S3461</f>
        <v>0</v>
      </c>
    </row>
    <row r="3709" spans="1:1" x14ac:dyDescent="0.3">
      <c r="A3709" s="74">
        <f>'MRR - Juliana'!S3462</f>
        <v>0</v>
      </c>
    </row>
    <row r="3710" spans="1:1" x14ac:dyDescent="0.3">
      <c r="A3710" s="74">
        <f>'MRR - Juliana'!S3463</f>
        <v>0</v>
      </c>
    </row>
    <row r="3711" spans="1:1" x14ac:dyDescent="0.3">
      <c r="A3711" s="74">
        <f>'MRR - Juliana'!S3464</f>
        <v>0</v>
      </c>
    </row>
    <row r="3712" spans="1:1" x14ac:dyDescent="0.3">
      <c r="A3712" s="74">
        <f>'MRR - Juliana'!S3465</f>
        <v>0</v>
      </c>
    </row>
    <row r="3713" spans="1:1" x14ac:dyDescent="0.3">
      <c r="A3713" s="74">
        <f>'MRR - Juliana'!S3466</f>
        <v>0</v>
      </c>
    </row>
    <row r="3714" spans="1:1" x14ac:dyDescent="0.3">
      <c r="A3714" s="74">
        <f>'MRR - Juliana'!S3467</f>
        <v>0</v>
      </c>
    </row>
    <row r="3715" spans="1:1" x14ac:dyDescent="0.3">
      <c r="A3715" s="74">
        <f>'MRR - Juliana'!S3468</f>
        <v>0</v>
      </c>
    </row>
    <row r="3716" spans="1:1" x14ac:dyDescent="0.3">
      <c r="A3716" s="74">
        <f>'MRR - Juliana'!S3469</f>
        <v>0</v>
      </c>
    </row>
    <row r="3717" spans="1:1" x14ac:dyDescent="0.3">
      <c r="A3717" s="74">
        <f>'MRR - Juliana'!S3470</f>
        <v>0</v>
      </c>
    </row>
    <row r="3718" spans="1:1" x14ac:dyDescent="0.3">
      <c r="A3718" s="74">
        <f>'MRR - Juliana'!S3471</f>
        <v>0</v>
      </c>
    </row>
    <row r="3719" spans="1:1" x14ac:dyDescent="0.3">
      <c r="A3719" s="74">
        <f>'MRR - Juliana'!S3472</f>
        <v>0</v>
      </c>
    </row>
    <row r="3720" spans="1:1" x14ac:dyDescent="0.3">
      <c r="A3720" s="74">
        <f>'MRR - Juliana'!S3473</f>
        <v>0</v>
      </c>
    </row>
    <row r="3721" spans="1:1" x14ac:dyDescent="0.3">
      <c r="A3721" s="74">
        <f>'MRR - Juliana'!S3474</f>
        <v>0</v>
      </c>
    </row>
    <row r="3722" spans="1:1" x14ac:dyDescent="0.3">
      <c r="A3722" s="74">
        <f>'MRR - Juliana'!S3475</f>
        <v>0</v>
      </c>
    </row>
    <row r="3723" spans="1:1" x14ac:dyDescent="0.3">
      <c r="A3723" s="74">
        <f>'MRR - Juliana'!S3476</f>
        <v>0</v>
      </c>
    </row>
    <row r="3724" spans="1:1" x14ac:dyDescent="0.3">
      <c r="A3724" s="74">
        <f>'MRR - Juliana'!S3477</f>
        <v>0</v>
      </c>
    </row>
    <row r="3725" spans="1:1" x14ac:dyDescent="0.3">
      <c r="A3725" s="74">
        <f>'MRR - Juliana'!S3478</f>
        <v>0</v>
      </c>
    </row>
    <row r="3726" spans="1:1" x14ac:dyDescent="0.3">
      <c r="A3726" s="74">
        <f>'MRR - Juliana'!S3479</f>
        <v>0</v>
      </c>
    </row>
    <row r="3727" spans="1:1" x14ac:dyDescent="0.3">
      <c r="A3727" s="74">
        <f>'MRR - Juliana'!S3480</f>
        <v>0</v>
      </c>
    </row>
    <row r="3728" spans="1:1" x14ac:dyDescent="0.3">
      <c r="A3728" s="74">
        <f>'MRR - Juliana'!S3481</f>
        <v>0</v>
      </c>
    </row>
    <row r="3729" spans="1:1" x14ac:dyDescent="0.3">
      <c r="A3729" s="74">
        <f>'MRR - Juliana'!S3482</f>
        <v>0</v>
      </c>
    </row>
    <row r="3730" spans="1:1" x14ac:dyDescent="0.3">
      <c r="A3730" s="74">
        <f>'MRR - Juliana'!S3483</f>
        <v>0</v>
      </c>
    </row>
    <row r="3731" spans="1:1" x14ac:dyDescent="0.3">
      <c r="A3731" s="74">
        <f>'MRR - Juliana'!S3484</f>
        <v>0</v>
      </c>
    </row>
    <row r="3732" spans="1:1" x14ac:dyDescent="0.3">
      <c r="A3732" s="74">
        <f>'MRR - Juliana'!S3485</f>
        <v>0</v>
      </c>
    </row>
    <row r="3733" spans="1:1" x14ac:dyDescent="0.3">
      <c r="A3733" s="74">
        <f>'MRR - Juliana'!S3486</f>
        <v>0</v>
      </c>
    </row>
    <row r="3734" spans="1:1" x14ac:dyDescent="0.3">
      <c r="A3734" s="74">
        <f>'MRR - Juliana'!S3487</f>
        <v>0</v>
      </c>
    </row>
    <row r="3735" spans="1:1" x14ac:dyDescent="0.3">
      <c r="A3735" s="74">
        <f>'MRR - Juliana'!S3488</f>
        <v>0</v>
      </c>
    </row>
    <row r="3736" spans="1:1" x14ac:dyDescent="0.3">
      <c r="A3736" s="74">
        <f>'MRR - Juliana'!S3489</f>
        <v>0</v>
      </c>
    </row>
    <row r="3737" spans="1:1" x14ac:dyDescent="0.3">
      <c r="A3737" s="74">
        <f>'MRR - Juliana'!S3490</f>
        <v>0</v>
      </c>
    </row>
    <row r="3738" spans="1:1" x14ac:dyDescent="0.3">
      <c r="A3738" s="74">
        <f>'MRR - Juliana'!S3491</f>
        <v>0</v>
      </c>
    </row>
    <row r="3739" spans="1:1" x14ac:dyDescent="0.3">
      <c r="A3739" s="74">
        <f>'MRR - Juliana'!S3492</f>
        <v>0</v>
      </c>
    </row>
    <row r="3740" spans="1:1" x14ac:dyDescent="0.3">
      <c r="A3740" s="74">
        <f>'MRR - Juliana'!S3493</f>
        <v>0</v>
      </c>
    </row>
    <row r="3741" spans="1:1" x14ac:dyDescent="0.3">
      <c r="A3741" s="74">
        <f>'MRR - Juliana'!S3494</f>
        <v>0</v>
      </c>
    </row>
    <row r="3742" spans="1:1" x14ac:dyDescent="0.3">
      <c r="A3742" s="74">
        <f>'MRR - Juliana'!S3495</f>
        <v>0</v>
      </c>
    </row>
    <row r="3743" spans="1:1" x14ac:dyDescent="0.3">
      <c r="A3743" s="74">
        <f>'MRR - Juliana'!S3496</f>
        <v>0</v>
      </c>
    </row>
    <row r="3744" spans="1:1" x14ac:dyDescent="0.3">
      <c r="A3744" s="74">
        <f>'MRR - Juliana'!S3497</f>
        <v>0</v>
      </c>
    </row>
    <row r="3745" spans="1:1" x14ac:dyDescent="0.3">
      <c r="A3745" s="74">
        <f>'MRR - Juliana'!S3498</f>
        <v>0</v>
      </c>
    </row>
    <row r="3746" spans="1:1" x14ac:dyDescent="0.3">
      <c r="A3746" s="74">
        <f>'MRR - Juliana'!S3499</f>
        <v>0</v>
      </c>
    </row>
    <row r="3747" spans="1:1" x14ac:dyDescent="0.3">
      <c r="A3747" s="74">
        <f>'MRR - Juliana'!S3500</f>
        <v>0</v>
      </c>
    </row>
    <row r="3748" spans="1:1" x14ac:dyDescent="0.3">
      <c r="A3748" s="74">
        <f>'MRR - Juliana'!S3501</f>
        <v>0</v>
      </c>
    </row>
    <row r="3749" spans="1:1" x14ac:dyDescent="0.3">
      <c r="A3749" s="74">
        <f>'MRR - Juliana'!S3502</f>
        <v>0</v>
      </c>
    </row>
    <row r="3750" spans="1:1" x14ac:dyDescent="0.3">
      <c r="A3750" s="74">
        <f>'MRR - Juliana'!S3503</f>
        <v>0</v>
      </c>
    </row>
    <row r="3751" spans="1:1" x14ac:dyDescent="0.3">
      <c r="A3751" s="74">
        <f>'MRR - Juliana'!S3504</f>
        <v>0</v>
      </c>
    </row>
    <row r="3752" spans="1:1" x14ac:dyDescent="0.3">
      <c r="A3752" s="74">
        <f>'MRR - Juliana'!S3505</f>
        <v>0</v>
      </c>
    </row>
    <row r="3753" spans="1:1" x14ac:dyDescent="0.3">
      <c r="A3753" s="74">
        <f>'MRR - Juliana'!S3506</f>
        <v>0</v>
      </c>
    </row>
    <row r="3754" spans="1:1" x14ac:dyDescent="0.3">
      <c r="A3754" s="74">
        <f>'MRR - Juliana'!S3507</f>
        <v>0</v>
      </c>
    </row>
    <row r="3755" spans="1:1" x14ac:dyDescent="0.3">
      <c r="A3755" s="74">
        <f>'MRR - Juliana'!S3508</f>
        <v>0</v>
      </c>
    </row>
    <row r="3756" spans="1:1" x14ac:dyDescent="0.3">
      <c r="A3756" s="74">
        <f>'MRR - Juliana'!S3509</f>
        <v>0</v>
      </c>
    </row>
    <row r="3757" spans="1:1" x14ac:dyDescent="0.3">
      <c r="A3757" s="74">
        <f>'MRR - Juliana'!S3510</f>
        <v>0</v>
      </c>
    </row>
    <row r="3758" spans="1:1" x14ac:dyDescent="0.3">
      <c r="A3758" s="74">
        <f>'MRR - Juliana'!S3511</f>
        <v>0</v>
      </c>
    </row>
    <row r="3759" spans="1:1" x14ac:dyDescent="0.3">
      <c r="A3759" s="74">
        <f>'MRR - Juliana'!S3512</f>
        <v>0</v>
      </c>
    </row>
    <row r="3760" spans="1:1" x14ac:dyDescent="0.3">
      <c r="A3760" s="74">
        <f>'MRR - Juliana'!S3513</f>
        <v>0</v>
      </c>
    </row>
    <row r="3761" spans="1:1" x14ac:dyDescent="0.3">
      <c r="A3761" s="74">
        <f>'MRR - Juliana'!S3514</f>
        <v>0</v>
      </c>
    </row>
    <row r="3762" spans="1:1" x14ac:dyDescent="0.3">
      <c r="A3762" s="74">
        <f>'MRR - Juliana'!S3515</f>
        <v>0</v>
      </c>
    </row>
    <row r="3763" spans="1:1" x14ac:dyDescent="0.3">
      <c r="A3763" s="74">
        <f>'MRR - Juliana'!S3516</f>
        <v>0</v>
      </c>
    </row>
    <row r="3764" spans="1:1" x14ac:dyDescent="0.3">
      <c r="A3764" s="74">
        <f>'MRR - Juliana'!S3517</f>
        <v>0</v>
      </c>
    </row>
    <row r="3765" spans="1:1" x14ac:dyDescent="0.3">
      <c r="A3765" s="74">
        <f>'MRR - Juliana'!S3518</f>
        <v>0</v>
      </c>
    </row>
    <row r="3766" spans="1:1" x14ac:dyDescent="0.3">
      <c r="A3766" s="74">
        <f>'MRR - Juliana'!S3519</f>
        <v>0</v>
      </c>
    </row>
    <row r="3767" spans="1:1" x14ac:dyDescent="0.3">
      <c r="A3767" s="74">
        <f>'MRR - Juliana'!S3520</f>
        <v>0</v>
      </c>
    </row>
    <row r="3768" spans="1:1" x14ac:dyDescent="0.3">
      <c r="A3768" s="74">
        <f>'MRR - Juliana'!S3521</f>
        <v>0</v>
      </c>
    </row>
    <row r="3769" spans="1:1" x14ac:dyDescent="0.3">
      <c r="A3769" s="74">
        <f>'MRR - Juliana'!S3522</f>
        <v>0</v>
      </c>
    </row>
    <row r="3770" spans="1:1" x14ac:dyDescent="0.3">
      <c r="A3770" s="74">
        <f>'MRR - Juliana'!S3523</f>
        <v>0</v>
      </c>
    </row>
    <row r="3771" spans="1:1" x14ac:dyDescent="0.3">
      <c r="A3771" s="74">
        <f>'MRR - Juliana'!S3524</f>
        <v>0</v>
      </c>
    </row>
    <row r="3772" spans="1:1" x14ac:dyDescent="0.3">
      <c r="A3772" s="74">
        <f>'MRR - Juliana'!S3525</f>
        <v>0</v>
      </c>
    </row>
    <row r="3773" spans="1:1" x14ac:dyDescent="0.3">
      <c r="A3773" s="74">
        <f>'MRR - Juliana'!S3526</f>
        <v>0</v>
      </c>
    </row>
    <row r="3774" spans="1:1" x14ac:dyDescent="0.3">
      <c r="A3774" s="74">
        <f>'MRR - Juliana'!S3527</f>
        <v>0</v>
      </c>
    </row>
    <row r="3775" spans="1:1" x14ac:dyDescent="0.3">
      <c r="A3775" s="74">
        <f>'MRR - Juliana'!S3528</f>
        <v>0</v>
      </c>
    </row>
    <row r="3776" spans="1:1" x14ac:dyDescent="0.3">
      <c r="A3776" s="74">
        <f>'MRR - Juliana'!S3529</f>
        <v>0</v>
      </c>
    </row>
    <row r="3777" spans="1:1" x14ac:dyDescent="0.3">
      <c r="A3777" s="74">
        <f>'MRR - Juliana'!S3530</f>
        <v>0</v>
      </c>
    </row>
    <row r="3778" spans="1:1" x14ac:dyDescent="0.3">
      <c r="A3778" s="74">
        <f>'MRR - Juliana'!S3531</f>
        <v>0</v>
      </c>
    </row>
    <row r="3779" spans="1:1" x14ac:dyDescent="0.3">
      <c r="A3779" s="74">
        <f>'MRR - Juliana'!S3532</f>
        <v>0</v>
      </c>
    </row>
    <row r="3780" spans="1:1" x14ac:dyDescent="0.3">
      <c r="A3780" s="74">
        <f>'MRR - Juliana'!S3533</f>
        <v>0</v>
      </c>
    </row>
    <row r="3781" spans="1:1" x14ac:dyDescent="0.3">
      <c r="A3781" s="74">
        <f>'MRR - Juliana'!S3534</f>
        <v>0</v>
      </c>
    </row>
    <row r="3782" spans="1:1" x14ac:dyDescent="0.3">
      <c r="A3782" s="74">
        <f>'MRR - Juliana'!S3535</f>
        <v>0</v>
      </c>
    </row>
    <row r="3783" spans="1:1" x14ac:dyDescent="0.3">
      <c r="A3783" s="74">
        <f>'MRR - Juliana'!S3536</f>
        <v>0</v>
      </c>
    </row>
    <row r="3784" spans="1:1" x14ac:dyDescent="0.3">
      <c r="A3784" s="74">
        <f>'MRR - Juliana'!S3537</f>
        <v>0</v>
      </c>
    </row>
    <row r="3785" spans="1:1" x14ac:dyDescent="0.3">
      <c r="A3785" s="74">
        <f>'MRR - Juliana'!S3538</f>
        <v>0</v>
      </c>
    </row>
    <row r="3786" spans="1:1" x14ac:dyDescent="0.3">
      <c r="A3786" s="74">
        <f>'MRR - Juliana'!S3539</f>
        <v>0</v>
      </c>
    </row>
    <row r="3787" spans="1:1" x14ac:dyDescent="0.3">
      <c r="A3787" s="74">
        <f>'MRR - Juliana'!S3540</f>
        <v>0</v>
      </c>
    </row>
    <row r="3788" spans="1:1" x14ac:dyDescent="0.3">
      <c r="A3788" s="74">
        <f>'MRR - Juliana'!S3541</f>
        <v>0</v>
      </c>
    </row>
    <row r="3789" spans="1:1" x14ac:dyDescent="0.3">
      <c r="A3789" s="74">
        <f>'MRR - Juliana'!S3542</f>
        <v>0</v>
      </c>
    </row>
    <row r="3790" spans="1:1" x14ac:dyDescent="0.3">
      <c r="A3790" s="74">
        <f>'MRR - Juliana'!S3543</f>
        <v>0</v>
      </c>
    </row>
    <row r="3791" spans="1:1" x14ac:dyDescent="0.3">
      <c r="A3791" s="74">
        <f>'MRR - Juliana'!S3544</f>
        <v>0</v>
      </c>
    </row>
    <row r="3792" spans="1:1" x14ac:dyDescent="0.3">
      <c r="A3792" s="74">
        <f>'MRR - Juliana'!S3545</f>
        <v>0</v>
      </c>
    </row>
    <row r="3793" spans="1:1" x14ac:dyDescent="0.3">
      <c r="A3793" s="74">
        <f>'MRR - Juliana'!S3546</f>
        <v>0</v>
      </c>
    </row>
    <row r="3794" spans="1:1" x14ac:dyDescent="0.3">
      <c r="A3794" s="74">
        <f>'MRR - Juliana'!S3547</f>
        <v>0</v>
      </c>
    </row>
    <row r="3795" spans="1:1" x14ac:dyDescent="0.3">
      <c r="A3795" s="74">
        <f>'MRR - Juliana'!S3548</f>
        <v>0</v>
      </c>
    </row>
    <row r="3796" spans="1:1" x14ac:dyDescent="0.3">
      <c r="A3796" s="74">
        <f>'MRR - Juliana'!S3549</f>
        <v>0</v>
      </c>
    </row>
    <row r="3797" spans="1:1" x14ac:dyDescent="0.3">
      <c r="A3797" s="74">
        <f>'MRR - Juliana'!S3550</f>
        <v>0</v>
      </c>
    </row>
    <row r="3798" spans="1:1" x14ac:dyDescent="0.3">
      <c r="A3798" s="74">
        <f>'MRR - Juliana'!S3551</f>
        <v>0</v>
      </c>
    </row>
    <row r="3799" spans="1:1" x14ac:dyDescent="0.3">
      <c r="A3799" s="74">
        <f>'MRR - Juliana'!S3552</f>
        <v>0</v>
      </c>
    </row>
    <row r="3800" spans="1:1" x14ac:dyDescent="0.3">
      <c r="A3800" s="74">
        <f>'MRR - Juliana'!S3553</f>
        <v>0</v>
      </c>
    </row>
    <row r="3801" spans="1:1" x14ac:dyDescent="0.3">
      <c r="A3801" s="74">
        <f>'MRR - Juliana'!S3554</f>
        <v>0</v>
      </c>
    </row>
    <row r="3802" spans="1:1" x14ac:dyDescent="0.3">
      <c r="A3802" s="74">
        <f>'MRR - Juliana'!S3555</f>
        <v>0</v>
      </c>
    </row>
    <row r="3803" spans="1:1" x14ac:dyDescent="0.3">
      <c r="A3803" s="74">
        <f>'MRR - Juliana'!S3556</f>
        <v>0</v>
      </c>
    </row>
    <row r="3804" spans="1:1" x14ac:dyDescent="0.3">
      <c r="A3804" s="74">
        <f>'MRR - Juliana'!S3557</f>
        <v>0</v>
      </c>
    </row>
    <row r="3805" spans="1:1" x14ac:dyDescent="0.3">
      <c r="A3805" s="74">
        <f>'MRR - Juliana'!S3558</f>
        <v>0</v>
      </c>
    </row>
    <row r="3806" spans="1:1" x14ac:dyDescent="0.3">
      <c r="A3806" s="74">
        <f>'MRR - Juliana'!S3559</f>
        <v>0</v>
      </c>
    </row>
    <row r="3807" spans="1:1" x14ac:dyDescent="0.3">
      <c r="A3807" s="74">
        <f>'MRR - Juliana'!S3560</f>
        <v>0</v>
      </c>
    </row>
    <row r="3808" spans="1:1" x14ac:dyDescent="0.3">
      <c r="A3808" s="74">
        <f>'MRR - Juliana'!S3561</f>
        <v>0</v>
      </c>
    </row>
    <row r="3809" spans="1:1" x14ac:dyDescent="0.3">
      <c r="A3809" s="74">
        <f>'MRR - Juliana'!S3562</f>
        <v>0</v>
      </c>
    </row>
    <row r="3810" spans="1:1" x14ac:dyDescent="0.3">
      <c r="A3810" s="74">
        <f>'MRR - Juliana'!S3563</f>
        <v>0</v>
      </c>
    </row>
    <row r="3811" spans="1:1" x14ac:dyDescent="0.3">
      <c r="A3811" s="74">
        <f>'MRR - Juliana'!S3564</f>
        <v>0</v>
      </c>
    </row>
    <row r="3812" spans="1:1" x14ac:dyDescent="0.3">
      <c r="A3812" s="74">
        <f>'MRR - Juliana'!S3565</f>
        <v>0</v>
      </c>
    </row>
    <row r="3813" spans="1:1" x14ac:dyDescent="0.3">
      <c r="A3813" s="74">
        <f>'MRR - Juliana'!S3566</f>
        <v>0</v>
      </c>
    </row>
    <row r="3814" spans="1:1" x14ac:dyDescent="0.3">
      <c r="A3814" s="74">
        <f>'MRR - Juliana'!S3567</f>
        <v>0</v>
      </c>
    </row>
    <row r="3815" spans="1:1" x14ac:dyDescent="0.3">
      <c r="A3815" s="74">
        <f>'MRR - Juliana'!S3568</f>
        <v>0</v>
      </c>
    </row>
    <row r="3816" spans="1:1" x14ac:dyDescent="0.3">
      <c r="A3816" s="74">
        <f>'MRR - Juliana'!S3569</f>
        <v>0</v>
      </c>
    </row>
    <row r="3817" spans="1:1" x14ac:dyDescent="0.3">
      <c r="A3817" s="74">
        <f>'MRR - Juliana'!S3570</f>
        <v>0</v>
      </c>
    </row>
    <row r="3818" spans="1:1" x14ac:dyDescent="0.3">
      <c r="A3818" s="74">
        <f>'MRR - Juliana'!S3571</f>
        <v>0</v>
      </c>
    </row>
    <row r="3819" spans="1:1" x14ac:dyDescent="0.3">
      <c r="A3819" s="74">
        <f>'MRR - Juliana'!S3572</f>
        <v>0</v>
      </c>
    </row>
    <row r="3820" spans="1:1" x14ac:dyDescent="0.3">
      <c r="A3820" s="74">
        <f>'MRR - Juliana'!S3573</f>
        <v>0</v>
      </c>
    </row>
    <row r="3821" spans="1:1" x14ac:dyDescent="0.3">
      <c r="A3821" s="74">
        <f>'MRR - Juliana'!S3574</f>
        <v>0</v>
      </c>
    </row>
    <row r="3822" spans="1:1" x14ac:dyDescent="0.3">
      <c r="A3822" s="74">
        <f>'MRR - Juliana'!S3575</f>
        <v>0</v>
      </c>
    </row>
    <row r="3823" spans="1:1" x14ac:dyDescent="0.3">
      <c r="A3823" s="74">
        <f>'MRR - Juliana'!S3576</f>
        <v>0</v>
      </c>
    </row>
    <row r="3824" spans="1:1" x14ac:dyDescent="0.3">
      <c r="A3824" s="74">
        <f>'MRR - Juliana'!S3577</f>
        <v>0</v>
      </c>
    </row>
    <row r="3825" spans="1:1" x14ac:dyDescent="0.3">
      <c r="A3825" s="74">
        <f>'MRR - Juliana'!S3578</f>
        <v>0</v>
      </c>
    </row>
    <row r="3826" spans="1:1" x14ac:dyDescent="0.3">
      <c r="A3826" s="74">
        <f>'MRR - Juliana'!S3579</f>
        <v>0</v>
      </c>
    </row>
    <row r="3827" spans="1:1" x14ac:dyDescent="0.3">
      <c r="A3827" s="74">
        <f>'MRR - Juliana'!S3580</f>
        <v>0</v>
      </c>
    </row>
    <row r="3828" spans="1:1" x14ac:dyDescent="0.3">
      <c r="A3828" s="74">
        <f>'MRR - Juliana'!S3581</f>
        <v>0</v>
      </c>
    </row>
    <row r="3829" spans="1:1" x14ac:dyDescent="0.3">
      <c r="A3829" s="74">
        <f>'MRR - Juliana'!S3582</f>
        <v>0</v>
      </c>
    </row>
    <row r="3830" spans="1:1" x14ac:dyDescent="0.3">
      <c r="A3830" s="74">
        <f>'MRR - Juliana'!S3583</f>
        <v>0</v>
      </c>
    </row>
    <row r="3831" spans="1:1" x14ac:dyDescent="0.3">
      <c r="A3831" s="74">
        <f>'MRR - Juliana'!S3584</f>
        <v>0</v>
      </c>
    </row>
    <row r="3832" spans="1:1" x14ac:dyDescent="0.3">
      <c r="A3832" s="74">
        <f>'MRR - Juliana'!S3585</f>
        <v>0</v>
      </c>
    </row>
    <row r="3833" spans="1:1" x14ac:dyDescent="0.3">
      <c r="A3833" s="74">
        <f>'MRR - Juliana'!S3586</f>
        <v>0</v>
      </c>
    </row>
    <row r="3834" spans="1:1" x14ac:dyDescent="0.3">
      <c r="A3834" s="74">
        <f>'MRR - Juliana'!S3587</f>
        <v>0</v>
      </c>
    </row>
    <row r="3835" spans="1:1" x14ac:dyDescent="0.3">
      <c r="A3835" s="74">
        <f>'MRR - Juliana'!S3588</f>
        <v>0</v>
      </c>
    </row>
    <row r="3836" spans="1:1" x14ac:dyDescent="0.3">
      <c r="A3836" s="74">
        <f>'MRR - Juliana'!S3589</f>
        <v>0</v>
      </c>
    </row>
    <row r="3837" spans="1:1" x14ac:dyDescent="0.3">
      <c r="A3837" s="74">
        <f>'MRR - Juliana'!S3590</f>
        <v>0</v>
      </c>
    </row>
    <row r="3838" spans="1:1" x14ac:dyDescent="0.3">
      <c r="A3838" s="74">
        <f>'MRR - Juliana'!S3591</f>
        <v>0</v>
      </c>
    </row>
    <row r="3839" spans="1:1" x14ac:dyDescent="0.3">
      <c r="A3839" s="74">
        <f>'MRR - Juliana'!S3592</f>
        <v>0</v>
      </c>
    </row>
    <row r="3840" spans="1:1" x14ac:dyDescent="0.3">
      <c r="A3840" s="74">
        <f>'MRR - Juliana'!S3593</f>
        <v>0</v>
      </c>
    </row>
    <row r="3841" spans="1:1" x14ac:dyDescent="0.3">
      <c r="A3841" s="74">
        <f>'MRR - Juliana'!S3594</f>
        <v>0</v>
      </c>
    </row>
    <row r="3842" spans="1:1" x14ac:dyDescent="0.3">
      <c r="A3842" s="74">
        <f>'MRR - Juliana'!S3595</f>
        <v>0</v>
      </c>
    </row>
    <row r="3843" spans="1:1" x14ac:dyDescent="0.3">
      <c r="A3843" s="74">
        <f>'MRR - Juliana'!S3596</f>
        <v>0</v>
      </c>
    </row>
    <row r="3844" spans="1:1" x14ac:dyDescent="0.3">
      <c r="A3844" s="74">
        <f>'MRR - Juliana'!S3597</f>
        <v>0</v>
      </c>
    </row>
    <row r="3845" spans="1:1" x14ac:dyDescent="0.3">
      <c r="A3845" s="74">
        <f>'MRR - Juliana'!S3598</f>
        <v>0</v>
      </c>
    </row>
    <row r="3846" spans="1:1" x14ac:dyDescent="0.3">
      <c r="A3846" s="74">
        <f>'MRR - Juliana'!S3599</f>
        <v>0</v>
      </c>
    </row>
    <row r="3847" spans="1:1" x14ac:dyDescent="0.3">
      <c r="A3847" s="74">
        <f>'MRR - Juliana'!S3600</f>
        <v>0</v>
      </c>
    </row>
    <row r="3848" spans="1:1" x14ac:dyDescent="0.3">
      <c r="A3848" s="74">
        <f>'MRR - Juliana'!S3601</f>
        <v>0</v>
      </c>
    </row>
    <row r="3849" spans="1:1" x14ac:dyDescent="0.3">
      <c r="A3849" s="74">
        <f>'MRR - Juliana'!S3602</f>
        <v>0</v>
      </c>
    </row>
    <row r="3850" spans="1:1" x14ac:dyDescent="0.3">
      <c r="A3850" s="74">
        <f>'MRR - Juliana'!S3603</f>
        <v>0</v>
      </c>
    </row>
    <row r="3851" spans="1:1" x14ac:dyDescent="0.3">
      <c r="A3851" s="74">
        <f>'MRR - Juliana'!S3604</f>
        <v>0</v>
      </c>
    </row>
    <row r="3852" spans="1:1" x14ac:dyDescent="0.3">
      <c r="A3852" s="74">
        <f>'MRR - Juliana'!S3605</f>
        <v>0</v>
      </c>
    </row>
    <row r="3853" spans="1:1" x14ac:dyDescent="0.3">
      <c r="A3853" s="74">
        <f>'MRR - Juliana'!S3606</f>
        <v>0</v>
      </c>
    </row>
    <row r="3854" spans="1:1" x14ac:dyDescent="0.3">
      <c r="A3854" s="74">
        <f>'MRR - Juliana'!S3607</f>
        <v>0</v>
      </c>
    </row>
    <row r="3855" spans="1:1" x14ac:dyDescent="0.3">
      <c r="A3855" s="74">
        <f>'MRR - Juliana'!S3608</f>
        <v>0</v>
      </c>
    </row>
    <row r="3856" spans="1:1" x14ac:dyDescent="0.3">
      <c r="A3856" s="74">
        <f>'MRR - Juliana'!S3609</f>
        <v>0</v>
      </c>
    </row>
    <row r="3857" spans="1:1" x14ac:dyDescent="0.3">
      <c r="A3857" s="74">
        <f>'MRR - Juliana'!S3610</f>
        <v>0</v>
      </c>
    </row>
    <row r="3858" spans="1:1" x14ac:dyDescent="0.3">
      <c r="A3858" s="74">
        <f>'MRR - Juliana'!S3611</f>
        <v>0</v>
      </c>
    </row>
    <row r="3859" spans="1:1" x14ac:dyDescent="0.3">
      <c r="A3859" s="74">
        <f>'MRR - Juliana'!S3612</f>
        <v>0</v>
      </c>
    </row>
    <row r="3860" spans="1:1" x14ac:dyDescent="0.3">
      <c r="A3860" s="74">
        <f>'MRR - Juliana'!S3613</f>
        <v>0</v>
      </c>
    </row>
    <row r="3861" spans="1:1" x14ac:dyDescent="0.3">
      <c r="A3861" s="74">
        <f>'MRR - Juliana'!S3614</f>
        <v>0</v>
      </c>
    </row>
    <row r="3862" spans="1:1" x14ac:dyDescent="0.3">
      <c r="A3862" s="74">
        <f>'MRR - Juliana'!S3615</f>
        <v>0</v>
      </c>
    </row>
    <row r="3863" spans="1:1" x14ac:dyDescent="0.3">
      <c r="A3863" s="74">
        <f>'MRR - Juliana'!S3616</f>
        <v>0</v>
      </c>
    </row>
    <row r="3864" spans="1:1" x14ac:dyDescent="0.3">
      <c r="A3864" s="74">
        <f>'MRR - Juliana'!S3617</f>
        <v>0</v>
      </c>
    </row>
    <row r="3865" spans="1:1" x14ac:dyDescent="0.3">
      <c r="A3865" s="74">
        <f>'MRR - Juliana'!S3618</f>
        <v>0</v>
      </c>
    </row>
    <row r="3866" spans="1:1" x14ac:dyDescent="0.3">
      <c r="A3866" s="74">
        <f>'MRR - Juliana'!S3619</f>
        <v>0</v>
      </c>
    </row>
    <row r="3867" spans="1:1" x14ac:dyDescent="0.3">
      <c r="A3867" s="74">
        <f>'MRR - Juliana'!S3620</f>
        <v>0</v>
      </c>
    </row>
    <row r="3868" spans="1:1" x14ac:dyDescent="0.3">
      <c r="A3868" s="74">
        <f>'MRR - Juliana'!S3621</f>
        <v>0</v>
      </c>
    </row>
    <row r="3869" spans="1:1" x14ac:dyDescent="0.3">
      <c r="A3869" s="74">
        <f>'MRR - Juliana'!S3622</f>
        <v>0</v>
      </c>
    </row>
    <row r="3870" spans="1:1" x14ac:dyDescent="0.3">
      <c r="A3870" s="74">
        <f>'MRR - Juliana'!S3623</f>
        <v>0</v>
      </c>
    </row>
    <row r="3871" spans="1:1" x14ac:dyDescent="0.3">
      <c r="A3871" s="74">
        <f>'MRR - Juliana'!S3624</f>
        <v>0</v>
      </c>
    </row>
    <row r="3872" spans="1:1" x14ac:dyDescent="0.3">
      <c r="A3872" s="74">
        <f>'MRR - Juliana'!S3625</f>
        <v>0</v>
      </c>
    </row>
    <row r="3873" spans="1:1" x14ac:dyDescent="0.3">
      <c r="A3873" s="74">
        <f>'MRR - Juliana'!S3626</f>
        <v>0</v>
      </c>
    </row>
    <row r="3874" spans="1:1" x14ac:dyDescent="0.3">
      <c r="A3874" s="74">
        <f>'MRR - Juliana'!S3627</f>
        <v>0</v>
      </c>
    </row>
    <row r="3875" spans="1:1" x14ac:dyDescent="0.3">
      <c r="A3875" s="74">
        <f>'MRR - Juliana'!S3628</f>
        <v>0</v>
      </c>
    </row>
    <row r="3876" spans="1:1" x14ac:dyDescent="0.3">
      <c r="A3876" s="74">
        <f>'MRR - Juliana'!S3629</f>
        <v>0</v>
      </c>
    </row>
    <row r="3877" spans="1:1" x14ac:dyDescent="0.3">
      <c r="A3877" s="74">
        <f>'MRR - Juliana'!S3630</f>
        <v>0</v>
      </c>
    </row>
    <row r="3878" spans="1:1" x14ac:dyDescent="0.3">
      <c r="A3878" s="74">
        <f>'MRR - Juliana'!S3631</f>
        <v>0</v>
      </c>
    </row>
    <row r="3879" spans="1:1" x14ac:dyDescent="0.3">
      <c r="A3879" s="74">
        <f>'MRR - Juliana'!S3632</f>
        <v>0</v>
      </c>
    </row>
    <row r="3880" spans="1:1" x14ac:dyDescent="0.3">
      <c r="A3880" s="74">
        <f>'MRR - Juliana'!S3633</f>
        <v>0</v>
      </c>
    </row>
    <row r="3881" spans="1:1" x14ac:dyDescent="0.3">
      <c r="A3881" s="74">
        <f>'MRR - Juliana'!S3634</f>
        <v>0</v>
      </c>
    </row>
    <row r="3882" spans="1:1" x14ac:dyDescent="0.3">
      <c r="A3882" s="74">
        <f>'MRR - Juliana'!S3635</f>
        <v>0</v>
      </c>
    </row>
    <row r="3883" spans="1:1" x14ac:dyDescent="0.3">
      <c r="A3883" s="74">
        <f>'MRR - Juliana'!S3636</f>
        <v>0</v>
      </c>
    </row>
    <row r="3884" spans="1:1" x14ac:dyDescent="0.3">
      <c r="A3884" s="74">
        <f>'MRR - Juliana'!S3637</f>
        <v>0</v>
      </c>
    </row>
    <row r="3885" spans="1:1" x14ac:dyDescent="0.3">
      <c r="A3885" s="74">
        <f>'MRR - Juliana'!S3638</f>
        <v>0</v>
      </c>
    </row>
    <row r="3886" spans="1:1" x14ac:dyDescent="0.3">
      <c r="A3886" s="74">
        <f>'MRR - Juliana'!S3639</f>
        <v>0</v>
      </c>
    </row>
    <row r="3887" spans="1:1" x14ac:dyDescent="0.3">
      <c r="A3887" s="74">
        <f>'MRR - Juliana'!S3640</f>
        <v>0</v>
      </c>
    </row>
    <row r="3888" spans="1:1" x14ac:dyDescent="0.3">
      <c r="A3888" s="74">
        <f>'MRR - Juliana'!S3641</f>
        <v>0</v>
      </c>
    </row>
    <row r="3889" spans="1:1" x14ac:dyDescent="0.3">
      <c r="A3889" s="74">
        <f>'MRR - Juliana'!S3642</f>
        <v>0</v>
      </c>
    </row>
    <row r="3890" spans="1:1" x14ac:dyDescent="0.3">
      <c r="A3890" s="74">
        <f>'MRR - Juliana'!S3643</f>
        <v>0</v>
      </c>
    </row>
    <row r="3891" spans="1:1" x14ac:dyDescent="0.3">
      <c r="A3891" s="74">
        <f>'MRR - Juliana'!S3644</f>
        <v>0</v>
      </c>
    </row>
    <row r="3892" spans="1:1" x14ac:dyDescent="0.3">
      <c r="A3892" s="74">
        <f>'MRR - Juliana'!S3645</f>
        <v>0</v>
      </c>
    </row>
    <row r="3893" spans="1:1" x14ac:dyDescent="0.3">
      <c r="A3893" s="74">
        <f>'MRR - Juliana'!S3646</f>
        <v>0</v>
      </c>
    </row>
    <row r="3894" spans="1:1" x14ac:dyDescent="0.3">
      <c r="A3894" s="74">
        <f>'MRR - Juliana'!S3647</f>
        <v>0</v>
      </c>
    </row>
    <row r="3895" spans="1:1" x14ac:dyDescent="0.3">
      <c r="A3895" s="74">
        <f>'MRR - Juliana'!S3648</f>
        <v>0</v>
      </c>
    </row>
    <row r="3896" spans="1:1" x14ac:dyDescent="0.3">
      <c r="A3896" s="74">
        <f>'MRR - Juliana'!S3649</f>
        <v>0</v>
      </c>
    </row>
    <row r="3897" spans="1:1" x14ac:dyDescent="0.3">
      <c r="A3897" s="74">
        <f>'MRR - Juliana'!S3650</f>
        <v>0</v>
      </c>
    </row>
    <row r="3898" spans="1:1" x14ac:dyDescent="0.3">
      <c r="A3898" s="74">
        <f>'MRR - Juliana'!S3651</f>
        <v>0</v>
      </c>
    </row>
    <row r="3899" spans="1:1" x14ac:dyDescent="0.3">
      <c r="A3899" s="74">
        <f>'MRR - Juliana'!S3652</f>
        <v>0</v>
      </c>
    </row>
    <row r="3900" spans="1:1" x14ac:dyDescent="0.3">
      <c r="A3900" s="74">
        <f>'MRR - Juliana'!S3653</f>
        <v>0</v>
      </c>
    </row>
    <row r="3901" spans="1:1" x14ac:dyDescent="0.3">
      <c r="A3901" s="74">
        <f>'MRR - Juliana'!S3654</f>
        <v>0</v>
      </c>
    </row>
    <row r="3902" spans="1:1" x14ac:dyDescent="0.3">
      <c r="A3902" s="74">
        <f>'MRR - Juliana'!S3655</f>
        <v>0</v>
      </c>
    </row>
    <row r="3903" spans="1:1" x14ac:dyDescent="0.3">
      <c r="A3903" s="74">
        <f>'MRR - Juliana'!S3656</f>
        <v>0</v>
      </c>
    </row>
    <row r="3904" spans="1:1" x14ac:dyDescent="0.3">
      <c r="A3904" s="74">
        <f>'MRR - Juliana'!S3657</f>
        <v>0</v>
      </c>
    </row>
    <row r="3905" spans="1:1" x14ac:dyDescent="0.3">
      <c r="A3905" s="74">
        <f>'MRR - Juliana'!S3658</f>
        <v>0</v>
      </c>
    </row>
    <row r="3906" spans="1:1" x14ac:dyDescent="0.3">
      <c r="A3906" s="74">
        <f>'MRR - Juliana'!S3659</f>
        <v>0</v>
      </c>
    </row>
    <row r="3907" spans="1:1" x14ac:dyDescent="0.3">
      <c r="A3907" s="74">
        <f>'MRR - Juliana'!S3660</f>
        <v>0</v>
      </c>
    </row>
    <row r="3908" spans="1:1" x14ac:dyDescent="0.3">
      <c r="A3908" s="74">
        <f>'MRR - Juliana'!S3661</f>
        <v>0</v>
      </c>
    </row>
    <row r="3909" spans="1:1" x14ac:dyDescent="0.3">
      <c r="A3909" s="74">
        <f>'MRR - Juliana'!S3662</f>
        <v>0</v>
      </c>
    </row>
    <row r="3910" spans="1:1" x14ac:dyDescent="0.3">
      <c r="A3910" s="74">
        <f>'MRR - Juliana'!S3663</f>
        <v>0</v>
      </c>
    </row>
    <row r="3911" spans="1:1" x14ac:dyDescent="0.3">
      <c r="A3911" s="74">
        <f>'MRR - Juliana'!S3664</f>
        <v>0</v>
      </c>
    </row>
    <row r="3912" spans="1:1" x14ac:dyDescent="0.3">
      <c r="A3912" s="74">
        <f>'MRR - Juliana'!S3665</f>
        <v>0</v>
      </c>
    </row>
    <row r="3913" spans="1:1" x14ac:dyDescent="0.3">
      <c r="A3913" s="74">
        <f>'MRR - Juliana'!S3666</f>
        <v>0</v>
      </c>
    </row>
    <row r="3914" spans="1:1" x14ac:dyDescent="0.3">
      <c r="A3914" s="74">
        <f>'MRR - Juliana'!S3667</f>
        <v>0</v>
      </c>
    </row>
    <row r="3915" spans="1:1" x14ac:dyDescent="0.3">
      <c r="A3915" s="74">
        <f>'MRR - Juliana'!S3668</f>
        <v>0</v>
      </c>
    </row>
    <row r="3916" spans="1:1" x14ac:dyDescent="0.3">
      <c r="A3916" s="74">
        <f>'MRR - Juliana'!S3669</f>
        <v>0</v>
      </c>
    </row>
    <row r="3917" spans="1:1" x14ac:dyDescent="0.3">
      <c r="A3917" s="74">
        <f>'MRR - Juliana'!S3670</f>
        <v>0</v>
      </c>
    </row>
    <row r="3918" spans="1:1" x14ac:dyDescent="0.3">
      <c r="A3918" s="74">
        <f>'MRR - Juliana'!S3671</f>
        <v>0</v>
      </c>
    </row>
    <row r="3919" spans="1:1" x14ac:dyDescent="0.3">
      <c r="A3919" s="74">
        <f>'MRR - Juliana'!S3672</f>
        <v>0</v>
      </c>
    </row>
    <row r="3920" spans="1:1" x14ac:dyDescent="0.3">
      <c r="A3920" s="74">
        <f>'MRR - Juliana'!S3673</f>
        <v>0</v>
      </c>
    </row>
    <row r="3921" spans="1:1" x14ac:dyDescent="0.3">
      <c r="A3921" s="74">
        <f>'MRR - Juliana'!S3674</f>
        <v>0</v>
      </c>
    </row>
    <row r="3922" spans="1:1" x14ac:dyDescent="0.3">
      <c r="A3922" s="74">
        <f>'MRR - Juliana'!S3675</f>
        <v>0</v>
      </c>
    </row>
    <row r="3923" spans="1:1" x14ac:dyDescent="0.3">
      <c r="A3923" s="74">
        <f>'MRR - Juliana'!S3676</f>
        <v>0</v>
      </c>
    </row>
    <row r="3924" spans="1:1" x14ac:dyDescent="0.3">
      <c r="A3924" s="74">
        <f>'MRR - Juliana'!S3677</f>
        <v>0</v>
      </c>
    </row>
    <row r="3925" spans="1:1" x14ac:dyDescent="0.3">
      <c r="A3925" s="74">
        <f>'MRR - Juliana'!S3678</f>
        <v>0</v>
      </c>
    </row>
    <row r="3926" spans="1:1" x14ac:dyDescent="0.3">
      <c r="A3926" s="74">
        <f>'MRR - Juliana'!S3679</f>
        <v>0</v>
      </c>
    </row>
    <row r="3927" spans="1:1" x14ac:dyDescent="0.3">
      <c r="A3927" s="74">
        <f>'MRR - Juliana'!S3680</f>
        <v>0</v>
      </c>
    </row>
    <row r="3928" spans="1:1" x14ac:dyDescent="0.3">
      <c r="A3928" s="74">
        <f>'MRR - Juliana'!S3681</f>
        <v>0</v>
      </c>
    </row>
    <row r="3929" spans="1:1" x14ac:dyDescent="0.3">
      <c r="A3929" s="74">
        <f>'MRR - Juliana'!S3682</f>
        <v>0</v>
      </c>
    </row>
    <row r="3930" spans="1:1" x14ac:dyDescent="0.3">
      <c r="A3930" s="74">
        <f>'MRR - Juliana'!S3683</f>
        <v>0</v>
      </c>
    </row>
    <row r="3931" spans="1:1" x14ac:dyDescent="0.3">
      <c r="A3931" s="74">
        <f>'MRR - Juliana'!S3684</f>
        <v>0</v>
      </c>
    </row>
    <row r="3932" spans="1:1" x14ac:dyDescent="0.3">
      <c r="A3932" s="74">
        <f>'MRR - Juliana'!S3685</f>
        <v>0</v>
      </c>
    </row>
    <row r="3933" spans="1:1" x14ac:dyDescent="0.3">
      <c r="A3933" s="74">
        <f>'MRR - Juliana'!S3686</f>
        <v>0</v>
      </c>
    </row>
    <row r="3934" spans="1:1" x14ac:dyDescent="0.3">
      <c r="A3934" s="74">
        <f>'MRR - Juliana'!S3687</f>
        <v>0</v>
      </c>
    </row>
    <row r="3935" spans="1:1" x14ac:dyDescent="0.3">
      <c r="A3935" s="74">
        <f>'MRR - Juliana'!S3688</f>
        <v>0</v>
      </c>
    </row>
    <row r="3936" spans="1:1" x14ac:dyDescent="0.3">
      <c r="A3936" s="74">
        <f>'MRR - Juliana'!S3689</f>
        <v>0</v>
      </c>
    </row>
    <row r="3937" spans="1:1" x14ac:dyDescent="0.3">
      <c r="A3937" s="74">
        <f>'MRR - Juliana'!S3690</f>
        <v>0</v>
      </c>
    </row>
    <row r="3938" spans="1:1" x14ac:dyDescent="0.3">
      <c r="A3938" s="74">
        <f>'MRR - Juliana'!S3691</f>
        <v>0</v>
      </c>
    </row>
    <row r="3939" spans="1:1" x14ac:dyDescent="0.3">
      <c r="A3939" s="74">
        <f>'MRR - Juliana'!S3692</f>
        <v>0</v>
      </c>
    </row>
    <row r="3940" spans="1:1" x14ac:dyDescent="0.3">
      <c r="A3940" s="74">
        <f>'MRR - Juliana'!S3693</f>
        <v>0</v>
      </c>
    </row>
    <row r="3941" spans="1:1" x14ac:dyDescent="0.3">
      <c r="A3941" s="74">
        <f>'MRR - Juliana'!S3694</f>
        <v>0</v>
      </c>
    </row>
    <row r="3942" spans="1:1" x14ac:dyDescent="0.3">
      <c r="A3942" s="74">
        <f>'MRR - Juliana'!S3695</f>
        <v>0</v>
      </c>
    </row>
    <row r="3943" spans="1:1" x14ac:dyDescent="0.3">
      <c r="A3943" s="74">
        <f>'MRR - Juliana'!S3696</f>
        <v>0</v>
      </c>
    </row>
    <row r="3944" spans="1:1" x14ac:dyDescent="0.3">
      <c r="A3944" s="74">
        <f>'MRR - Juliana'!S3697</f>
        <v>0</v>
      </c>
    </row>
    <row r="3945" spans="1:1" x14ac:dyDescent="0.3">
      <c r="A3945" s="74">
        <f>'MRR - Juliana'!S3698</f>
        <v>0</v>
      </c>
    </row>
    <row r="3946" spans="1:1" x14ac:dyDescent="0.3">
      <c r="A3946" s="74">
        <f>'MRR - Juliana'!S3699</f>
        <v>0</v>
      </c>
    </row>
    <row r="3947" spans="1:1" x14ac:dyDescent="0.3">
      <c r="A3947" s="74">
        <f>'MRR - Juliana'!S3700</f>
        <v>0</v>
      </c>
    </row>
    <row r="3948" spans="1:1" x14ac:dyDescent="0.3">
      <c r="A3948" s="74">
        <f>'MRR - Juliana'!S3701</f>
        <v>0</v>
      </c>
    </row>
    <row r="3949" spans="1:1" x14ac:dyDescent="0.3">
      <c r="A3949" s="74">
        <f>'MRR - Juliana'!S3702</f>
        <v>0</v>
      </c>
    </row>
    <row r="3950" spans="1:1" x14ac:dyDescent="0.3">
      <c r="A3950" s="74">
        <f>'MRR - Juliana'!S3703</f>
        <v>0</v>
      </c>
    </row>
    <row r="3951" spans="1:1" x14ac:dyDescent="0.3">
      <c r="A3951" s="74">
        <f>'MRR - Juliana'!S3704</f>
        <v>0</v>
      </c>
    </row>
    <row r="3952" spans="1:1" x14ac:dyDescent="0.3">
      <c r="A3952" s="74">
        <f>'MRR - Juliana'!S3705</f>
        <v>0</v>
      </c>
    </row>
    <row r="3953" spans="1:1" x14ac:dyDescent="0.3">
      <c r="A3953" s="74">
        <f>'MRR - Juliana'!S3706</f>
        <v>0</v>
      </c>
    </row>
    <row r="3954" spans="1:1" x14ac:dyDescent="0.3">
      <c r="A3954" s="74">
        <f>'MRR - Juliana'!S3707</f>
        <v>0</v>
      </c>
    </row>
    <row r="3955" spans="1:1" x14ac:dyDescent="0.3">
      <c r="A3955" s="74">
        <f>'MRR - Juliana'!S3708</f>
        <v>0</v>
      </c>
    </row>
    <row r="3956" spans="1:1" x14ac:dyDescent="0.3">
      <c r="A3956" s="74">
        <f>'MRR - Juliana'!S3709</f>
        <v>0</v>
      </c>
    </row>
    <row r="3957" spans="1:1" x14ac:dyDescent="0.3">
      <c r="A3957" s="74">
        <f>'MRR - Juliana'!S3710</f>
        <v>0</v>
      </c>
    </row>
    <row r="3958" spans="1:1" x14ac:dyDescent="0.3">
      <c r="A3958" s="74">
        <f>'MRR - Juliana'!S3711</f>
        <v>0</v>
      </c>
    </row>
    <row r="3959" spans="1:1" x14ac:dyDescent="0.3">
      <c r="A3959" s="74">
        <f>'MRR - Juliana'!S3712</f>
        <v>0</v>
      </c>
    </row>
    <row r="3960" spans="1:1" x14ac:dyDescent="0.3">
      <c r="A3960" s="74">
        <f>'MRR - Juliana'!S3713</f>
        <v>0</v>
      </c>
    </row>
    <row r="3961" spans="1:1" x14ac:dyDescent="0.3">
      <c r="A3961" s="74">
        <f>'MRR - Juliana'!S3714</f>
        <v>0</v>
      </c>
    </row>
    <row r="3962" spans="1:1" x14ac:dyDescent="0.3">
      <c r="A3962" s="74">
        <f>'MRR - Juliana'!S3715</f>
        <v>0</v>
      </c>
    </row>
    <row r="3963" spans="1:1" x14ac:dyDescent="0.3">
      <c r="A3963" s="74">
        <f>'MRR - Juliana'!S3716</f>
        <v>0</v>
      </c>
    </row>
    <row r="3964" spans="1:1" x14ac:dyDescent="0.3">
      <c r="A3964" s="74">
        <f>'MRR - Juliana'!S3717</f>
        <v>0</v>
      </c>
    </row>
    <row r="3965" spans="1:1" x14ac:dyDescent="0.3">
      <c r="A3965" s="74">
        <f>'MRR - Juliana'!S3718</f>
        <v>0</v>
      </c>
    </row>
    <row r="3966" spans="1:1" x14ac:dyDescent="0.3">
      <c r="A3966" s="74">
        <f>'MRR - Juliana'!S3719</f>
        <v>0</v>
      </c>
    </row>
    <row r="3967" spans="1:1" x14ac:dyDescent="0.3">
      <c r="A3967" s="74">
        <f>'MRR - Juliana'!S3720</f>
        <v>0</v>
      </c>
    </row>
    <row r="3968" spans="1:1" x14ac:dyDescent="0.3">
      <c r="A3968" s="74">
        <f>'MRR - Juliana'!S3721</f>
        <v>0</v>
      </c>
    </row>
    <row r="3969" spans="1:1" x14ac:dyDescent="0.3">
      <c r="A3969" s="74">
        <f>'MRR - Juliana'!S3722</f>
        <v>0</v>
      </c>
    </row>
    <row r="3970" spans="1:1" x14ac:dyDescent="0.3">
      <c r="A3970" s="74">
        <f>'MRR - Juliana'!S3723</f>
        <v>0</v>
      </c>
    </row>
    <row r="3971" spans="1:1" x14ac:dyDescent="0.3">
      <c r="A3971" s="74">
        <f>'MRR - Juliana'!S3724</f>
        <v>0</v>
      </c>
    </row>
    <row r="3972" spans="1:1" x14ac:dyDescent="0.3">
      <c r="A3972" s="74">
        <f>'MRR - Juliana'!S3725</f>
        <v>0</v>
      </c>
    </row>
    <row r="3973" spans="1:1" x14ac:dyDescent="0.3">
      <c r="A3973" s="74">
        <f>'MRR - Juliana'!S3726</f>
        <v>0</v>
      </c>
    </row>
    <row r="3974" spans="1:1" x14ac:dyDescent="0.3">
      <c r="A3974" s="74">
        <f>'MRR - Juliana'!S3727</f>
        <v>0</v>
      </c>
    </row>
    <row r="3975" spans="1:1" x14ac:dyDescent="0.3">
      <c r="A3975" s="74">
        <f>'MRR - Juliana'!S3728</f>
        <v>0</v>
      </c>
    </row>
    <row r="3976" spans="1:1" x14ac:dyDescent="0.3">
      <c r="A3976" s="74">
        <f>'MRR - Juliana'!S3729</f>
        <v>0</v>
      </c>
    </row>
    <row r="3977" spans="1:1" x14ac:dyDescent="0.3">
      <c r="A3977" s="74">
        <f>'MRR - Juliana'!S3730</f>
        <v>0</v>
      </c>
    </row>
    <row r="3978" spans="1:1" x14ac:dyDescent="0.3">
      <c r="A3978" s="74">
        <f>'MRR - Juliana'!S3731</f>
        <v>0</v>
      </c>
    </row>
    <row r="3979" spans="1:1" x14ac:dyDescent="0.3">
      <c r="A3979" s="74">
        <f>'MRR - Juliana'!S3732</f>
        <v>0</v>
      </c>
    </row>
    <row r="3980" spans="1:1" x14ac:dyDescent="0.3">
      <c r="A3980" s="74">
        <f>'MRR - Juliana'!S3733</f>
        <v>0</v>
      </c>
    </row>
    <row r="3981" spans="1:1" x14ac:dyDescent="0.3">
      <c r="A3981" s="74">
        <f>'MRR - Juliana'!S3734</f>
        <v>0</v>
      </c>
    </row>
    <row r="3982" spans="1:1" x14ac:dyDescent="0.3">
      <c r="A3982" s="74">
        <f>'MRR - Juliana'!S3735</f>
        <v>0</v>
      </c>
    </row>
    <row r="3983" spans="1:1" x14ac:dyDescent="0.3">
      <c r="A3983" s="74">
        <f>'MRR - Juliana'!S3736</f>
        <v>0</v>
      </c>
    </row>
    <row r="3984" spans="1:1" x14ac:dyDescent="0.3">
      <c r="A3984" s="74">
        <f>'MRR - Juliana'!S3737</f>
        <v>0</v>
      </c>
    </row>
    <row r="3985" spans="1:1" x14ac:dyDescent="0.3">
      <c r="A3985" s="74">
        <f>'MRR - Juliana'!S3738</f>
        <v>0</v>
      </c>
    </row>
    <row r="3986" spans="1:1" x14ac:dyDescent="0.3">
      <c r="A3986" s="74">
        <f>'MRR - Juliana'!S3739</f>
        <v>0</v>
      </c>
    </row>
    <row r="3987" spans="1:1" x14ac:dyDescent="0.3">
      <c r="A3987" s="74">
        <f>'MRR - Juliana'!S3740</f>
        <v>0</v>
      </c>
    </row>
    <row r="3988" spans="1:1" x14ac:dyDescent="0.3">
      <c r="A3988" s="74">
        <f>'MRR - Juliana'!S3741</f>
        <v>0</v>
      </c>
    </row>
    <row r="3989" spans="1:1" x14ac:dyDescent="0.3">
      <c r="A3989" s="74">
        <f>'MRR - Juliana'!S3742</f>
        <v>0</v>
      </c>
    </row>
    <row r="3990" spans="1:1" x14ac:dyDescent="0.3">
      <c r="A3990" s="74">
        <f>'MRR - Juliana'!S3743</f>
        <v>0</v>
      </c>
    </row>
    <row r="3991" spans="1:1" x14ac:dyDescent="0.3">
      <c r="A3991" s="74">
        <f>'MRR - Juliana'!S3744</f>
        <v>0</v>
      </c>
    </row>
    <row r="3992" spans="1:1" x14ac:dyDescent="0.3">
      <c r="A3992" s="74">
        <f>'MRR - Juliana'!S3745</f>
        <v>0</v>
      </c>
    </row>
    <row r="3993" spans="1:1" x14ac:dyDescent="0.3">
      <c r="A3993" s="74">
        <f>'MRR - Juliana'!S3746</f>
        <v>0</v>
      </c>
    </row>
    <row r="3994" spans="1:1" x14ac:dyDescent="0.3">
      <c r="A3994" s="74">
        <f>'MRR - Juliana'!S3747</f>
        <v>0</v>
      </c>
    </row>
    <row r="3995" spans="1:1" x14ac:dyDescent="0.3">
      <c r="A3995" s="74">
        <f>'MRR - Juliana'!S3748</f>
        <v>0</v>
      </c>
    </row>
    <row r="3996" spans="1:1" x14ac:dyDescent="0.3">
      <c r="A3996" s="74">
        <f>'MRR - Juliana'!S3749</f>
        <v>0</v>
      </c>
    </row>
    <row r="3997" spans="1:1" x14ac:dyDescent="0.3">
      <c r="A3997" s="74">
        <f>'MRR - Juliana'!S3750</f>
        <v>0</v>
      </c>
    </row>
    <row r="3998" spans="1:1" x14ac:dyDescent="0.3">
      <c r="A3998" s="74">
        <f>'MRR - Juliana'!S3751</f>
        <v>0</v>
      </c>
    </row>
    <row r="3999" spans="1:1" x14ac:dyDescent="0.3">
      <c r="A3999" s="74">
        <f>'MRR - Juliana'!S3752</f>
        <v>0</v>
      </c>
    </row>
    <row r="4000" spans="1:1" x14ac:dyDescent="0.3">
      <c r="A4000" s="74">
        <f>'MRR - Juliana'!S3753</f>
        <v>0</v>
      </c>
    </row>
    <row r="4001" spans="1:1" x14ac:dyDescent="0.3">
      <c r="A4001" s="74">
        <f>'MRR - Juliana'!S3754</f>
        <v>0</v>
      </c>
    </row>
    <row r="4002" spans="1:1" x14ac:dyDescent="0.3">
      <c r="A4002" s="74">
        <f>'MRR - Juliana'!S3755</f>
        <v>0</v>
      </c>
    </row>
    <row r="4003" spans="1:1" x14ac:dyDescent="0.3">
      <c r="A4003" s="74">
        <f>'MRR - Juliana'!S3756</f>
        <v>0</v>
      </c>
    </row>
    <row r="4004" spans="1:1" x14ac:dyDescent="0.3">
      <c r="A4004" s="74">
        <f>'MRR - Juliana'!S3757</f>
        <v>0</v>
      </c>
    </row>
    <row r="4005" spans="1:1" x14ac:dyDescent="0.3">
      <c r="A4005" s="74">
        <f>'MRR - Juliana'!S3758</f>
        <v>0</v>
      </c>
    </row>
    <row r="4006" spans="1:1" x14ac:dyDescent="0.3">
      <c r="A4006" s="74">
        <f>'MRR - Juliana'!S3759</f>
        <v>0</v>
      </c>
    </row>
    <row r="4007" spans="1:1" x14ac:dyDescent="0.3">
      <c r="A4007" s="74">
        <f>'MRR - Juliana'!S3760</f>
        <v>0</v>
      </c>
    </row>
    <row r="4008" spans="1:1" x14ac:dyDescent="0.3">
      <c r="A4008" s="74">
        <f>'MRR - Juliana'!S3761</f>
        <v>0</v>
      </c>
    </row>
    <row r="4009" spans="1:1" x14ac:dyDescent="0.3">
      <c r="A4009" s="74">
        <f>'MRR - Juliana'!S3762</f>
        <v>0</v>
      </c>
    </row>
    <row r="4010" spans="1:1" x14ac:dyDescent="0.3">
      <c r="A4010" s="74">
        <f>'MRR - Juliana'!S3763</f>
        <v>0</v>
      </c>
    </row>
    <row r="4011" spans="1:1" x14ac:dyDescent="0.3">
      <c r="A4011" s="74">
        <f>'MRR - Juliana'!S3764</f>
        <v>0</v>
      </c>
    </row>
    <row r="4012" spans="1:1" x14ac:dyDescent="0.3">
      <c r="A4012" s="74">
        <f>'MRR - Juliana'!S3765</f>
        <v>0</v>
      </c>
    </row>
    <row r="4013" spans="1:1" x14ac:dyDescent="0.3">
      <c r="A4013" s="74">
        <f>'MRR - Juliana'!S3766</f>
        <v>0</v>
      </c>
    </row>
    <row r="4014" spans="1:1" x14ac:dyDescent="0.3">
      <c r="A4014" s="74">
        <f>'MRR - Juliana'!S3767</f>
        <v>0</v>
      </c>
    </row>
    <row r="4015" spans="1:1" x14ac:dyDescent="0.3">
      <c r="A4015" s="74">
        <f>'MRR - Juliana'!S3768</f>
        <v>0</v>
      </c>
    </row>
    <row r="4016" spans="1:1" x14ac:dyDescent="0.3">
      <c r="A4016" s="74">
        <f>'MRR - Juliana'!S3769</f>
        <v>0</v>
      </c>
    </row>
    <row r="4017" spans="1:1" x14ac:dyDescent="0.3">
      <c r="A4017" s="74">
        <f>'MRR - Juliana'!S3770</f>
        <v>0</v>
      </c>
    </row>
    <row r="4018" spans="1:1" x14ac:dyDescent="0.3">
      <c r="A4018" s="74">
        <f>'MRR - Juliana'!S3771</f>
        <v>0</v>
      </c>
    </row>
    <row r="4019" spans="1:1" x14ac:dyDescent="0.3">
      <c r="A4019" s="74">
        <f>'MRR - Juliana'!S3772</f>
        <v>0</v>
      </c>
    </row>
    <row r="4020" spans="1:1" x14ac:dyDescent="0.3">
      <c r="A4020" s="74">
        <f>'MRR - Juliana'!S3773</f>
        <v>0</v>
      </c>
    </row>
    <row r="4021" spans="1:1" x14ac:dyDescent="0.3">
      <c r="A4021" s="74">
        <f>'MRR - Juliana'!S3774</f>
        <v>0</v>
      </c>
    </row>
    <row r="4022" spans="1:1" x14ac:dyDescent="0.3">
      <c r="A4022" s="74">
        <f>'MRR - Juliana'!S3775</f>
        <v>0</v>
      </c>
    </row>
    <row r="4023" spans="1:1" x14ac:dyDescent="0.3">
      <c r="A4023" s="74">
        <f>'MRR - Juliana'!S3776</f>
        <v>0</v>
      </c>
    </row>
    <row r="4024" spans="1:1" x14ac:dyDescent="0.3">
      <c r="A4024" s="74">
        <f>'MRR - Juliana'!S3777</f>
        <v>0</v>
      </c>
    </row>
    <row r="4025" spans="1:1" x14ac:dyDescent="0.3">
      <c r="A4025" s="74">
        <f>'MRR - Juliana'!S3778</f>
        <v>0</v>
      </c>
    </row>
    <row r="4026" spans="1:1" x14ac:dyDescent="0.3">
      <c r="A4026" s="74" t="e">
        <f>'MRR - Juliana'!#REF!</f>
        <v>#REF!</v>
      </c>
    </row>
    <row r="4027" spans="1:1" x14ac:dyDescent="0.3">
      <c r="A4027" s="74" t="e">
        <f>'MRR - Juliana'!#REF!</f>
        <v>#REF!</v>
      </c>
    </row>
    <row r="4028" spans="1:1" x14ac:dyDescent="0.3">
      <c r="A4028" s="74" t="e">
        <f>'MRR - Juliana'!#REF!</f>
        <v>#REF!</v>
      </c>
    </row>
    <row r="4029" spans="1:1" x14ac:dyDescent="0.3">
      <c r="A4029" s="74" t="e">
        <f>'MRR - Juliana'!#REF!</f>
        <v>#REF!</v>
      </c>
    </row>
    <row r="4030" spans="1:1" x14ac:dyDescent="0.3">
      <c r="A4030" s="74" t="e">
        <f>'MRR - Juliana'!#REF!</f>
        <v>#REF!</v>
      </c>
    </row>
    <row r="4031" spans="1:1" x14ac:dyDescent="0.3">
      <c r="A4031" s="74" t="e">
        <f>'MRR - Juliana'!#REF!</f>
        <v>#REF!</v>
      </c>
    </row>
    <row r="4032" spans="1:1" x14ac:dyDescent="0.3">
      <c r="A4032" s="74" t="e">
        <f>'MRR - Juliana'!#REF!</f>
        <v>#REF!</v>
      </c>
    </row>
    <row r="4033" spans="1:1" x14ac:dyDescent="0.3">
      <c r="A4033" s="74" t="e">
        <f>'MRR - Juliana'!#REF!</f>
        <v>#REF!</v>
      </c>
    </row>
    <row r="4034" spans="1:1" x14ac:dyDescent="0.3">
      <c r="A4034" s="74" t="e">
        <f>'MRR - Juliana'!#REF!</f>
        <v>#REF!</v>
      </c>
    </row>
    <row r="4035" spans="1:1" x14ac:dyDescent="0.3">
      <c r="A4035" s="74" t="e">
        <f>'MRR - Juliana'!#REF!</f>
        <v>#REF!</v>
      </c>
    </row>
    <row r="4036" spans="1:1" x14ac:dyDescent="0.3">
      <c r="A4036" s="74" t="e">
        <f>'MRR - Juliana'!#REF!</f>
        <v>#REF!</v>
      </c>
    </row>
    <row r="4037" spans="1:1" x14ac:dyDescent="0.3">
      <c r="A4037" s="74" t="e">
        <f>'MRR - Juliana'!#REF!</f>
        <v>#REF!</v>
      </c>
    </row>
    <row r="4038" spans="1:1" x14ac:dyDescent="0.3">
      <c r="A4038" s="74" t="e">
        <f>'MRR - Juliana'!#REF!</f>
        <v>#REF!</v>
      </c>
    </row>
    <row r="4039" spans="1:1" x14ac:dyDescent="0.3">
      <c r="A4039" s="74" t="e">
        <f>'MRR - Juliana'!#REF!</f>
        <v>#REF!</v>
      </c>
    </row>
    <row r="4040" spans="1:1" x14ac:dyDescent="0.3">
      <c r="A4040" s="74" t="e">
        <f>'MRR - Juliana'!#REF!</f>
        <v>#REF!</v>
      </c>
    </row>
    <row r="4041" spans="1:1" x14ac:dyDescent="0.3">
      <c r="A4041" s="74" t="e">
        <f>'MRR - Juliana'!#REF!</f>
        <v>#REF!</v>
      </c>
    </row>
    <row r="4042" spans="1:1" x14ac:dyDescent="0.3">
      <c r="A4042" s="74" t="e">
        <f>'MRR - Juliana'!#REF!</f>
        <v>#REF!</v>
      </c>
    </row>
    <row r="4043" spans="1:1" x14ac:dyDescent="0.3">
      <c r="A4043" s="74" t="e">
        <f>'MRR - Juliana'!#REF!</f>
        <v>#REF!</v>
      </c>
    </row>
    <row r="4044" spans="1:1" x14ac:dyDescent="0.3">
      <c r="A4044" s="74" t="e">
        <f>'MRR - Juliana'!#REF!</f>
        <v>#REF!</v>
      </c>
    </row>
    <row r="4045" spans="1:1" x14ac:dyDescent="0.3">
      <c r="A4045" s="74" t="e">
        <f>'MRR - Juliana'!#REF!</f>
        <v>#REF!</v>
      </c>
    </row>
    <row r="4046" spans="1:1" x14ac:dyDescent="0.3">
      <c r="A4046" s="74" t="e">
        <f>'MRR - Juliana'!#REF!</f>
        <v>#REF!</v>
      </c>
    </row>
    <row r="4047" spans="1:1" x14ac:dyDescent="0.3">
      <c r="A4047" s="74" t="e">
        <f>'MRR - Juliana'!#REF!</f>
        <v>#REF!</v>
      </c>
    </row>
    <row r="4048" spans="1:1" x14ac:dyDescent="0.3">
      <c r="A4048" s="74" t="e">
        <f>'MRR - Juliana'!#REF!</f>
        <v>#REF!</v>
      </c>
    </row>
    <row r="4049" spans="1:1" x14ac:dyDescent="0.3">
      <c r="A4049" s="74" t="e">
        <f>'MRR - Juliana'!#REF!</f>
        <v>#REF!</v>
      </c>
    </row>
    <row r="4050" spans="1:1" x14ac:dyDescent="0.3">
      <c r="A4050" s="74" t="e">
        <f>'MRR - Juliana'!#REF!</f>
        <v>#REF!</v>
      </c>
    </row>
    <row r="4051" spans="1:1" x14ac:dyDescent="0.3">
      <c r="A4051" s="74" t="e">
        <f>'MRR - Juliana'!#REF!</f>
        <v>#REF!</v>
      </c>
    </row>
    <row r="4052" spans="1:1" x14ac:dyDescent="0.3">
      <c r="A4052" s="74" t="e">
        <f>'MRR - Juliana'!#REF!</f>
        <v>#REF!</v>
      </c>
    </row>
    <row r="4053" spans="1:1" x14ac:dyDescent="0.3">
      <c r="A4053" s="74" t="e">
        <f>'MRR - Juliana'!#REF!</f>
        <v>#REF!</v>
      </c>
    </row>
    <row r="4054" spans="1:1" x14ac:dyDescent="0.3">
      <c r="A4054" s="74" t="e">
        <f>'MRR - Juliana'!#REF!</f>
        <v>#REF!</v>
      </c>
    </row>
    <row r="4055" spans="1:1" x14ac:dyDescent="0.3">
      <c r="A4055" s="74" t="e">
        <f>'MRR - Juliana'!#REF!</f>
        <v>#REF!</v>
      </c>
    </row>
    <row r="4056" spans="1:1" x14ac:dyDescent="0.3">
      <c r="A4056" s="74" t="e">
        <f>'MRR - Juliana'!#REF!</f>
        <v>#REF!</v>
      </c>
    </row>
    <row r="4057" spans="1:1" x14ac:dyDescent="0.3">
      <c r="A4057" s="74" t="e">
        <f>'MRR - Juliana'!#REF!</f>
        <v>#REF!</v>
      </c>
    </row>
    <row r="4058" spans="1:1" x14ac:dyDescent="0.3">
      <c r="A4058" s="74" t="e">
        <f>'MRR - Juliana'!#REF!</f>
        <v>#REF!</v>
      </c>
    </row>
    <row r="4059" spans="1:1" x14ac:dyDescent="0.3">
      <c r="A4059" s="74" t="e">
        <f>'MRR - Juliana'!#REF!</f>
        <v>#REF!</v>
      </c>
    </row>
    <row r="4060" spans="1:1" x14ac:dyDescent="0.3">
      <c r="A4060" s="74" t="e">
        <f>'MRR - Juliana'!#REF!</f>
        <v>#REF!</v>
      </c>
    </row>
    <row r="4061" spans="1:1" x14ac:dyDescent="0.3">
      <c r="A4061" s="74" t="e">
        <f>'MRR - Juliana'!#REF!</f>
        <v>#REF!</v>
      </c>
    </row>
    <row r="4062" spans="1:1" x14ac:dyDescent="0.3">
      <c r="A4062" s="74" t="e">
        <f>'MRR - Juliana'!#REF!</f>
        <v>#REF!</v>
      </c>
    </row>
    <row r="4063" spans="1:1" x14ac:dyDescent="0.3">
      <c r="A4063" s="74" t="e">
        <f>'MRR - Juliana'!#REF!</f>
        <v>#REF!</v>
      </c>
    </row>
    <row r="4064" spans="1:1" x14ac:dyDescent="0.3">
      <c r="A4064" s="74" t="e">
        <f>'MRR - Juliana'!#REF!</f>
        <v>#REF!</v>
      </c>
    </row>
    <row r="4065" spans="1:1" x14ac:dyDescent="0.3">
      <c r="A4065" s="74" t="e">
        <f>'MRR - Juliana'!#REF!</f>
        <v>#REF!</v>
      </c>
    </row>
    <row r="4066" spans="1:1" x14ac:dyDescent="0.3">
      <c r="A4066" s="74" t="e">
        <f>'MRR - Juliana'!#REF!</f>
        <v>#REF!</v>
      </c>
    </row>
    <row r="4067" spans="1:1" x14ac:dyDescent="0.3">
      <c r="A4067" s="74" t="e">
        <f>'MRR - Juliana'!#REF!</f>
        <v>#REF!</v>
      </c>
    </row>
    <row r="4068" spans="1:1" x14ac:dyDescent="0.3">
      <c r="A4068" s="74" t="e">
        <f>'MRR - Juliana'!#REF!</f>
        <v>#REF!</v>
      </c>
    </row>
    <row r="4069" spans="1:1" x14ac:dyDescent="0.3">
      <c r="A4069" s="74" t="e">
        <f>'MRR - Juliana'!#REF!</f>
        <v>#REF!</v>
      </c>
    </row>
    <row r="4070" spans="1:1" x14ac:dyDescent="0.3">
      <c r="A4070" s="74" t="e">
        <f>'MRR - Juliana'!#REF!</f>
        <v>#REF!</v>
      </c>
    </row>
    <row r="4071" spans="1:1" x14ac:dyDescent="0.3">
      <c r="A4071" s="74" t="e">
        <f>'MRR - Juliana'!#REF!</f>
        <v>#REF!</v>
      </c>
    </row>
    <row r="4072" spans="1:1" x14ac:dyDescent="0.3">
      <c r="A4072" s="74" t="e">
        <f>'MRR - Juliana'!#REF!</f>
        <v>#REF!</v>
      </c>
    </row>
    <row r="4073" spans="1:1" x14ac:dyDescent="0.3">
      <c r="A4073" s="74" t="e">
        <f>'MRR - Juliana'!#REF!</f>
        <v>#REF!</v>
      </c>
    </row>
    <row r="4074" spans="1:1" x14ac:dyDescent="0.3">
      <c r="A4074" s="74" t="e">
        <f>'MRR - Juliana'!#REF!</f>
        <v>#REF!</v>
      </c>
    </row>
    <row r="4075" spans="1:1" x14ac:dyDescent="0.3">
      <c r="A4075" s="74" t="e">
        <f>'MRR - Juliana'!#REF!</f>
        <v>#REF!</v>
      </c>
    </row>
    <row r="4076" spans="1:1" x14ac:dyDescent="0.3">
      <c r="A4076" s="74" t="e">
        <f>'MRR - Juliana'!#REF!</f>
        <v>#REF!</v>
      </c>
    </row>
    <row r="4077" spans="1:1" x14ac:dyDescent="0.3">
      <c r="A4077" s="74" t="e">
        <f>'MRR - Juliana'!#REF!</f>
        <v>#REF!</v>
      </c>
    </row>
    <row r="4078" spans="1:1" x14ac:dyDescent="0.3">
      <c r="A4078" s="74" t="e">
        <f>'MRR - Juliana'!#REF!</f>
        <v>#REF!</v>
      </c>
    </row>
    <row r="4079" spans="1:1" x14ac:dyDescent="0.3">
      <c r="A4079" s="74" t="e">
        <f>'MRR - Juliana'!#REF!</f>
        <v>#REF!</v>
      </c>
    </row>
    <row r="4080" spans="1:1" x14ac:dyDescent="0.3">
      <c r="A4080" s="74" t="e">
        <f>'MRR - Juliana'!#REF!</f>
        <v>#REF!</v>
      </c>
    </row>
    <row r="4081" spans="1:1" x14ac:dyDescent="0.3">
      <c r="A4081" s="74" t="e">
        <f>'MRR - Juliana'!#REF!</f>
        <v>#REF!</v>
      </c>
    </row>
    <row r="4082" spans="1:1" x14ac:dyDescent="0.3">
      <c r="A4082" s="74" t="e">
        <f>'MRR - Juliana'!#REF!</f>
        <v>#REF!</v>
      </c>
    </row>
    <row r="4083" spans="1:1" x14ac:dyDescent="0.3">
      <c r="A4083" s="74" t="e">
        <f>'MRR - Juliana'!#REF!</f>
        <v>#REF!</v>
      </c>
    </row>
    <row r="4084" spans="1:1" x14ac:dyDescent="0.3">
      <c r="A4084" s="74" t="e">
        <f>'MRR - Juliana'!#REF!</f>
        <v>#REF!</v>
      </c>
    </row>
    <row r="4085" spans="1:1" x14ac:dyDescent="0.3">
      <c r="A4085" s="74" t="e">
        <f>'MRR - Juliana'!#REF!</f>
        <v>#REF!</v>
      </c>
    </row>
    <row r="4086" spans="1:1" x14ac:dyDescent="0.3">
      <c r="A4086" s="74" t="e">
        <f>'MRR - Juliana'!#REF!</f>
        <v>#REF!</v>
      </c>
    </row>
    <row r="4087" spans="1:1" x14ac:dyDescent="0.3">
      <c r="A4087" s="74" t="e">
        <f>'MRR - Juliana'!#REF!</f>
        <v>#REF!</v>
      </c>
    </row>
    <row r="4088" spans="1:1" x14ac:dyDescent="0.3">
      <c r="A4088" s="74" t="e">
        <f>'MRR - Juliana'!#REF!</f>
        <v>#REF!</v>
      </c>
    </row>
    <row r="4089" spans="1:1" x14ac:dyDescent="0.3">
      <c r="A4089" s="74" t="e">
        <f>'MRR - Juliana'!#REF!</f>
        <v>#REF!</v>
      </c>
    </row>
    <row r="4090" spans="1:1" x14ac:dyDescent="0.3">
      <c r="A4090" s="74" t="e">
        <f>'MRR - Juliana'!#REF!</f>
        <v>#REF!</v>
      </c>
    </row>
    <row r="4091" spans="1:1" x14ac:dyDescent="0.3">
      <c r="A4091" s="74" t="e">
        <f>'MRR - Juliana'!#REF!</f>
        <v>#REF!</v>
      </c>
    </row>
    <row r="4092" spans="1:1" x14ac:dyDescent="0.3">
      <c r="A4092" s="74" t="e">
        <f>'MRR - Juliana'!#REF!</f>
        <v>#REF!</v>
      </c>
    </row>
    <row r="4093" spans="1:1" x14ac:dyDescent="0.3">
      <c r="A4093" s="74" t="e">
        <f>'MRR - Juliana'!#REF!</f>
        <v>#REF!</v>
      </c>
    </row>
    <row r="4094" spans="1:1" x14ac:dyDescent="0.3">
      <c r="A4094" s="74" t="e">
        <f>'MRR - Juliana'!#REF!</f>
        <v>#REF!</v>
      </c>
    </row>
    <row r="4095" spans="1:1" x14ac:dyDescent="0.3">
      <c r="A4095" s="74" t="e">
        <f>'MRR - Juliana'!#REF!</f>
        <v>#REF!</v>
      </c>
    </row>
    <row r="4096" spans="1:1" x14ac:dyDescent="0.3">
      <c r="A4096" s="74" t="e">
        <f>'MRR - Juliana'!#REF!</f>
        <v>#REF!</v>
      </c>
    </row>
    <row r="4097" spans="1:1" x14ac:dyDescent="0.3">
      <c r="A4097" s="74" t="e">
        <f>'MRR - Juliana'!#REF!</f>
        <v>#REF!</v>
      </c>
    </row>
    <row r="4098" spans="1:1" x14ac:dyDescent="0.3">
      <c r="A4098" s="74" t="e">
        <f>'MRR - Juliana'!#REF!</f>
        <v>#REF!</v>
      </c>
    </row>
    <row r="4099" spans="1:1" x14ac:dyDescent="0.3">
      <c r="A4099" s="74" t="e">
        <f>'MRR - Juliana'!#REF!</f>
        <v>#REF!</v>
      </c>
    </row>
    <row r="4100" spans="1:1" x14ac:dyDescent="0.3">
      <c r="A4100" s="74" t="e">
        <f>'MRR - Juliana'!#REF!</f>
        <v>#REF!</v>
      </c>
    </row>
    <row r="4101" spans="1:1" x14ac:dyDescent="0.3">
      <c r="A4101" s="74" t="e">
        <f>'MRR - Juliana'!#REF!</f>
        <v>#REF!</v>
      </c>
    </row>
    <row r="4102" spans="1:1" x14ac:dyDescent="0.3">
      <c r="A4102" s="74" t="e">
        <f>'MRR - Juliana'!#REF!</f>
        <v>#REF!</v>
      </c>
    </row>
    <row r="4103" spans="1:1" x14ac:dyDescent="0.3">
      <c r="A4103" s="74" t="e">
        <f>'MRR - Juliana'!#REF!</f>
        <v>#REF!</v>
      </c>
    </row>
    <row r="4104" spans="1:1" x14ac:dyDescent="0.3">
      <c r="A4104" s="74" t="e">
        <f>'MRR - Juliana'!#REF!</f>
        <v>#REF!</v>
      </c>
    </row>
    <row r="4105" spans="1:1" x14ac:dyDescent="0.3">
      <c r="A4105" s="74" t="e">
        <f>'MRR - Juliana'!#REF!</f>
        <v>#REF!</v>
      </c>
    </row>
    <row r="4106" spans="1:1" x14ac:dyDescent="0.3">
      <c r="A4106" s="74" t="e">
        <f>'MRR - Juliana'!#REF!</f>
        <v>#REF!</v>
      </c>
    </row>
    <row r="4107" spans="1:1" x14ac:dyDescent="0.3">
      <c r="A4107" s="74" t="e">
        <f>'MRR - Juliana'!#REF!</f>
        <v>#REF!</v>
      </c>
    </row>
    <row r="4108" spans="1:1" x14ac:dyDescent="0.3">
      <c r="A4108" s="74" t="e">
        <f>'MRR - Juliana'!#REF!</f>
        <v>#REF!</v>
      </c>
    </row>
    <row r="4109" spans="1:1" x14ac:dyDescent="0.3">
      <c r="A4109" s="74" t="e">
        <f>'MRR - Juliana'!#REF!</f>
        <v>#REF!</v>
      </c>
    </row>
    <row r="4110" spans="1:1" x14ac:dyDescent="0.3">
      <c r="A4110" s="74" t="e">
        <f>'MRR - Juliana'!#REF!</f>
        <v>#REF!</v>
      </c>
    </row>
    <row r="4111" spans="1:1" x14ac:dyDescent="0.3">
      <c r="A4111" s="74" t="e">
        <f>'MRR - Juliana'!#REF!</f>
        <v>#REF!</v>
      </c>
    </row>
    <row r="4112" spans="1:1" x14ac:dyDescent="0.3">
      <c r="A4112" s="74" t="e">
        <f>'MRR - Juliana'!#REF!</f>
        <v>#REF!</v>
      </c>
    </row>
    <row r="4113" spans="1:1" x14ac:dyDescent="0.3">
      <c r="A4113" s="74" t="e">
        <f>'MRR - Juliana'!#REF!</f>
        <v>#REF!</v>
      </c>
    </row>
    <row r="4114" spans="1:1" x14ac:dyDescent="0.3">
      <c r="A4114" s="74" t="e">
        <f>'MRR - Juliana'!#REF!</f>
        <v>#REF!</v>
      </c>
    </row>
    <row r="4115" spans="1:1" x14ac:dyDescent="0.3">
      <c r="A4115" s="74" t="e">
        <f>'MRR - Juliana'!#REF!</f>
        <v>#REF!</v>
      </c>
    </row>
    <row r="4116" spans="1:1" x14ac:dyDescent="0.3">
      <c r="A4116" s="74" t="e">
        <f>'MRR - Juliana'!#REF!</f>
        <v>#REF!</v>
      </c>
    </row>
    <row r="4117" spans="1:1" x14ac:dyDescent="0.3">
      <c r="A4117" s="74" t="e">
        <f>'MRR - Juliana'!#REF!</f>
        <v>#REF!</v>
      </c>
    </row>
    <row r="4118" spans="1:1" x14ac:dyDescent="0.3">
      <c r="A4118" s="74" t="e">
        <f>'MRR - Juliana'!#REF!</f>
        <v>#REF!</v>
      </c>
    </row>
    <row r="4119" spans="1:1" x14ac:dyDescent="0.3">
      <c r="A4119" s="74" t="e">
        <f>'MRR - Juliana'!#REF!</f>
        <v>#REF!</v>
      </c>
    </row>
    <row r="4120" spans="1:1" x14ac:dyDescent="0.3">
      <c r="A4120" s="74" t="e">
        <f>'MRR - Juliana'!#REF!</f>
        <v>#REF!</v>
      </c>
    </row>
    <row r="4121" spans="1:1" x14ac:dyDescent="0.3">
      <c r="A4121" s="74" t="e">
        <f>'MRR - Juliana'!#REF!</f>
        <v>#REF!</v>
      </c>
    </row>
    <row r="4122" spans="1:1" x14ac:dyDescent="0.3">
      <c r="A4122" s="74" t="e">
        <f>'MRR - Juliana'!#REF!</f>
        <v>#REF!</v>
      </c>
    </row>
    <row r="4123" spans="1:1" x14ac:dyDescent="0.3">
      <c r="A4123" s="74" t="e">
        <f>'MRR - Juliana'!#REF!</f>
        <v>#REF!</v>
      </c>
    </row>
    <row r="4124" spans="1:1" x14ac:dyDescent="0.3">
      <c r="A4124" s="74" t="e">
        <f>'MRR - Juliana'!#REF!</f>
        <v>#REF!</v>
      </c>
    </row>
    <row r="4125" spans="1:1" x14ac:dyDescent="0.3">
      <c r="A4125" s="74" t="e">
        <f>'MRR - Juliana'!#REF!</f>
        <v>#REF!</v>
      </c>
    </row>
    <row r="4126" spans="1:1" x14ac:dyDescent="0.3">
      <c r="A4126" s="74" t="e">
        <f>'MRR - Juliana'!#REF!</f>
        <v>#REF!</v>
      </c>
    </row>
    <row r="4127" spans="1:1" x14ac:dyDescent="0.3">
      <c r="A4127" s="74" t="e">
        <f>'MRR - Juliana'!#REF!</f>
        <v>#REF!</v>
      </c>
    </row>
    <row r="4128" spans="1:1" x14ac:dyDescent="0.3">
      <c r="A4128" s="74" t="e">
        <f>'MRR - Juliana'!#REF!</f>
        <v>#REF!</v>
      </c>
    </row>
    <row r="4129" spans="1:1" x14ac:dyDescent="0.3">
      <c r="A4129" s="74" t="e">
        <f>'MRR - Juliana'!#REF!</f>
        <v>#REF!</v>
      </c>
    </row>
    <row r="4130" spans="1:1" x14ac:dyDescent="0.3">
      <c r="A4130" s="74" t="e">
        <f>'MRR - Juliana'!#REF!</f>
        <v>#REF!</v>
      </c>
    </row>
    <row r="4131" spans="1:1" x14ac:dyDescent="0.3">
      <c r="A4131" s="74" t="e">
        <f>'MRR - Juliana'!#REF!</f>
        <v>#REF!</v>
      </c>
    </row>
    <row r="4132" spans="1:1" x14ac:dyDescent="0.3">
      <c r="A4132" s="74" t="e">
        <f>'MRR - Juliana'!#REF!</f>
        <v>#REF!</v>
      </c>
    </row>
    <row r="4133" spans="1:1" x14ac:dyDescent="0.3">
      <c r="A4133" s="74" t="e">
        <f>'MRR - Juliana'!#REF!</f>
        <v>#REF!</v>
      </c>
    </row>
    <row r="4134" spans="1:1" x14ac:dyDescent="0.3">
      <c r="A4134" s="74" t="e">
        <f>'MRR - Juliana'!#REF!</f>
        <v>#REF!</v>
      </c>
    </row>
    <row r="4135" spans="1:1" x14ac:dyDescent="0.3">
      <c r="A4135" s="74" t="e">
        <f>'MRR - Juliana'!#REF!</f>
        <v>#REF!</v>
      </c>
    </row>
    <row r="4136" spans="1:1" x14ac:dyDescent="0.3">
      <c r="A4136" s="74" t="e">
        <f>'MRR - Juliana'!#REF!</f>
        <v>#REF!</v>
      </c>
    </row>
    <row r="4137" spans="1:1" x14ac:dyDescent="0.3">
      <c r="A4137" s="74" t="e">
        <f>'MRR - Juliana'!#REF!</f>
        <v>#REF!</v>
      </c>
    </row>
    <row r="4138" spans="1:1" x14ac:dyDescent="0.3">
      <c r="A4138" s="74" t="e">
        <f>'MRR - Juliana'!#REF!</f>
        <v>#REF!</v>
      </c>
    </row>
    <row r="4139" spans="1:1" x14ac:dyDescent="0.3">
      <c r="A4139" s="74" t="e">
        <f>'MRR - Juliana'!#REF!</f>
        <v>#REF!</v>
      </c>
    </row>
    <row r="4140" spans="1:1" x14ac:dyDescent="0.3">
      <c r="A4140" s="74" t="e">
        <f>'MRR - Juliana'!#REF!</f>
        <v>#REF!</v>
      </c>
    </row>
    <row r="4141" spans="1:1" x14ac:dyDescent="0.3">
      <c r="A4141" s="74" t="e">
        <f>'MRR - Juliana'!#REF!</f>
        <v>#REF!</v>
      </c>
    </row>
    <row r="4142" spans="1:1" x14ac:dyDescent="0.3">
      <c r="A4142" s="74" t="e">
        <f>'MRR - Juliana'!#REF!</f>
        <v>#REF!</v>
      </c>
    </row>
    <row r="4143" spans="1:1" x14ac:dyDescent="0.3">
      <c r="A4143" s="74" t="e">
        <f>'MRR - Juliana'!#REF!</f>
        <v>#REF!</v>
      </c>
    </row>
    <row r="4144" spans="1:1" x14ac:dyDescent="0.3">
      <c r="A4144" s="74" t="e">
        <f>'MRR - Juliana'!#REF!</f>
        <v>#REF!</v>
      </c>
    </row>
    <row r="4145" spans="1:1" x14ac:dyDescent="0.3">
      <c r="A4145" s="74" t="e">
        <f>'MRR - Juliana'!#REF!</f>
        <v>#REF!</v>
      </c>
    </row>
    <row r="4146" spans="1:1" x14ac:dyDescent="0.3">
      <c r="A4146" s="74" t="e">
        <f>'MRR - Juliana'!#REF!</f>
        <v>#REF!</v>
      </c>
    </row>
    <row r="4147" spans="1:1" x14ac:dyDescent="0.3">
      <c r="A4147" s="74" t="e">
        <f>'MRR - Juliana'!#REF!</f>
        <v>#REF!</v>
      </c>
    </row>
    <row r="4148" spans="1:1" x14ac:dyDescent="0.3">
      <c r="A4148" s="74" t="e">
        <f>'MRR - Juliana'!#REF!</f>
        <v>#REF!</v>
      </c>
    </row>
    <row r="4149" spans="1:1" x14ac:dyDescent="0.3">
      <c r="A4149" s="74" t="e">
        <f>'MRR - Juliana'!#REF!</f>
        <v>#REF!</v>
      </c>
    </row>
    <row r="4150" spans="1:1" x14ac:dyDescent="0.3">
      <c r="A4150" s="74" t="e">
        <f>'MRR - Juliana'!#REF!</f>
        <v>#REF!</v>
      </c>
    </row>
    <row r="4151" spans="1:1" x14ac:dyDescent="0.3">
      <c r="A4151" s="74" t="e">
        <f>'MRR - Juliana'!#REF!</f>
        <v>#REF!</v>
      </c>
    </row>
    <row r="4152" spans="1:1" x14ac:dyDescent="0.3">
      <c r="A4152" s="74" t="e">
        <f>'MRR - Juliana'!#REF!</f>
        <v>#REF!</v>
      </c>
    </row>
    <row r="4153" spans="1:1" x14ac:dyDescent="0.3">
      <c r="A4153" s="74" t="e">
        <f>'MRR - Juliana'!#REF!</f>
        <v>#REF!</v>
      </c>
    </row>
    <row r="4154" spans="1:1" x14ac:dyDescent="0.3">
      <c r="A4154" s="74" t="e">
        <f>'MRR - Juliana'!#REF!</f>
        <v>#REF!</v>
      </c>
    </row>
    <row r="4155" spans="1:1" x14ac:dyDescent="0.3">
      <c r="A4155" s="74" t="e">
        <f>'MRR - Juliana'!#REF!</f>
        <v>#REF!</v>
      </c>
    </row>
    <row r="4156" spans="1:1" x14ac:dyDescent="0.3">
      <c r="A4156" s="74" t="e">
        <f>'MRR - Juliana'!#REF!</f>
        <v>#REF!</v>
      </c>
    </row>
    <row r="4157" spans="1:1" x14ac:dyDescent="0.3">
      <c r="A4157" s="74" t="e">
        <f>'MRR - Juliana'!#REF!</f>
        <v>#REF!</v>
      </c>
    </row>
    <row r="4158" spans="1:1" x14ac:dyDescent="0.3">
      <c r="A4158" s="74" t="e">
        <f>'MRR - Juliana'!#REF!</f>
        <v>#REF!</v>
      </c>
    </row>
    <row r="4159" spans="1:1" x14ac:dyDescent="0.3">
      <c r="A4159" s="74" t="e">
        <f>'MRR - Juliana'!#REF!</f>
        <v>#REF!</v>
      </c>
    </row>
    <row r="4160" spans="1:1" x14ac:dyDescent="0.3">
      <c r="A4160" s="74" t="e">
        <f>'MRR - Juliana'!#REF!</f>
        <v>#REF!</v>
      </c>
    </row>
    <row r="4161" spans="1:1" x14ac:dyDescent="0.3">
      <c r="A4161" s="74" t="e">
        <f>'MRR - Juliana'!#REF!</f>
        <v>#REF!</v>
      </c>
    </row>
    <row r="4162" spans="1:1" x14ac:dyDescent="0.3">
      <c r="A4162" s="74" t="e">
        <f>'MRR - Juliana'!#REF!</f>
        <v>#REF!</v>
      </c>
    </row>
    <row r="4163" spans="1:1" x14ac:dyDescent="0.3">
      <c r="A4163" s="74" t="e">
        <f>'MRR - Juliana'!#REF!</f>
        <v>#REF!</v>
      </c>
    </row>
    <row r="4164" spans="1:1" x14ac:dyDescent="0.3">
      <c r="A4164" s="74" t="e">
        <f>'MRR - Juliana'!#REF!</f>
        <v>#REF!</v>
      </c>
    </row>
    <row r="4165" spans="1:1" x14ac:dyDescent="0.3">
      <c r="A4165" s="74" t="e">
        <f>'MRR - Juliana'!#REF!</f>
        <v>#REF!</v>
      </c>
    </row>
    <row r="4166" spans="1:1" x14ac:dyDescent="0.3">
      <c r="A4166" s="74" t="e">
        <f>'MRR - Juliana'!#REF!</f>
        <v>#REF!</v>
      </c>
    </row>
    <row r="4167" spans="1:1" x14ac:dyDescent="0.3">
      <c r="A4167" s="74" t="e">
        <f>'MRR - Juliana'!#REF!</f>
        <v>#REF!</v>
      </c>
    </row>
    <row r="4168" spans="1:1" x14ac:dyDescent="0.3">
      <c r="A4168" s="74" t="e">
        <f>'MRR - Juliana'!#REF!</f>
        <v>#REF!</v>
      </c>
    </row>
    <row r="4169" spans="1:1" x14ac:dyDescent="0.3">
      <c r="A4169" s="74" t="e">
        <f>'MRR - Juliana'!#REF!</f>
        <v>#REF!</v>
      </c>
    </row>
    <row r="4170" spans="1:1" x14ac:dyDescent="0.3">
      <c r="A4170" s="74" t="e">
        <f>'MRR - Juliana'!#REF!</f>
        <v>#REF!</v>
      </c>
    </row>
    <row r="4171" spans="1:1" x14ac:dyDescent="0.3">
      <c r="A4171" s="74" t="e">
        <f>'MRR - Juliana'!#REF!</f>
        <v>#REF!</v>
      </c>
    </row>
    <row r="4172" spans="1:1" x14ac:dyDescent="0.3">
      <c r="A4172" s="74" t="e">
        <f>'MRR - Juliana'!#REF!</f>
        <v>#REF!</v>
      </c>
    </row>
    <row r="4173" spans="1:1" x14ac:dyDescent="0.3">
      <c r="A4173" s="74" t="e">
        <f>'MRR - Juliana'!#REF!</f>
        <v>#REF!</v>
      </c>
    </row>
    <row r="4174" spans="1:1" x14ac:dyDescent="0.3">
      <c r="A4174" s="74" t="e">
        <f>'MRR - Juliana'!#REF!</f>
        <v>#REF!</v>
      </c>
    </row>
    <row r="4175" spans="1:1" x14ac:dyDescent="0.3">
      <c r="A4175" s="74" t="e">
        <f>'MRR - Juliana'!#REF!</f>
        <v>#REF!</v>
      </c>
    </row>
    <row r="4176" spans="1:1" x14ac:dyDescent="0.3">
      <c r="A4176" s="74" t="e">
        <f>'MRR - Juliana'!#REF!</f>
        <v>#REF!</v>
      </c>
    </row>
    <row r="4177" spans="1:1" x14ac:dyDescent="0.3">
      <c r="A4177" s="74" t="e">
        <f>'MRR - Juliana'!#REF!</f>
        <v>#REF!</v>
      </c>
    </row>
    <row r="4178" spans="1:1" x14ac:dyDescent="0.3">
      <c r="A4178" s="74" t="e">
        <f>'MRR - Juliana'!#REF!</f>
        <v>#REF!</v>
      </c>
    </row>
    <row r="4179" spans="1:1" x14ac:dyDescent="0.3">
      <c r="A4179" s="74" t="e">
        <f>'MRR - Juliana'!#REF!</f>
        <v>#REF!</v>
      </c>
    </row>
    <row r="4180" spans="1:1" x14ac:dyDescent="0.3">
      <c r="A4180" s="74" t="e">
        <f>'MRR - Juliana'!#REF!</f>
        <v>#REF!</v>
      </c>
    </row>
    <row r="4181" spans="1:1" x14ac:dyDescent="0.3">
      <c r="A4181" s="74" t="e">
        <f>'MRR - Juliana'!#REF!</f>
        <v>#REF!</v>
      </c>
    </row>
    <row r="4182" spans="1:1" x14ac:dyDescent="0.3">
      <c r="A4182" s="74" t="e">
        <f>'MRR - Juliana'!#REF!</f>
        <v>#REF!</v>
      </c>
    </row>
    <row r="4183" spans="1:1" x14ac:dyDescent="0.3">
      <c r="A4183" s="74" t="e">
        <f>'MRR - Juliana'!#REF!</f>
        <v>#REF!</v>
      </c>
    </row>
    <row r="4184" spans="1:1" x14ac:dyDescent="0.3">
      <c r="A4184" s="74" t="e">
        <f>'MRR - Juliana'!#REF!</f>
        <v>#REF!</v>
      </c>
    </row>
    <row r="4185" spans="1:1" x14ac:dyDescent="0.3">
      <c r="A4185" s="74" t="e">
        <f>'MRR - Juliana'!#REF!</f>
        <v>#REF!</v>
      </c>
    </row>
    <row r="4186" spans="1:1" x14ac:dyDescent="0.3">
      <c r="A4186" s="74" t="e">
        <f>'MRR - Juliana'!#REF!</f>
        <v>#REF!</v>
      </c>
    </row>
    <row r="4187" spans="1:1" x14ac:dyDescent="0.3">
      <c r="A4187" s="74" t="e">
        <f>'MRR - Juliana'!#REF!</f>
        <v>#REF!</v>
      </c>
    </row>
    <row r="4188" spans="1:1" x14ac:dyDescent="0.3">
      <c r="A4188" s="74" t="e">
        <f>'MRR - Juliana'!#REF!</f>
        <v>#REF!</v>
      </c>
    </row>
    <row r="4189" spans="1:1" x14ac:dyDescent="0.3">
      <c r="A4189" s="74" t="e">
        <f>'MRR - Juliana'!#REF!</f>
        <v>#REF!</v>
      </c>
    </row>
    <row r="4190" spans="1:1" x14ac:dyDescent="0.3">
      <c r="A4190" s="74" t="e">
        <f>'MRR - Juliana'!#REF!</f>
        <v>#REF!</v>
      </c>
    </row>
    <row r="4191" spans="1:1" x14ac:dyDescent="0.3">
      <c r="A4191" s="74" t="e">
        <f>'MRR - Juliana'!#REF!</f>
        <v>#REF!</v>
      </c>
    </row>
    <row r="4192" spans="1:1" x14ac:dyDescent="0.3">
      <c r="A4192" s="74" t="e">
        <f>'MRR - Juliana'!#REF!</f>
        <v>#REF!</v>
      </c>
    </row>
    <row r="4193" spans="1:1" x14ac:dyDescent="0.3">
      <c r="A4193" s="74" t="e">
        <f>'MRR - Juliana'!#REF!</f>
        <v>#REF!</v>
      </c>
    </row>
    <row r="4194" spans="1:1" x14ac:dyDescent="0.3">
      <c r="A4194" s="74" t="e">
        <f>'MRR - Juliana'!#REF!</f>
        <v>#REF!</v>
      </c>
    </row>
    <row r="4195" spans="1:1" x14ac:dyDescent="0.3">
      <c r="A4195" s="74" t="e">
        <f>'MRR - Juliana'!#REF!</f>
        <v>#REF!</v>
      </c>
    </row>
    <row r="4196" spans="1:1" x14ac:dyDescent="0.3">
      <c r="A4196" s="74" t="e">
        <f>'MRR - Juliana'!#REF!</f>
        <v>#REF!</v>
      </c>
    </row>
    <row r="4197" spans="1:1" x14ac:dyDescent="0.3">
      <c r="A4197" s="74" t="e">
        <f>'MRR - Juliana'!#REF!</f>
        <v>#REF!</v>
      </c>
    </row>
    <row r="4198" spans="1:1" x14ac:dyDescent="0.3">
      <c r="A4198" s="74" t="e">
        <f>'MRR - Juliana'!#REF!</f>
        <v>#REF!</v>
      </c>
    </row>
    <row r="4199" spans="1:1" x14ac:dyDescent="0.3">
      <c r="A4199" s="74" t="e">
        <f>'MRR - Juliana'!#REF!</f>
        <v>#REF!</v>
      </c>
    </row>
    <row r="4200" spans="1:1" x14ac:dyDescent="0.3">
      <c r="A4200" s="74" t="e">
        <f>'MRR - Juliana'!#REF!</f>
        <v>#REF!</v>
      </c>
    </row>
    <row r="4201" spans="1:1" x14ac:dyDescent="0.3">
      <c r="A4201" s="74" t="e">
        <f>'MRR - Juliana'!#REF!</f>
        <v>#REF!</v>
      </c>
    </row>
    <row r="4202" spans="1:1" x14ac:dyDescent="0.3">
      <c r="A4202" s="74" t="e">
        <f>'MRR - Juliana'!#REF!</f>
        <v>#REF!</v>
      </c>
    </row>
    <row r="4203" spans="1:1" x14ac:dyDescent="0.3">
      <c r="A4203" s="74" t="e">
        <f>'MRR - Juliana'!#REF!</f>
        <v>#REF!</v>
      </c>
    </row>
    <row r="4204" spans="1:1" x14ac:dyDescent="0.3">
      <c r="A4204" s="74" t="e">
        <f>'MRR - Juliana'!#REF!</f>
        <v>#REF!</v>
      </c>
    </row>
    <row r="4205" spans="1:1" x14ac:dyDescent="0.3">
      <c r="A4205" s="74" t="e">
        <f>'MRR - Juliana'!#REF!</f>
        <v>#REF!</v>
      </c>
    </row>
    <row r="4206" spans="1:1" x14ac:dyDescent="0.3">
      <c r="A4206" s="74" t="e">
        <f>'MRR - Juliana'!#REF!</f>
        <v>#REF!</v>
      </c>
    </row>
    <row r="4207" spans="1:1" x14ac:dyDescent="0.3">
      <c r="A4207" s="74" t="e">
        <f>'MRR - Juliana'!#REF!</f>
        <v>#REF!</v>
      </c>
    </row>
    <row r="4208" spans="1:1" x14ac:dyDescent="0.3">
      <c r="A4208" s="74" t="e">
        <f>'MRR - Juliana'!#REF!</f>
        <v>#REF!</v>
      </c>
    </row>
    <row r="4209" spans="1:1" x14ac:dyDescent="0.3">
      <c r="A4209" s="74" t="e">
        <f>'MRR - Juliana'!#REF!</f>
        <v>#REF!</v>
      </c>
    </row>
    <row r="4210" spans="1:1" x14ac:dyDescent="0.3">
      <c r="A4210" s="74" t="e">
        <f>'MRR - Juliana'!#REF!</f>
        <v>#REF!</v>
      </c>
    </row>
    <row r="4211" spans="1:1" x14ac:dyDescent="0.3">
      <c r="A4211" s="74" t="e">
        <f>'MRR - Juliana'!#REF!</f>
        <v>#REF!</v>
      </c>
    </row>
    <row r="4212" spans="1:1" x14ac:dyDescent="0.3">
      <c r="A4212" s="74" t="e">
        <f>'MRR - Juliana'!#REF!</f>
        <v>#REF!</v>
      </c>
    </row>
    <row r="4213" spans="1:1" x14ac:dyDescent="0.3">
      <c r="A4213" s="74" t="e">
        <f>'MRR - Juliana'!#REF!</f>
        <v>#REF!</v>
      </c>
    </row>
    <row r="4214" spans="1:1" x14ac:dyDescent="0.3">
      <c r="A4214" s="74" t="e">
        <f>'MRR - Juliana'!#REF!</f>
        <v>#REF!</v>
      </c>
    </row>
    <row r="4215" spans="1:1" x14ac:dyDescent="0.3">
      <c r="A4215" s="74" t="e">
        <f>'MRR - Juliana'!#REF!</f>
        <v>#REF!</v>
      </c>
    </row>
    <row r="4216" spans="1:1" x14ac:dyDescent="0.3">
      <c r="A4216" s="74" t="e">
        <f>'MRR - Juliana'!#REF!</f>
        <v>#REF!</v>
      </c>
    </row>
    <row r="4217" spans="1:1" x14ac:dyDescent="0.3">
      <c r="A4217" s="74" t="e">
        <f>'MRR - Juliana'!#REF!</f>
        <v>#REF!</v>
      </c>
    </row>
    <row r="4218" spans="1:1" x14ac:dyDescent="0.3">
      <c r="A4218" s="74" t="e">
        <f>'MRR - Juliana'!#REF!</f>
        <v>#REF!</v>
      </c>
    </row>
    <row r="4219" spans="1:1" x14ac:dyDescent="0.3">
      <c r="A4219" s="74" t="e">
        <f>'MRR - Juliana'!#REF!</f>
        <v>#REF!</v>
      </c>
    </row>
    <row r="4220" spans="1:1" x14ac:dyDescent="0.3">
      <c r="A4220" s="74" t="e">
        <f>'MRR - Juliana'!#REF!</f>
        <v>#REF!</v>
      </c>
    </row>
    <row r="4221" spans="1:1" x14ac:dyDescent="0.3">
      <c r="A4221" s="74" t="e">
        <f>'MRR - Juliana'!#REF!</f>
        <v>#REF!</v>
      </c>
    </row>
    <row r="4222" spans="1:1" x14ac:dyDescent="0.3">
      <c r="A4222" s="74" t="e">
        <f>'MRR - Juliana'!#REF!</f>
        <v>#REF!</v>
      </c>
    </row>
    <row r="4223" spans="1:1" x14ac:dyDescent="0.3">
      <c r="A4223" s="74" t="e">
        <f>'MRR - Juliana'!#REF!</f>
        <v>#REF!</v>
      </c>
    </row>
    <row r="4224" spans="1:1" x14ac:dyDescent="0.3">
      <c r="A4224" s="74" t="e">
        <f>'MRR - Juliana'!#REF!</f>
        <v>#REF!</v>
      </c>
    </row>
    <row r="4225" spans="1:1" x14ac:dyDescent="0.3">
      <c r="A4225" s="74" t="e">
        <f>'MRR - Juliana'!#REF!</f>
        <v>#REF!</v>
      </c>
    </row>
    <row r="4226" spans="1:1" x14ac:dyDescent="0.3">
      <c r="A4226" s="74" t="e">
        <f>'MRR - Juliana'!#REF!</f>
        <v>#REF!</v>
      </c>
    </row>
    <row r="4227" spans="1:1" x14ac:dyDescent="0.3">
      <c r="A4227" s="74" t="e">
        <f>'MRR - Juliana'!#REF!</f>
        <v>#REF!</v>
      </c>
    </row>
    <row r="4228" spans="1:1" x14ac:dyDescent="0.3">
      <c r="A4228" s="74" t="e">
        <f>'MRR - Juliana'!#REF!</f>
        <v>#REF!</v>
      </c>
    </row>
    <row r="4229" spans="1:1" x14ac:dyDescent="0.3">
      <c r="A4229" s="74" t="e">
        <f>'MRR - Juliana'!#REF!</f>
        <v>#REF!</v>
      </c>
    </row>
    <row r="4230" spans="1:1" x14ac:dyDescent="0.3">
      <c r="A4230" s="74" t="e">
        <f>'MRR - Juliana'!#REF!</f>
        <v>#REF!</v>
      </c>
    </row>
    <row r="4231" spans="1:1" x14ac:dyDescent="0.3">
      <c r="A4231" s="74" t="e">
        <f>'MRR - Juliana'!#REF!</f>
        <v>#REF!</v>
      </c>
    </row>
    <row r="4232" spans="1:1" x14ac:dyDescent="0.3">
      <c r="A4232" s="74" t="e">
        <f>'MRR - Juliana'!#REF!</f>
        <v>#REF!</v>
      </c>
    </row>
    <row r="4233" spans="1:1" x14ac:dyDescent="0.3">
      <c r="A4233" s="74" t="e">
        <f>'MRR - Juliana'!#REF!</f>
        <v>#REF!</v>
      </c>
    </row>
    <row r="4234" spans="1:1" x14ac:dyDescent="0.3">
      <c r="A4234" s="74" t="e">
        <f>'MRR - Juliana'!#REF!</f>
        <v>#REF!</v>
      </c>
    </row>
    <row r="4235" spans="1:1" x14ac:dyDescent="0.3">
      <c r="A4235" s="74" t="e">
        <f>'MRR - Juliana'!#REF!</f>
        <v>#REF!</v>
      </c>
    </row>
    <row r="4236" spans="1:1" x14ac:dyDescent="0.3">
      <c r="A4236" s="74" t="e">
        <f>'MRR - Juliana'!#REF!</f>
        <v>#REF!</v>
      </c>
    </row>
    <row r="4237" spans="1:1" x14ac:dyDescent="0.3">
      <c r="A4237" s="74" t="e">
        <f>'MRR - Juliana'!#REF!</f>
        <v>#REF!</v>
      </c>
    </row>
    <row r="4238" spans="1:1" x14ac:dyDescent="0.3">
      <c r="A4238" s="74" t="e">
        <f>'MRR - Juliana'!#REF!</f>
        <v>#REF!</v>
      </c>
    </row>
    <row r="4239" spans="1:1" x14ac:dyDescent="0.3">
      <c r="A4239" s="74" t="e">
        <f>'MRR - Juliana'!#REF!</f>
        <v>#REF!</v>
      </c>
    </row>
    <row r="4240" spans="1:1" x14ac:dyDescent="0.3">
      <c r="A4240" s="74" t="e">
        <f>'MRR - Juliana'!#REF!</f>
        <v>#REF!</v>
      </c>
    </row>
    <row r="4241" spans="1:1" x14ac:dyDescent="0.3">
      <c r="A4241" s="74" t="e">
        <f>'MRR - Juliana'!#REF!</f>
        <v>#REF!</v>
      </c>
    </row>
    <row r="4242" spans="1:1" x14ac:dyDescent="0.3">
      <c r="A4242" s="74" t="e">
        <f>'MRR - Juliana'!#REF!</f>
        <v>#REF!</v>
      </c>
    </row>
    <row r="4243" spans="1:1" x14ac:dyDescent="0.3">
      <c r="A4243" s="74" t="e">
        <f>'MRR - Juliana'!#REF!</f>
        <v>#REF!</v>
      </c>
    </row>
    <row r="4244" spans="1:1" x14ac:dyDescent="0.3">
      <c r="A4244" s="74" t="e">
        <f>'MRR - Juliana'!#REF!</f>
        <v>#REF!</v>
      </c>
    </row>
    <row r="4245" spans="1:1" x14ac:dyDescent="0.3">
      <c r="A4245" s="74" t="e">
        <f>'MRR - Juliana'!#REF!</f>
        <v>#REF!</v>
      </c>
    </row>
    <row r="4246" spans="1:1" x14ac:dyDescent="0.3">
      <c r="A4246" s="74" t="e">
        <f>'MRR - Juliana'!#REF!</f>
        <v>#REF!</v>
      </c>
    </row>
    <row r="4247" spans="1:1" x14ac:dyDescent="0.3">
      <c r="A4247" s="74" t="e">
        <f>'MRR - Juliana'!#REF!</f>
        <v>#REF!</v>
      </c>
    </row>
    <row r="4248" spans="1:1" x14ac:dyDescent="0.3">
      <c r="A4248" s="74" t="e">
        <f>'MRR - Juliana'!#REF!</f>
        <v>#REF!</v>
      </c>
    </row>
    <row r="4249" spans="1:1" x14ac:dyDescent="0.3">
      <c r="A4249" s="74" t="e">
        <f>'MRR - Juliana'!#REF!</f>
        <v>#REF!</v>
      </c>
    </row>
    <row r="4250" spans="1:1" x14ac:dyDescent="0.3">
      <c r="A4250" s="74" t="e">
        <f>'MRR - Juliana'!#REF!</f>
        <v>#REF!</v>
      </c>
    </row>
    <row r="4251" spans="1:1" x14ac:dyDescent="0.3">
      <c r="A4251" s="74" t="e">
        <f>'MRR - Juliana'!#REF!</f>
        <v>#REF!</v>
      </c>
    </row>
    <row r="4252" spans="1:1" x14ac:dyDescent="0.3">
      <c r="A4252" s="74" t="e">
        <f>'MRR - Juliana'!#REF!</f>
        <v>#REF!</v>
      </c>
    </row>
    <row r="4253" spans="1:1" x14ac:dyDescent="0.3">
      <c r="A4253" s="74" t="e">
        <f>'MRR - Juliana'!#REF!</f>
        <v>#REF!</v>
      </c>
    </row>
    <row r="4254" spans="1:1" x14ac:dyDescent="0.3">
      <c r="A4254" s="74" t="e">
        <f>'MRR - Juliana'!#REF!</f>
        <v>#REF!</v>
      </c>
    </row>
    <row r="4255" spans="1:1" x14ac:dyDescent="0.3">
      <c r="A4255" s="74" t="e">
        <f>'MRR - Juliana'!#REF!</f>
        <v>#REF!</v>
      </c>
    </row>
    <row r="4256" spans="1:1" x14ac:dyDescent="0.3">
      <c r="A4256" s="74" t="e">
        <f>'MRR - Juliana'!#REF!</f>
        <v>#REF!</v>
      </c>
    </row>
    <row r="4257" spans="1:1" x14ac:dyDescent="0.3">
      <c r="A4257" s="74" t="e">
        <f>'MRR - Juliana'!#REF!</f>
        <v>#REF!</v>
      </c>
    </row>
    <row r="4258" spans="1:1" x14ac:dyDescent="0.3">
      <c r="A4258" s="74" t="e">
        <f>'MRR - Juliana'!#REF!</f>
        <v>#REF!</v>
      </c>
    </row>
    <row r="4259" spans="1:1" x14ac:dyDescent="0.3">
      <c r="A4259" s="74" t="e">
        <f>'MRR - Juliana'!#REF!</f>
        <v>#REF!</v>
      </c>
    </row>
    <row r="4260" spans="1:1" x14ac:dyDescent="0.3">
      <c r="A4260" s="74" t="e">
        <f>'MRR - Juliana'!#REF!</f>
        <v>#REF!</v>
      </c>
    </row>
    <row r="4261" spans="1:1" x14ac:dyDescent="0.3">
      <c r="A4261" s="74" t="e">
        <f>'MRR - Juliana'!#REF!</f>
        <v>#REF!</v>
      </c>
    </row>
    <row r="4262" spans="1:1" x14ac:dyDescent="0.3">
      <c r="A4262" s="74" t="e">
        <f>'MRR - Juliana'!#REF!</f>
        <v>#REF!</v>
      </c>
    </row>
    <row r="4263" spans="1:1" x14ac:dyDescent="0.3">
      <c r="A4263" s="74" t="e">
        <f>'MRR - Juliana'!#REF!</f>
        <v>#REF!</v>
      </c>
    </row>
    <row r="4264" spans="1:1" x14ac:dyDescent="0.3">
      <c r="A4264" s="74" t="e">
        <f>'MRR - Juliana'!#REF!</f>
        <v>#REF!</v>
      </c>
    </row>
    <row r="4265" spans="1:1" x14ac:dyDescent="0.3">
      <c r="A4265" s="74" t="e">
        <f>'MRR - Juliana'!#REF!</f>
        <v>#REF!</v>
      </c>
    </row>
    <row r="4266" spans="1:1" x14ac:dyDescent="0.3">
      <c r="A4266" s="74" t="e">
        <f>'MRR - Juliana'!#REF!</f>
        <v>#REF!</v>
      </c>
    </row>
    <row r="4267" spans="1:1" x14ac:dyDescent="0.3">
      <c r="A4267" s="74" t="e">
        <f>'MRR - Juliana'!#REF!</f>
        <v>#REF!</v>
      </c>
    </row>
    <row r="4268" spans="1:1" x14ac:dyDescent="0.3">
      <c r="A4268" s="74" t="e">
        <f>'MRR - Juliana'!#REF!</f>
        <v>#REF!</v>
      </c>
    </row>
    <row r="4269" spans="1:1" x14ac:dyDescent="0.3">
      <c r="A4269" s="74" t="e">
        <f>'MRR - Juliana'!#REF!</f>
        <v>#REF!</v>
      </c>
    </row>
    <row r="4270" spans="1:1" x14ac:dyDescent="0.3">
      <c r="A4270" s="74" t="e">
        <f>'MRR - Juliana'!#REF!</f>
        <v>#REF!</v>
      </c>
    </row>
    <row r="4271" spans="1:1" x14ac:dyDescent="0.3">
      <c r="A4271" s="74" t="e">
        <f>'MRR - Juliana'!#REF!</f>
        <v>#REF!</v>
      </c>
    </row>
    <row r="4272" spans="1:1" x14ac:dyDescent="0.3">
      <c r="A4272" s="74" t="e">
        <f>'MRR - Juliana'!#REF!</f>
        <v>#REF!</v>
      </c>
    </row>
    <row r="4273" spans="1:1" x14ac:dyDescent="0.3">
      <c r="A4273" s="74" t="e">
        <f>'MRR - Juliana'!#REF!</f>
        <v>#REF!</v>
      </c>
    </row>
    <row r="4274" spans="1:1" x14ac:dyDescent="0.3">
      <c r="A4274" s="74" t="e">
        <f>'MRR - Juliana'!#REF!</f>
        <v>#REF!</v>
      </c>
    </row>
    <row r="4275" spans="1:1" x14ac:dyDescent="0.3">
      <c r="A4275" s="74" t="e">
        <f>'MRR - Juliana'!#REF!</f>
        <v>#REF!</v>
      </c>
    </row>
    <row r="4276" spans="1:1" x14ac:dyDescent="0.3">
      <c r="A4276" s="74" t="e">
        <f>'MRR - Juliana'!#REF!</f>
        <v>#REF!</v>
      </c>
    </row>
    <row r="4277" spans="1:1" x14ac:dyDescent="0.3">
      <c r="A4277" s="74" t="e">
        <f>'MRR - Juliana'!#REF!</f>
        <v>#REF!</v>
      </c>
    </row>
    <row r="4278" spans="1:1" x14ac:dyDescent="0.3">
      <c r="A4278" s="74" t="e">
        <f>'MRR - Juliana'!#REF!</f>
        <v>#REF!</v>
      </c>
    </row>
    <row r="4279" spans="1:1" x14ac:dyDescent="0.3">
      <c r="A4279" s="74" t="e">
        <f>'MRR - Juliana'!#REF!</f>
        <v>#REF!</v>
      </c>
    </row>
    <row r="4280" spans="1:1" x14ac:dyDescent="0.3">
      <c r="A4280" s="74" t="e">
        <f>'MRR - Juliana'!#REF!</f>
        <v>#REF!</v>
      </c>
    </row>
    <row r="4281" spans="1:1" x14ac:dyDescent="0.3">
      <c r="A4281" s="74" t="e">
        <f>'MRR - Juliana'!#REF!</f>
        <v>#REF!</v>
      </c>
    </row>
    <row r="4282" spans="1:1" x14ac:dyDescent="0.3">
      <c r="A4282" s="74" t="e">
        <f>'MRR - Juliana'!#REF!</f>
        <v>#REF!</v>
      </c>
    </row>
    <row r="4283" spans="1:1" x14ac:dyDescent="0.3">
      <c r="A4283" s="74" t="e">
        <f>'MRR - Juliana'!#REF!</f>
        <v>#REF!</v>
      </c>
    </row>
    <row r="4284" spans="1:1" x14ac:dyDescent="0.3">
      <c r="A4284" s="74" t="e">
        <f>'MRR - Juliana'!#REF!</f>
        <v>#REF!</v>
      </c>
    </row>
    <row r="4285" spans="1:1" x14ac:dyDescent="0.3">
      <c r="A4285" s="74" t="e">
        <f>'MRR - Juliana'!#REF!</f>
        <v>#REF!</v>
      </c>
    </row>
    <row r="4286" spans="1:1" x14ac:dyDescent="0.3">
      <c r="A4286" s="74" t="e">
        <f>'MRR - Juliana'!#REF!</f>
        <v>#REF!</v>
      </c>
    </row>
    <row r="4287" spans="1:1" x14ac:dyDescent="0.3">
      <c r="A4287" s="74" t="e">
        <f>'MRR - Juliana'!#REF!</f>
        <v>#REF!</v>
      </c>
    </row>
    <row r="4288" spans="1:1" x14ac:dyDescent="0.3">
      <c r="A4288" s="74" t="e">
        <f>'MRR - Juliana'!#REF!</f>
        <v>#REF!</v>
      </c>
    </row>
    <row r="4289" spans="1:1" x14ac:dyDescent="0.3">
      <c r="A4289" s="74" t="e">
        <f>'MRR - Juliana'!#REF!</f>
        <v>#REF!</v>
      </c>
    </row>
    <row r="4290" spans="1:1" x14ac:dyDescent="0.3">
      <c r="A4290" s="74" t="e">
        <f>'MRR - Juliana'!#REF!</f>
        <v>#REF!</v>
      </c>
    </row>
    <row r="4291" spans="1:1" x14ac:dyDescent="0.3">
      <c r="A4291" s="74" t="e">
        <f>'MRR - Juliana'!#REF!</f>
        <v>#REF!</v>
      </c>
    </row>
    <row r="4292" spans="1:1" x14ac:dyDescent="0.3">
      <c r="A4292" s="74" t="e">
        <f>'MRR - Juliana'!#REF!</f>
        <v>#REF!</v>
      </c>
    </row>
    <row r="4293" spans="1:1" x14ac:dyDescent="0.3">
      <c r="A4293" s="74" t="e">
        <f>'MRR - Juliana'!#REF!</f>
        <v>#REF!</v>
      </c>
    </row>
    <row r="4294" spans="1:1" x14ac:dyDescent="0.3">
      <c r="A4294" s="74" t="e">
        <f>'MRR - Juliana'!#REF!</f>
        <v>#REF!</v>
      </c>
    </row>
    <row r="4295" spans="1:1" x14ac:dyDescent="0.3">
      <c r="A4295" s="74" t="e">
        <f>'MRR - Juliana'!#REF!</f>
        <v>#REF!</v>
      </c>
    </row>
    <row r="4296" spans="1:1" x14ac:dyDescent="0.3">
      <c r="A4296" s="74" t="e">
        <f>'MRR - Juliana'!#REF!</f>
        <v>#REF!</v>
      </c>
    </row>
    <row r="4297" spans="1:1" x14ac:dyDescent="0.3">
      <c r="A4297" s="74" t="e">
        <f>'MRR - Juliana'!#REF!</f>
        <v>#REF!</v>
      </c>
    </row>
    <row r="4298" spans="1:1" x14ac:dyDescent="0.3">
      <c r="A4298" s="74" t="e">
        <f>'MRR - Juliana'!#REF!</f>
        <v>#REF!</v>
      </c>
    </row>
    <row r="4299" spans="1:1" x14ac:dyDescent="0.3">
      <c r="A4299" s="74" t="e">
        <f>'MRR - Juliana'!#REF!</f>
        <v>#REF!</v>
      </c>
    </row>
    <row r="4300" spans="1:1" x14ac:dyDescent="0.3">
      <c r="A4300" s="74" t="e">
        <f>'MRR - Juliana'!#REF!</f>
        <v>#REF!</v>
      </c>
    </row>
    <row r="4301" spans="1:1" x14ac:dyDescent="0.3">
      <c r="A4301" s="74" t="e">
        <f>'MRR - Juliana'!#REF!</f>
        <v>#REF!</v>
      </c>
    </row>
    <row r="4302" spans="1:1" x14ac:dyDescent="0.3">
      <c r="A4302" s="74" t="e">
        <f>'MRR - Juliana'!#REF!</f>
        <v>#REF!</v>
      </c>
    </row>
    <row r="4303" spans="1:1" x14ac:dyDescent="0.3">
      <c r="A4303" s="74" t="e">
        <f>'MRR - Juliana'!#REF!</f>
        <v>#REF!</v>
      </c>
    </row>
    <row r="4304" spans="1:1" x14ac:dyDescent="0.3">
      <c r="A4304" s="74" t="e">
        <f>'MRR - Juliana'!#REF!</f>
        <v>#REF!</v>
      </c>
    </row>
    <row r="4305" spans="1:1" x14ac:dyDescent="0.3">
      <c r="A4305" s="74" t="e">
        <f>'MRR - Juliana'!#REF!</f>
        <v>#REF!</v>
      </c>
    </row>
    <row r="4306" spans="1:1" x14ac:dyDescent="0.3">
      <c r="A4306" s="74" t="e">
        <f>'MRR - Juliana'!#REF!</f>
        <v>#REF!</v>
      </c>
    </row>
    <row r="4307" spans="1:1" x14ac:dyDescent="0.3">
      <c r="A4307" s="74" t="e">
        <f>'MRR - Juliana'!#REF!</f>
        <v>#REF!</v>
      </c>
    </row>
    <row r="4308" spans="1:1" x14ac:dyDescent="0.3">
      <c r="A4308" s="74" t="e">
        <f>'MRR - Juliana'!#REF!</f>
        <v>#REF!</v>
      </c>
    </row>
    <row r="4309" spans="1:1" x14ac:dyDescent="0.3">
      <c r="A4309" s="74" t="e">
        <f>'MRR - Juliana'!#REF!</f>
        <v>#REF!</v>
      </c>
    </row>
    <row r="4310" spans="1:1" x14ac:dyDescent="0.3">
      <c r="A4310" s="74" t="e">
        <f>'MRR - Juliana'!#REF!</f>
        <v>#REF!</v>
      </c>
    </row>
    <row r="4311" spans="1:1" x14ac:dyDescent="0.3">
      <c r="A4311" s="74" t="e">
        <f>'MRR - Juliana'!#REF!</f>
        <v>#REF!</v>
      </c>
    </row>
    <row r="4312" spans="1:1" x14ac:dyDescent="0.3">
      <c r="A4312" s="74" t="e">
        <f>'MRR - Juliana'!#REF!</f>
        <v>#REF!</v>
      </c>
    </row>
    <row r="4313" spans="1:1" x14ac:dyDescent="0.3">
      <c r="A4313" s="74" t="e">
        <f>'MRR - Juliana'!#REF!</f>
        <v>#REF!</v>
      </c>
    </row>
    <row r="4314" spans="1:1" x14ac:dyDescent="0.3">
      <c r="A4314" s="74" t="e">
        <f>'MRR - Juliana'!#REF!</f>
        <v>#REF!</v>
      </c>
    </row>
    <row r="4315" spans="1:1" x14ac:dyDescent="0.3">
      <c r="A4315" s="74" t="e">
        <f>'MRR - Juliana'!#REF!</f>
        <v>#REF!</v>
      </c>
    </row>
    <row r="4316" spans="1:1" x14ac:dyDescent="0.3">
      <c r="A4316" s="74" t="e">
        <f>'MRR - Juliana'!#REF!</f>
        <v>#REF!</v>
      </c>
    </row>
    <row r="4317" spans="1:1" x14ac:dyDescent="0.3">
      <c r="A4317" s="74" t="e">
        <f>'MRR - Juliana'!#REF!</f>
        <v>#REF!</v>
      </c>
    </row>
    <row r="4318" spans="1:1" x14ac:dyDescent="0.3">
      <c r="A4318" s="74" t="e">
        <f>'MRR - Juliana'!#REF!</f>
        <v>#REF!</v>
      </c>
    </row>
    <row r="4319" spans="1:1" x14ac:dyDescent="0.3">
      <c r="A4319" s="74" t="e">
        <f>'MRR - Juliana'!#REF!</f>
        <v>#REF!</v>
      </c>
    </row>
    <row r="4320" spans="1:1" x14ac:dyDescent="0.3">
      <c r="A4320" s="74" t="e">
        <f>'MRR - Juliana'!#REF!</f>
        <v>#REF!</v>
      </c>
    </row>
    <row r="4321" spans="1:1" x14ac:dyDescent="0.3">
      <c r="A4321" s="74" t="e">
        <f>'MRR - Juliana'!#REF!</f>
        <v>#REF!</v>
      </c>
    </row>
    <row r="4322" spans="1:1" x14ac:dyDescent="0.3">
      <c r="A4322" s="74" t="e">
        <f>'MRR - Juliana'!#REF!</f>
        <v>#REF!</v>
      </c>
    </row>
    <row r="4323" spans="1:1" x14ac:dyDescent="0.3">
      <c r="A4323" s="74" t="e">
        <f>'MRR - Juliana'!#REF!</f>
        <v>#REF!</v>
      </c>
    </row>
    <row r="4324" spans="1:1" x14ac:dyDescent="0.3">
      <c r="A4324" s="74" t="e">
        <f>'MRR - Juliana'!#REF!</f>
        <v>#REF!</v>
      </c>
    </row>
    <row r="4325" spans="1:1" x14ac:dyDescent="0.3">
      <c r="A4325" s="74" t="e">
        <f>'MRR - Juliana'!#REF!</f>
        <v>#REF!</v>
      </c>
    </row>
    <row r="4326" spans="1:1" x14ac:dyDescent="0.3">
      <c r="A4326" s="74" t="e">
        <f>'MRR - Juliana'!#REF!</f>
        <v>#REF!</v>
      </c>
    </row>
    <row r="4327" spans="1:1" x14ac:dyDescent="0.3">
      <c r="A4327" s="74" t="e">
        <f>'MRR - Juliana'!#REF!</f>
        <v>#REF!</v>
      </c>
    </row>
    <row r="4328" spans="1:1" x14ac:dyDescent="0.3">
      <c r="A4328" s="74" t="e">
        <f>'MRR - Juliana'!#REF!</f>
        <v>#REF!</v>
      </c>
    </row>
    <row r="4329" spans="1:1" x14ac:dyDescent="0.3">
      <c r="A4329" s="74" t="e">
        <f>'MRR - Juliana'!#REF!</f>
        <v>#REF!</v>
      </c>
    </row>
    <row r="4330" spans="1:1" x14ac:dyDescent="0.3">
      <c r="A4330" s="74" t="e">
        <f>'MRR - Juliana'!#REF!</f>
        <v>#REF!</v>
      </c>
    </row>
    <row r="4331" spans="1:1" x14ac:dyDescent="0.3">
      <c r="A4331" s="74" t="e">
        <f>'MRR - Juliana'!#REF!</f>
        <v>#REF!</v>
      </c>
    </row>
    <row r="4332" spans="1:1" x14ac:dyDescent="0.3">
      <c r="A4332" s="74" t="e">
        <f>'MRR - Juliana'!#REF!</f>
        <v>#REF!</v>
      </c>
    </row>
    <row r="4333" spans="1:1" x14ac:dyDescent="0.3">
      <c r="A4333" s="74" t="e">
        <f>'MRR - Juliana'!#REF!</f>
        <v>#REF!</v>
      </c>
    </row>
    <row r="4334" spans="1:1" x14ac:dyDescent="0.3">
      <c r="A4334" s="74" t="e">
        <f>'MRR - Juliana'!#REF!</f>
        <v>#REF!</v>
      </c>
    </row>
    <row r="4335" spans="1:1" x14ac:dyDescent="0.3">
      <c r="A4335" s="74" t="e">
        <f>'MRR - Juliana'!#REF!</f>
        <v>#REF!</v>
      </c>
    </row>
    <row r="4336" spans="1:1" x14ac:dyDescent="0.3">
      <c r="A4336" s="74" t="e">
        <f>'MRR - Juliana'!#REF!</f>
        <v>#REF!</v>
      </c>
    </row>
    <row r="4337" spans="1:1" x14ac:dyDescent="0.3">
      <c r="A4337" s="74" t="e">
        <f>'MRR - Juliana'!#REF!</f>
        <v>#REF!</v>
      </c>
    </row>
    <row r="4338" spans="1:1" x14ac:dyDescent="0.3">
      <c r="A4338" s="74" t="e">
        <f>'MRR - Juliana'!#REF!</f>
        <v>#REF!</v>
      </c>
    </row>
    <row r="4339" spans="1:1" x14ac:dyDescent="0.3">
      <c r="A4339" s="74" t="e">
        <f>'MRR - Juliana'!#REF!</f>
        <v>#REF!</v>
      </c>
    </row>
    <row r="4340" spans="1:1" x14ac:dyDescent="0.3">
      <c r="A4340" s="74" t="e">
        <f>'MRR - Juliana'!#REF!</f>
        <v>#REF!</v>
      </c>
    </row>
    <row r="4341" spans="1:1" x14ac:dyDescent="0.3">
      <c r="A4341" s="74" t="e">
        <f>'MRR - Juliana'!#REF!</f>
        <v>#REF!</v>
      </c>
    </row>
    <row r="4342" spans="1:1" x14ac:dyDescent="0.3">
      <c r="A4342" s="74" t="e">
        <f>'MRR - Juliana'!#REF!</f>
        <v>#REF!</v>
      </c>
    </row>
    <row r="4343" spans="1:1" x14ac:dyDescent="0.3">
      <c r="A4343" s="74" t="e">
        <f>'MRR - Juliana'!#REF!</f>
        <v>#REF!</v>
      </c>
    </row>
    <row r="4344" spans="1:1" x14ac:dyDescent="0.3">
      <c r="A4344" s="74" t="e">
        <f>'MRR - Juliana'!#REF!</f>
        <v>#REF!</v>
      </c>
    </row>
    <row r="4345" spans="1:1" x14ac:dyDescent="0.3">
      <c r="A4345" s="74" t="e">
        <f>'MRR - Juliana'!#REF!</f>
        <v>#REF!</v>
      </c>
    </row>
    <row r="4346" spans="1:1" x14ac:dyDescent="0.3">
      <c r="A4346" s="74" t="e">
        <f>'MRR - Juliana'!#REF!</f>
        <v>#REF!</v>
      </c>
    </row>
    <row r="4347" spans="1:1" x14ac:dyDescent="0.3">
      <c r="A4347" s="74" t="e">
        <f>'MRR - Juliana'!#REF!</f>
        <v>#REF!</v>
      </c>
    </row>
    <row r="4348" spans="1:1" x14ac:dyDescent="0.3">
      <c r="A4348" s="74" t="e">
        <f>'MRR - Juliana'!#REF!</f>
        <v>#REF!</v>
      </c>
    </row>
    <row r="4349" spans="1:1" x14ac:dyDescent="0.3">
      <c r="A4349" s="74" t="e">
        <f>'MRR - Juliana'!#REF!</f>
        <v>#REF!</v>
      </c>
    </row>
    <row r="4350" spans="1:1" x14ac:dyDescent="0.3">
      <c r="A4350" s="74" t="e">
        <f>'MRR - Juliana'!#REF!</f>
        <v>#REF!</v>
      </c>
    </row>
    <row r="4351" spans="1:1" x14ac:dyDescent="0.3">
      <c r="A4351" s="74" t="e">
        <f>'MRR - Juliana'!#REF!</f>
        <v>#REF!</v>
      </c>
    </row>
    <row r="4352" spans="1:1" x14ac:dyDescent="0.3">
      <c r="A4352" s="74" t="e">
        <f>'MRR - Juliana'!#REF!</f>
        <v>#REF!</v>
      </c>
    </row>
    <row r="4353" spans="1:1" x14ac:dyDescent="0.3">
      <c r="A4353" s="74" t="e">
        <f>'MRR - Juliana'!#REF!</f>
        <v>#REF!</v>
      </c>
    </row>
    <row r="4354" spans="1:1" x14ac:dyDescent="0.3">
      <c r="A4354" s="74" t="e">
        <f>'MRR - Juliana'!#REF!</f>
        <v>#REF!</v>
      </c>
    </row>
    <row r="4355" spans="1:1" x14ac:dyDescent="0.3">
      <c r="A4355" s="74" t="e">
        <f>'MRR - Juliana'!#REF!</f>
        <v>#REF!</v>
      </c>
    </row>
    <row r="4356" spans="1:1" x14ac:dyDescent="0.3">
      <c r="A4356" s="74" t="e">
        <f>'MRR - Juliana'!#REF!</f>
        <v>#REF!</v>
      </c>
    </row>
    <row r="4357" spans="1:1" x14ac:dyDescent="0.3">
      <c r="A4357" s="74" t="e">
        <f>'MRR - Juliana'!#REF!</f>
        <v>#REF!</v>
      </c>
    </row>
    <row r="4358" spans="1:1" x14ac:dyDescent="0.3">
      <c r="A4358" s="74" t="e">
        <f>'MRR - Juliana'!#REF!</f>
        <v>#REF!</v>
      </c>
    </row>
    <row r="4359" spans="1:1" x14ac:dyDescent="0.3">
      <c r="A4359" s="74" t="e">
        <f>'MRR - Juliana'!#REF!</f>
        <v>#REF!</v>
      </c>
    </row>
    <row r="4360" spans="1:1" x14ac:dyDescent="0.3">
      <c r="A4360" s="74" t="e">
        <f>'MRR - Juliana'!#REF!</f>
        <v>#REF!</v>
      </c>
    </row>
    <row r="4361" spans="1:1" x14ac:dyDescent="0.3">
      <c r="A4361" s="74" t="e">
        <f>'MRR - Juliana'!#REF!</f>
        <v>#REF!</v>
      </c>
    </row>
    <row r="4362" spans="1:1" x14ac:dyDescent="0.3">
      <c r="A4362" s="74" t="e">
        <f>'MRR - Juliana'!#REF!</f>
        <v>#REF!</v>
      </c>
    </row>
    <row r="4363" spans="1:1" x14ac:dyDescent="0.3">
      <c r="A4363" s="74" t="e">
        <f>'MRR - Juliana'!#REF!</f>
        <v>#REF!</v>
      </c>
    </row>
    <row r="4364" spans="1:1" x14ac:dyDescent="0.3">
      <c r="A4364" s="74" t="e">
        <f>'MRR - Juliana'!#REF!</f>
        <v>#REF!</v>
      </c>
    </row>
    <row r="4365" spans="1:1" x14ac:dyDescent="0.3">
      <c r="A4365" s="74" t="e">
        <f>'MRR - Juliana'!#REF!</f>
        <v>#REF!</v>
      </c>
    </row>
    <row r="4366" spans="1:1" x14ac:dyDescent="0.3">
      <c r="A4366" s="74" t="e">
        <f>'MRR - Juliana'!#REF!</f>
        <v>#REF!</v>
      </c>
    </row>
    <row r="4367" spans="1:1" x14ac:dyDescent="0.3">
      <c r="A4367" s="74" t="e">
        <f>'MRR - Juliana'!#REF!</f>
        <v>#REF!</v>
      </c>
    </row>
    <row r="4368" spans="1:1" x14ac:dyDescent="0.3">
      <c r="A4368" s="74" t="e">
        <f>'MRR - Juliana'!#REF!</f>
        <v>#REF!</v>
      </c>
    </row>
    <row r="4369" spans="1:1" x14ac:dyDescent="0.3">
      <c r="A4369" s="74" t="e">
        <f>'MRR - Juliana'!#REF!</f>
        <v>#REF!</v>
      </c>
    </row>
    <row r="4370" spans="1:1" x14ac:dyDescent="0.3">
      <c r="A4370" s="74" t="e">
        <f>'MRR - Juliana'!#REF!</f>
        <v>#REF!</v>
      </c>
    </row>
    <row r="4371" spans="1:1" x14ac:dyDescent="0.3">
      <c r="A4371" s="74" t="e">
        <f>'MRR - Juliana'!#REF!</f>
        <v>#REF!</v>
      </c>
    </row>
    <row r="4372" spans="1:1" x14ac:dyDescent="0.3">
      <c r="A4372" s="74" t="e">
        <f>'MRR - Juliana'!#REF!</f>
        <v>#REF!</v>
      </c>
    </row>
    <row r="4373" spans="1:1" x14ac:dyDescent="0.3">
      <c r="A4373" s="74" t="e">
        <f>'MRR - Juliana'!#REF!</f>
        <v>#REF!</v>
      </c>
    </row>
    <row r="4374" spans="1:1" x14ac:dyDescent="0.3">
      <c r="A4374" s="74" t="e">
        <f>'MRR - Juliana'!#REF!</f>
        <v>#REF!</v>
      </c>
    </row>
    <row r="4375" spans="1:1" x14ac:dyDescent="0.3">
      <c r="A4375" s="74" t="e">
        <f>'MRR - Juliana'!#REF!</f>
        <v>#REF!</v>
      </c>
    </row>
    <row r="4376" spans="1:1" x14ac:dyDescent="0.3">
      <c r="A4376" s="74" t="e">
        <f>'MRR - Juliana'!#REF!</f>
        <v>#REF!</v>
      </c>
    </row>
    <row r="4377" spans="1:1" x14ac:dyDescent="0.3">
      <c r="A4377" s="74" t="e">
        <f>'MRR - Juliana'!#REF!</f>
        <v>#REF!</v>
      </c>
    </row>
    <row r="4378" spans="1:1" x14ac:dyDescent="0.3">
      <c r="A4378" s="74" t="e">
        <f>'MRR - Juliana'!#REF!</f>
        <v>#REF!</v>
      </c>
    </row>
    <row r="4379" spans="1:1" x14ac:dyDescent="0.3">
      <c r="A4379" s="74" t="e">
        <f>'MRR - Juliana'!#REF!</f>
        <v>#REF!</v>
      </c>
    </row>
    <row r="4380" spans="1:1" x14ac:dyDescent="0.3">
      <c r="A4380" s="74" t="e">
        <f>'MRR - Juliana'!#REF!</f>
        <v>#REF!</v>
      </c>
    </row>
    <row r="4381" spans="1:1" x14ac:dyDescent="0.3">
      <c r="A4381" s="74" t="e">
        <f>'MRR - Juliana'!#REF!</f>
        <v>#REF!</v>
      </c>
    </row>
    <row r="4382" spans="1:1" x14ac:dyDescent="0.3">
      <c r="A4382" s="74" t="e">
        <f>'MRR - Juliana'!#REF!</f>
        <v>#REF!</v>
      </c>
    </row>
    <row r="4383" spans="1:1" x14ac:dyDescent="0.3">
      <c r="A4383" s="74" t="e">
        <f>'MRR - Juliana'!#REF!</f>
        <v>#REF!</v>
      </c>
    </row>
    <row r="4384" spans="1:1" x14ac:dyDescent="0.3">
      <c r="A4384" s="74" t="e">
        <f>'MRR - Juliana'!#REF!</f>
        <v>#REF!</v>
      </c>
    </row>
    <row r="4385" spans="1:1" x14ac:dyDescent="0.3">
      <c r="A4385" s="74" t="e">
        <f>'MRR - Juliana'!#REF!</f>
        <v>#REF!</v>
      </c>
    </row>
    <row r="4386" spans="1:1" x14ac:dyDescent="0.3">
      <c r="A4386" s="74" t="e">
        <f>'MRR - Juliana'!#REF!</f>
        <v>#REF!</v>
      </c>
    </row>
    <row r="4387" spans="1:1" x14ac:dyDescent="0.3">
      <c r="A4387" s="74" t="e">
        <f>'MRR - Juliana'!#REF!</f>
        <v>#REF!</v>
      </c>
    </row>
    <row r="4388" spans="1:1" x14ac:dyDescent="0.3">
      <c r="A4388" s="74" t="e">
        <f>'MRR - Juliana'!#REF!</f>
        <v>#REF!</v>
      </c>
    </row>
    <row r="4389" spans="1:1" x14ac:dyDescent="0.3">
      <c r="A4389" s="74" t="e">
        <f>'MRR - Juliana'!#REF!</f>
        <v>#REF!</v>
      </c>
    </row>
    <row r="4390" spans="1:1" x14ac:dyDescent="0.3">
      <c r="A4390" s="74" t="e">
        <f>'MRR - Juliana'!#REF!</f>
        <v>#REF!</v>
      </c>
    </row>
    <row r="4391" spans="1:1" x14ac:dyDescent="0.3">
      <c r="A4391" s="74" t="e">
        <f>'MRR - Juliana'!#REF!</f>
        <v>#REF!</v>
      </c>
    </row>
    <row r="4392" spans="1:1" x14ac:dyDescent="0.3">
      <c r="A4392" s="74" t="e">
        <f>'MRR - Juliana'!#REF!</f>
        <v>#REF!</v>
      </c>
    </row>
    <row r="4393" spans="1:1" x14ac:dyDescent="0.3">
      <c r="A4393" s="74" t="e">
        <f>'MRR - Juliana'!#REF!</f>
        <v>#REF!</v>
      </c>
    </row>
    <row r="4394" spans="1:1" x14ac:dyDescent="0.3">
      <c r="A4394" s="74" t="e">
        <f>'MRR - Juliana'!#REF!</f>
        <v>#REF!</v>
      </c>
    </row>
    <row r="4395" spans="1:1" x14ac:dyDescent="0.3">
      <c r="A4395" s="74" t="e">
        <f>'MRR - Juliana'!#REF!</f>
        <v>#REF!</v>
      </c>
    </row>
    <row r="4396" spans="1:1" x14ac:dyDescent="0.3">
      <c r="A4396" s="74" t="e">
        <f>'MRR - Juliana'!#REF!</f>
        <v>#REF!</v>
      </c>
    </row>
    <row r="4397" spans="1:1" x14ac:dyDescent="0.3">
      <c r="A4397" s="74" t="e">
        <f>'MRR - Juliana'!#REF!</f>
        <v>#REF!</v>
      </c>
    </row>
    <row r="4398" spans="1:1" x14ac:dyDescent="0.3">
      <c r="A4398" s="74" t="e">
        <f>'MRR - Juliana'!#REF!</f>
        <v>#REF!</v>
      </c>
    </row>
    <row r="4399" spans="1:1" x14ac:dyDescent="0.3">
      <c r="A4399" s="74" t="e">
        <f>'MRR - Juliana'!#REF!</f>
        <v>#REF!</v>
      </c>
    </row>
    <row r="4400" spans="1:1" x14ac:dyDescent="0.3">
      <c r="A4400" s="74" t="e">
        <f>'MRR - Juliana'!#REF!</f>
        <v>#REF!</v>
      </c>
    </row>
    <row r="4401" spans="1:1" x14ac:dyDescent="0.3">
      <c r="A4401" s="74" t="e">
        <f>'MRR - Juliana'!#REF!</f>
        <v>#REF!</v>
      </c>
    </row>
    <row r="4402" spans="1:1" x14ac:dyDescent="0.3">
      <c r="A4402" s="74" t="e">
        <f>'MRR - Juliana'!#REF!</f>
        <v>#REF!</v>
      </c>
    </row>
    <row r="4403" spans="1:1" x14ac:dyDescent="0.3">
      <c r="A4403" s="74" t="e">
        <f>'MRR - Juliana'!#REF!</f>
        <v>#REF!</v>
      </c>
    </row>
    <row r="4404" spans="1:1" x14ac:dyDescent="0.3">
      <c r="A4404" s="74" t="e">
        <f>'MRR - Juliana'!#REF!</f>
        <v>#REF!</v>
      </c>
    </row>
    <row r="4405" spans="1:1" x14ac:dyDescent="0.3">
      <c r="A4405" s="74" t="e">
        <f>'MRR - Juliana'!#REF!</f>
        <v>#REF!</v>
      </c>
    </row>
    <row r="4406" spans="1:1" x14ac:dyDescent="0.3">
      <c r="A4406" s="74" t="e">
        <f>'MRR - Juliana'!#REF!</f>
        <v>#REF!</v>
      </c>
    </row>
    <row r="4407" spans="1:1" x14ac:dyDescent="0.3">
      <c r="A4407" s="74" t="e">
        <f>'MRR - Juliana'!#REF!</f>
        <v>#REF!</v>
      </c>
    </row>
    <row r="4408" spans="1:1" x14ac:dyDescent="0.3">
      <c r="A4408" s="74" t="e">
        <f>'MRR - Juliana'!#REF!</f>
        <v>#REF!</v>
      </c>
    </row>
    <row r="4409" spans="1:1" x14ac:dyDescent="0.3">
      <c r="A4409" s="74" t="e">
        <f>'MRR - Juliana'!#REF!</f>
        <v>#REF!</v>
      </c>
    </row>
    <row r="4410" spans="1:1" x14ac:dyDescent="0.3">
      <c r="A4410" s="74" t="e">
        <f>'MRR - Juliana'!#REF!</f>
        <v>#REF!</v>
      </c>
    </row>
    <row r="4411" spans="1:1" x14ac:dyDescent="0.3">
      <c r="A4411" s="74" t="e">
        <f>'MRR - Juliana'!#REF!</f>
        <v>#REF!</v>
      </c>
    </row>
    <row r="4412" spans="1:1" x14ac:dyDescent="0.3">
      <c r="A4412" s="74" t="e">
        <f>'MRR - Juliana'!#REF!</f>
        <v>#REF!</v>
      </c>
    </row>
    <row r="4413" spans="1:1" x14ac:dyDescent="0.3">
      <c r="A4413" s="74" t="e">
        <f>'MRR - Juliana'!#REF!</f>
        <v>#REF!</v>
      </c>
    </row>
    <row r="4414" spans="1:1" x14ac:dyDescent="0.3">
      <c r="A4414" s="74" t="e">
        <f>'MRR - Juliana'!#REF!</f>
        <v>#REF!</v>
      </c>
    </row>
    <row r="4415" spans="1:1" x14ac:dyDescent="0.3">
      <c r="A4415" s="74" t="e">
        <f>'MRR - Juliana'!#REF!</f>
        <v>#REF!</v>
      </c>
    </row>
    <row r="4416" spans="1:1" x14ac:dyDescent="0.3">
      <c r="A4416" s="74" t="e">
        <f>'MRR - Juliana'!#REF!</f>
        <v>#REF!</v>
      </c>
    </row>
    <row r="4417" spans="1:1" x14ac:dyDescent="0.3">
      <c r="A4417" s="74" t="e">
        <f>'MRR - Juliana'!#REF!</f>
        <v>#REF!</v>
      </c>
    </row>
    <row r="4418" spans="1:1" x14ac:dyDescent="0.3">
      <c r="A4418" s="74" t="e">
        <f>'MRR - Juliana'!#REF!</f>
        <v>#REF!</v>
      </c>
    </row>
    <row r="4419" spans="1:1" x14ac:dyDescent="0.3">
      <c r="A4419" s="74" t="e">
        <f>'MRR - Juliana'!#REF!</f>
        <v>#REF!</v>
      </c>
    </row>
    <row r="4420" spans="1:1" x14ac:dyDescent="0.3">
      <c r="A4420" s="74" t="e">
        <f>'MRR - Juliana'!#REF!</f>
        <v>#REF!</v>
      </c>
    </row>
    <row r="4421" spans="1:1" x14ac:dyDescent="0.3">
      <c r="A4421" s="74" t="e">
        <f>'MRR - Juliana'!#REF!</f>
        <v>#REF!</v>
      </c>
    </row>
    <row r="4422" spans="1:1" x14ac:dyDescent="0.3">
      <c r="A4422" s="74" t="e">
        <f>'MRR - Juliana'!#REF!</f>
        <v>#REF!</v>
      </c>
    </row>
    <row r="4423" spans="1:1" x14ac:dyDescent="0.3">
      <c r="A4423" s="74" t="e">
        <f>'MRR - Juliana'!#REF!</f>
        <v>#REF!</v>
      </c>
    </row>
    <row r="4424" spans="1:1" x14ac:dyDescent="0.3">
      <c r="A4424" s="74" t="e">
        <f>'MRR - Juliana'!#REF!</f>
        <v>#REF!</v>
      </c>
    </row>
    <row r="4425" spans="1:1" x14ac:dyDescent="0.3">
      <c r="A4425" s="74" t="e">
        <f>'MRR - Juliana'!#REF!</f>
        <v>#REF!</v>
      </c>
    </row>
    <row r="4426" spans="1:1" x14ac:dyDescent="0.3">
      <c r="A4426" s="74" t="e">
        <f>'MRR - Juliana'!#REF!</f>
        <v>#REF!</v>
      </c>
    </row>
    <row r="4427" spans="1:1" x14ac:dyDescent="0.3">
      <c r="A4427" s="74" t="e">
        <f>'MRR - Juliana'!#REF!</f>
        <v>#REF!</v>
      </c>
    </row>
    <row r="4428" spans="1:1" x14ac:dyDescent="0.3">
      <c r="A4428" s="74" t="e">
        <f>'MRR - Juliana'!#REF!</f>
        <v>#REF!</v>
      </c>
    </row>
    <row r="4429" spans="1:1" x14ac:dyDescent="0.3">
      <c r="A4429" s="74" t="e">
        <f>'MRR - Juliana'!#REF!</f>
        <v>#REF!</v>
      </c>
    </row>
    <row r="4430" spans="1:1" x14ac:dyDescent="0.3">
      <c r="A4430" s="74" t="e">
        <f>'MRR - Juliana'!#REF!</f>
        <v>#REF!</v>
      </c>
    </row>
    <row r="4431" spans="1:1" x14ac:dyDescent="0.3">
      <c r="A4431" s="74" t="e">
        <f>'MRR - Juliana'!#REF!</f>
        <v>#REF!</v>
      </c>
    </row>
    <row r="4432" spans="1:1" x14ac:dyDescent="0.3">
      <c r="A4432" s="74" t="e">
        <f>'MRR - Juliana'!#REF!</f>
        <v>#REF!</v>
      </c>
    </row>
    <row r="4433" spans="1:1" x14ac:dyDescent="0.3">
      <c r="A4433" s="74" t="e">
        <f>'MRR - Juliana'!#REF!</f>
        <v>#REF!</v>
      </c>
    </row>
    <row r="4434" spans="1:1" x14ac:dyDescent="0.3">
      <c r="A4434" s="74" t="e">
        <f>'MRR - Juliana'!#REF!</f>
        <v>#REF!</v>
      </c>
    </row>
    <row r="4435" spans="1:1" x14ac:dyDescent="0.3">
      <c r="A4435" s="74" t="e">
        <f>'MRR - Juliana'!#REF!</f>
        <v>#REF!</v>
      </c>
    </row>
    <row r="4436" spans="1:1" x14ac:dyDescent="0.3">
      <c r="A4436" s="74" t="e">
        <f>'MRR - Juliana'!#REF!</f>
        <v>#REF!</v>
      </c>
    </row>
    <row r="4437" spans="1:1" x14ac:dyDescent="0.3">
      <c r="A4437" s="74" t="e">
        <f>'MRR - Juliana'!#REF!</f>
        <v>#REF!</v>
      </c>
    </row>
    <row r="4438" spans="1:1" x14ac:dyDescent="0.3">
      <c r="A4438" s="74" t="e">
        <f>'MRR - Juliana'!#REF!</f>
        <v>#REF!</v>
      </c>
    </row>
    <row r="4439" spans="1:1" x14ac:dyDescent="0.3">
      <c r="A4439" s="74" t="e">
        <f>'MRR - Juliana'!#REF!</f>
        <v>#REF!</v>
      </c>
    </row>
    <row r="4440" spans="1:1" x14ac:dyDescent="0.3">
      <c r="A4440" s="74" t="e">
        <f>'MRR - Juliana'!#REF!</f>
        <v>#REF!</v>
      </c>
    </row>
    <row r="4441" spans="1:1" x14ac:dyDescent="0.3">
      <c r="A4441" s="74" t="e">
        <f>'MRR - Juliana'!#REF!</f>
        <v>#REF!</v>
      </c>
    </row>
    <row r="4442" spans="1:1" x14ac:dyDescent="0.3">
      <c r="A4442" s="74" t="e">
        <f>'MRR - Juliana'!#REF!</f>
        <v>#REF!</v>
      </c>
    </row>
    <row r="4443" spans="1:1" x14ac:dyDescent="0.3">
      <c r="A4443" s="74" t="e">
        <f>'MRR - Juliana'!#REF!</f>
        <v>#REF!</v>
      </c>
    </row>
    <row r="4444" spans="1:1" x14ac:dyDescent="0.3">
      <c r="A4444" s="74" t="e">
        <f>'MRR - Juliana'!#REF!</f>
        <v>#REF!</v>
      </c>
    </row>
    <row r="4445" spans="1:1" x14ac:dyDescent="0.3">
      <c r="A4445" s="74" t="e">
        <f>'MRR - Juliana'!#REF!</f>
        <v>#REF!</v>
      </c>
    </row>
    <row r="4446" spans="1:1" x14ac:dyDescent="0.3">
      <c r="A4446" s="74" t="e">
        <f>'MRR - Juliana'!#REF!</f>
        <v>#REF!</v>
      </c>
    </row>
    <row r="4447" spans="1:1" x14ac:dyDescent="0.3">
      <c r="A4447" s="74" t="e">
        <f>'MRR - Juliana'!#REF!</f>
        <v>#REF!</v>
      </c>
    </row>
    <row r="4448" spans="1:1" x14ac:dyDescent="0.3">
      <c r="A4448" s="74" t="e">
        <f>'MRR - Juliana'!#REF!</f>
        <v>#REF!</v>
      </c>
    </row>
    <row r="4449" spans="1:1" x14ac:dyDescent="0.3">
      <c r="A4449" s="74" t="e">
        <f>'MRR - Juliana'!#REF!</f>
        <v>#REF!</v>
      </c>
    </row>
    <row r="4450" spans="1:1" x14ac:dyDescent="0.3">
      <c r="A4450" s="74" t="e">
        <f>'MRR - Juliana'!#REF!</f>
        <v>#REF!</v>
      </c>
    </row>
    <row r="4451" spans="1:1" x14ac:dyDescent="0.3">
      <c r="A4451" s="74" t="e">
        <f>'MRR - Juliana'!#REF!</f>
        <v>#REF!</v>
      </c>
    </row>
    <row r="4452" spans="1:1" x14ac:dyDescent="0.3">
      <c r="A4452" s="74" t="e">
        <f>'MRR - Juliana'!#REF!</f>
        <v>#REF!</v>
      </c>
    </row>
    <row r="4453" spans="1:1" x14ac:dyDescent="0.3">
      <c r="A4453" s="74" t="e">
        <f>'MRR - Juliana'!#REF!</f>
        <v>#REF!</v>
      </c>
    </row>
    <row r="4454" spans="1:1" x14ac:dyDescent="0.3">
      <c r="A4454" s="74" t="e">
        <f>'MRR - Juliana'!#REF!</f>
        <v>#REF!</v>
      </c>
    </row>
    <row r="4455" spans="1:1" x14ac:dyDescent="0.3">
      <c r="A4455" s="74" t="e">
        <f>'MRR - Juliana'!#REF!</f>
        <v>#REF!</v>
      </c>
    </row>
    <row r="4456" spans="1:1" x14ac:dyDescent="0.3">
      <c r="A4456" s="74" t="e">
        <f>'MRR - Juliana'!#REF!</f>
        <v>#REF!</v>
      </c>
    </row>
    <row r="4457" spans="1:1" x14ac:dyDescent="0.3">
      <c r="A4457" s="74" t="e">
        <f>'MRR - Juliana'!#REF!</f>
        <v>#REF!</v>
      </c>
    </row>
    <row r="4458" spans="1:1" x14ac:dyDescent="0.3">
      <c r="A4458" s="74" t="e">
        <f>'MRR - Juliana'!#REF!</f>
        <v>#REF!</v>
      </c>
    </row>
    <row r="4459" spans="1:1" x14ac:dyDescent="0.3">
      <c r="A4459" s="74" t="e">
        <f>'MRR - Juliana'!#REF!</f>
        <v>#REF!</v>
      </c>
    </row>
    <row r="4460" spans="1:1" x14ac:dyDescent="0.3">
      <c r="A4460" s="74" t="e">
        <f>'MRR - Juliana'!#REF!</f>
        <v>#REF!</v>
      </c>
    </row>
    <row r="4461" spans="1:1" x14ac:dyDescent="0.3">
      <c r="A4461" s="74" t="e">
        <f>'MRR - Juliana'!#REF!</f>
        <v>#REF!</v>
      </c>
    </row>
    <row r="4462" spans="1:1" x14ac:dyDescent="0.3">
      <c r="A4462" s="74" t="e">
        <f>'MRR - Juliana'!#REF!</f>
        <v>#REF!</v>
      </c>
    </row>
    <row r="4463" spans="1:1" x14ac:dyDescent="0.3">
      <c r="A4463" s="74" t="e">
        <f>'MRR - Juliana'!#REF!</f>
        <v>#REF!</v>
      </c>
    </row>
    <row r="4464" spans="1:1" x14ac:dyDescent="0.3">
      <c r="A4464" s="74" t="e">
        <f>'MRR - Juliana'!#REF!</f>
        <v>#REF!</v>
      </c>
    </row>
    <row r="4465" spans="1:1" x14ac:dyDescent="0.3">
      <c r="A4465" s="74" t="e">
        <f>'MRR - Juliana'!#REF!</f>
        <v>#REF!</v>
      </c>
    </row>
    <row r="4466" spans="1:1" x14ac:dyDescent="0.3">
      <c r="A4466" s="74" t="e">
        <f>'MRR - Juliana'!#REF!</f>
        <v>#REF!</v>
      </c>
    </row>
    <row r="4467" spans="1:1" x14ac:dyDescent="0.3">
      <c r="A4467" s="74" t="e">
        <f>'MRR - Juliana'!#REF!</f>
        <v>#REF!</v>
      </c>
    </row>
    <row r="4468" spans="1:1" x14ac:dyDescent="0.3">
      <c r="A4468" s="74" t="e">
        <f>'MRR - Juliana'!#REF!</f>
        <v>#REF!</v>
      </c>
    </row>
    <row r="4469" spans="1:1" x14ac:dyDescent="0.3">
      <c r="A4469" s="74" t="e">
        <f>'MRR - Juliana'!#REF!</f>
        <v>#REF!</v>
      </c>
    </row>
    <row r="4470" spans="1:1" x14ac:dyDescent="0.3">
      <c r="A4470" s="74" t="e">
        <f>'MRR - Juliana'!#REF!</f>
        <v>#REF!</v>
      </c>
    </row>
    <row r="4471" spans="1:1" x14ac:dyDescent="0.3">
      <c r="A4471" s="74" t="e">
        <f>'MRR - Juliana'!#REF!</f>
        <v>#REF!</v>
      </c>
    </row>
    <row r="4472" spans="1:1" x14ac:dyDescent="0.3">
      <c r="A4472" s="74" t="e">
        <f>'MRR - Juliana'!#REF!</f>
        <v>#REF!</v>
      </c>
    </row>
    <row r="4473" spans="1:1" x14ac:dyDescent="0.3">
      <c r="A4473" s="74" t="e">
        <f>'MRR - Juliana'!#REF!</f>
        <v>#REF!</v>
      </c>
    </row>
    <row r="4474" spans="1:1" x14ac:dyDescent="0.3">
      <c r="A4474" s="74" t="e">
        <f>'MRR - Juliana'!#REF!</f>
        <v>#REF!</v>
      </c>
    </row>
    <row r="4475" spans="1:1" x14ac:dyDescent="0.3">
      <c r="A4475" s="74" t="e">
        <f>'MRR - Juliana'!#REF!</f>
        <v>#REF!</v>
      </c>
    </row>
    <row r="4476" spans="1:1" x14ac:dyDescent="0.3">
      <c r="A4476" s="74" t="e">
        <f>'MRR - Juliana'!#REF!</f>
        <v>#REF!</v>
      </c>
    </row>
    <row r="4477" spans="1:1" x14ac:dyDescent="0.3">
      <c r="A4477" s="74" t="e">
        <f>'MRR - Juliana'!#REF!</f>
        <v>#REF!</v>
      </c>
    </row>
    <row r="4478" spans="1:1" x14ac:dyDescent="0.3">
      <c r="A4478" s="74" t="e">
        <f>'MRR - Juliana'!#REF!</f>
        <v>#REF!</v>
      </c>
    </row>
    <row r="4479" spans="1:1" x14ac:dyDescent="0.3">
      <c r="A4479" s="74" t="e">
        <f>'MRR - Juliana'!#REF!</f>
        <v>#REF!</v>
      </c>
    </row>
    <row r="4480" spans="1:1" x14ac:dyDescent="0.3">
      <c r="A4480" s="74" t="e">
        <f>'MRR - Juliana'!#REF!</f>
        <v>#REF!</v>
      </c>
    </row>
    <row r="4481" spans="1:1" x14ac:dyDescent="0.3">
      <c r="A4481" s="74" t="e">
        <f>'MRR - Juliana'!#REF!</f>
        <v>#REF!</v>
      </c>
    </row>
    <row r="4482" spans="1:1" x14ac:dyDescent="0.3">
      <c r="A4482" s="74" t="e">
        <f>'MRR - Juliana'!#REF!</f>
        <v>#REF!</v>
      </c>
    </row>
    <row r="4483" spans="1:1" x14ac:dyDescent="0.3">
      <c r="A4483" s="74" t="e">
        <f>'MRR - Juliana'!#REF!</f>
        <v>#REF!</v>
      </c>
    </row>
    <row r="4484" spans="1:1" x14ac:dyDescent="0.3">
      <c r="A4484" s="74" t="e">
        <f>'MRR - Juliana'!#REF!</f>
        <v>#REF!</v>
      </c>
    </row>
    <row r="4485" spans="1:1" x14ac:dyDescent="0.3">
      <c r="A4485" s="74" t="e">
        <f>'MRR - Juliana'!#REF!</f>
        <v>#REF!</v>
      </c>
    </row>
    <row r="4486" spans="1:1" x14ac:dyDescent="0.3">
      <c r="A4486" s="74" t="e">
        <f>'MRR - Juliana'!#REF!</f>
        <v>#REF!</v>
      </c>
    </row>
    <row r="4487" spans="1:1" x14ac:dyDescent="0.3">
      <c r="A4487" s="74" t="e">
        <f>'MRR - Juliana'!#REF!</f>
        <v>#REF!</v>
      </c>
    </row>
    <row r="4488" spans="1:1" x14ac:dyDescent="0.3">
      <c r="A4488" s="74" t="e">
        <f>'MRR - Juliana'!#REF!</f>
        <v>#REF!</v>
      </c>
    </row>
    <row r="4489" spans="1:1" x14ac:dyDescent="0.3">
      <c r="A4489" s="74" t="e">
        <f>'MRR - Juliana'!#REF!</f>
        <v>#REF!</v>
      </c>
    </row>
    <row r="4490" spans="1:1" x14ac:dyDescent="0.3">
      <c r="A4490" s="74" t="e">
        <f>'MRR - Juliana'!#REF!</f>
        <v>#REF!</v>
      </c>
    </row>
    <row r="4491" spans="1:1" x14ac:dyDescent="0.3">
      <c r="A4491" s="74" t="e">
        <f>'MRR - Juliana'!#REF!</f>
        <v>#REF!</v>
      </c>
    </row>
    <row r="4492" spans="1:1" x14ac:dyDescent="0.3">
      <c r="A4492" s="74" t="e">
        <f>'MRR - Juliana'!#REF!</f>
        <v>#REF!</v>
      </c>
    </row>
    <row r="4493" spans="1:1" x14ac:dyDescent="0.3">
      <c r="A4493" s="74" t="e">
        <f>'MRR - Juliana'!#REF!</f>
        <v>#REF!</v>
      </c>
    </row>
    <row r="4494" spans="1:1" x14ac:dyDescent="0.3">
      <c r="A4494" s="74" t="e">
        <f>'MRR - Juliana'!#REF!</f>
        <v>#REF!</v>
      </c>
    </row>
    <row r="4495" spans="1:1" x14ac:dyDescent="0.3">
      <c r="A4495" s="74" t="e">
        <f>'MRR - Juliana'!#REF!</f>
        <v>#REF!</v>
      </c>
    </row>
    <row r="4496" spans="1:1" x14ac:dyDescent="0.3">
      <c r="A4496" s="74" t="e">
        <f>'MRR - Juliana'!#REF!</f>
        <v>#REF!</v>
      </c>
    </row>
    <row r="4497" spans="1:1" x14ac:dyDescent="0.3">
      <c r="A4497" s="74" t="e">
        <f>'MRR - Juliana'!#REF!</f>
        <v>#REF!</v>
      </c>
    </row>
    <row r="4498" spans="1:1" x14ac:dyDescent="0.3">
      <c r="A4498" s="74" t="e">
        <f>'MRR - Juliana'!#REF!</f>
        <v>#REF!</v>
      </c>
    </row>
    <row r="4499" spans="1:1" x14ac:dyDescent="0.3">
      <c r="A4499" s="74" t="e">
        <f>'MRR - Juliana'!#REF!</f>
        <v>#REF!</v>
      </c>
    </row>
    <row r="4500" spans="1:1" x14ac:dyDescent="0.3">
      <c r="A4500" s="74" t="e">
        <f>'MRR - Juliana'!#REF!</f>
        <v>#REF!</v>
      </c>
    </row>
    <row r="4501" spans="1:1" x14ac:dyDescent="0.3">
      <c r="A4501" s="74" t="e">
        <f>'MRR - Juliana'!#REF!</f>
        <v>#REF!</v>
      </c>
    </row>
    <row r="4502" spans="1:1" x14ac:dyDescent="0.3">
      <c r="A4502" s="74" t="e">
        <f>'MRR - Juliana'!#REF!</f>
        <v>#REF!</v>
      </c>
    </row>
    <row r="4503" spans="1:1" x14ac:dyDescent="0.3">
      <c r="A4503" s="74" t="e">
        <f>'MRR - Juliana'!#REF!</f>
        <v>#REF!</v>
      </c>
    </row>
    <row r="4504" spans="1:1" x14ac:dyDescent="0.3">
      <c r="A4504" s="74" t="e">
        <f>'MRR - Juliana'!#REF!</f>
        <v>#REF!</v>
      </c>
    </row>
    <row r="4505" spans="1:1" x14ac:dyDescent="0.3">
      <c r="A4505" s="74" t="e">
        <f>'MRR - Juliana'!#REF!</f>
        <v>#REF!</v>
      </c>
    </row>
    <row r="4506" spans="1:1" x14ac:dyDescent="0.3">
      <c r="A4506" s="74" t="e">
        <f>'MRR - Juliana'!#REF!</f>
        <v>#REF!</v>
      </c>
    </row>
    <row r="4507" spans="1:1" x14ac:dyDescent="0.3">
      <c r="A4507" s="74" t="e">
        <f>'MRR - Juliana'!#REF!</f>
        <v>#REF!</v>
      </c>
    </row>
    <row r="4508" spans="1:1" x14ac:dyDescent="0.3">
      <c r="A4508" s="74" t="e">
        <f>'MRR - Juliana'!#REF!</f>
        <v>#REF!</v>
      </c>
    </row>
    <row r="4509" spans="1:1" x14ac:dyDescent="0.3">
      <c r="A4509" s="74" t="e">
        <f>'MRR - Juliana'!#REF!</f>
        <v>#REF!</v>
      </c>
    </row>
    <row r="4510" spans="1:1" x14ac:dyDescent="0.3">
      <c r="A4510" s="74" t="e">
        <f>'MRR - Juliana'!#REF!</f>
        <v>#REF!</v>
      </c>
    </row>
    <row r="4511" spans="1:1" x14ac:dyDescent="0.3">
      <c r="A4511" s="74" t="e">
        <f>'MRR - Juliana'!#REF!</f>
        <v>#REF!</v>
      </c>
    </row>
    <row r="4512" spans="1:1" x14ac:dyDescent="0.3">
      <c r="A4512" s="74" t="e">
        <f>'MRR - Juliana'!#REF!</f>
        <v>#REF!</v>
      </c>
    </row>
    <row r="4513" spans="1:1" x14ac:dyDescent="0.3">
      <c r="A4513" s="74" t="e">
        <f>'MRR - Juliana'!#REF!</f>
        <v>#REF!</v>
      </c>
    </row>
    <row r="4514" spans="1:1" x14ac:dyDescent="0.3">
      <c r="A4514" s="74" t="e">
        <f>'MRR - Juliana'!#REF!</f>
        <v>#REF!</v>
      </c>
    </row>
    <row r="4515" spans="1:1" x14ac:dyDescent="0.3">
      <c r="A4515" s="74" t="e">
        <f>'MRR - Juliana'!#REF!</f>
        <v>#REF!</v>
      </c>
    </row>
    <row r="4516" spans="1:1" x14ac:dyDescent="0.3">
      <c r="A4516" s="74" t="e">
        <f>'MRR - Juliana'!#REF!</f>
        <v>#REF!</v>
      </c>
    </row>
    <row r="4517" spans="1:1" x14ac:dyDescent="0.3">
      <c r="A4517" s="74" t="e">
        <f>'MRR - Juliana'!#REF!</f>
        <v>#REF!</v>
      </c>
    </row>
    <row r="4518" spans="1:1" x14ac:dyDescent="0.3">
      <c r="A4518" s="74" t="e">
        <f>'MRR - Juliana'!#REF!</f>
        <v>#REF!</v>
      </c>
    </row>
    <row r="4519" spans="1:1" x14ac:dyDescent="0.3">
      <c r="A4519" s="74" t="e">
        <f>'MRR - Juliana'!#REF!</f>
        <v>#REF!</v>
      </c>
    </row>
    <row r="4520" spans="1:1" x14ac:dyDescent="0.3">
      <c r="A4520" s="74" t="e">
        <f>'MRR - Juliana'!#REF!</f>
        <v>#REF!</v>
      </c>
    </row>
    <row r="4521" spans="1:1" x14ac:dyDescent="0.3">
      <c r="A4521" s="74" t="e">
        <f>'MRR - Juliana'!#REF!</f>
        <v>#REF!</v>
      </c>
    </row>
    <row r="4522" spans="1:1" x14ac:dyDescent="0.3">
      <c r="A4522" s="74" t="e">
        <f>'MRR - Juliana'!#REF!</f>
        <v>#REF!</v>
      </c>
    </row>
    <row r="4523" spans="1:1" x14ac:dyDescent="0.3">
      <c r="A4523" s="74" t="e">
        <f>'MRR - Juliana'!#REF!</f>
        <v>#REF!</v>
      </c>
    </row>
    <row r="4524" spans="1:1" x14ac:dyDescent="0.3">
      <c r="A4524" s="74" t="e">
        <f>'MRR - Juliana'!#REF!</f>
        <v>#REF!</v>
      </c>
    </row>
    <row r="4525" spans="1:1" x14ac:dyDescent="0.3">
      <c r="A4525" s="74" t="e">
        <f>'MRR - Juliana'!#REF!</f>
        <v>#REF!</v>
      </c>
    </row>
    <row r="4526" spans="1:1" x14ac:dyDescent="0.3">
      <c r="A4526" s="74" t="e">
        <f>'MRR - Juliana'!#REF!</f>
        <v>#REF!</v>
      </c>
    </row>
    <row r="4527" spans="1:1" x14ac:dyDescent="0.3">
      <c r="A4527" s="74" t="e">
        <f>'MRR - Juliana'!#REF!</f>
        <v>#REF!</v>
      </c>
    </row>
    <row r="4528" spans="1:1" x14ac:dyDescent="0.3">
      <c r="A4528" s="74" t="e">
        <f>'MRR - Juliana'!#REF!</f>
        <v>#REF!</v>
      </c>
    </row>
    <row r="4529" spans="1:1" x14ac:dyDescent="0.3">
      <c r="A4529" s="74" t="e">
        <f>'MRR - Juliana'!#REF!</f>
        <v>#REF!</v>
      </c>
    </row>
    <row r="4530" spans="1:1" x14ac:dyDescent="0.3">
      <c r="A4530" s="74" t="e">
        <f>'MRR - Juliana'!#REF!</f>
        <v>#REF!</v>
      </c>
    </row>
    <row r="4531" spans="1:1" x14ac:dyDescent="0.3">
      <c r="A4531" s="74" t="e">
        <f>'MRR - Juliana'!#REF!</f>
        <v>#REF!</v>
      </c>
    </row>
    <row r="4532" spans="1:1" x14ac:dyDescent="0.3">
      <c r="A4532" s="74" t="e">
        <f>'MRR - Juliana'!#REF!</f>
        <v>#REF!</v>
      </c>
    </row>
    <row r="4533" spans="1:1" x14ac:dyDescent="0.3">
      <c r="A4533" s="74" t="e">
        <f>'MRR - Juliana'!#REF!</f>
        <v>#REF!</v>
      </c>
    </row>
    <row r="4534" spans="1:1" x14ac:dyDescent="0.3">
      <c r="A4534" s="74" t="e">
        <f>'MRR - Juliana'!#REF!</f>
        <v>#REF!</v>
      </c>
    </row>
    <row r="4535" spans="1:1" x14ac:dyDescent="0.3">
      <c r="A4535" s="74" t="e">
        <f>'MRR - Juliana'!#REF!</f>
        <v>#REF!</v>
      </c>
    </row>
    <row r="4536" spans="1:1" x14ac:dyDescent="0.3">
      <c r="A4536" s="74" t="e">
        <f>'MRR - Juliana'!#REF!</f>
        <v>#REF!</v>
      </c>
    </row>
    <row r="4537" spans="1:1" x14ac:dyDescent="0.3">
      <c r="A4537" s="74" t="e">
        <f>'MRR - Juliana'!#REF!</f>
        <v>#REF!</v>
      </c>
    </row>
    <row r="4538" spans="1:1" x14ac:dyDescent="0.3">
      <c r="A4538" s="74" t="e">
        <f>'MRR - Juliana'!#REF!</f>
        <v>#REF!</v>
      </c>
    </row>
    <row r="4539" spans="1:1" x14ac:dyDescent="0.3">
      <c r="A4539" s="74" t="e">
        <f>'MRR - Juliana'!#REF!</f>
        <v>#REF!</v>
      </c>
    </row>
    <row r="4540" spans="1:1" x14ac:dyDescent="0.3">
      <c r="A4540" s="74" t="e">
        <f>'MRR - Juliana'!#REF!</f>
        <v>#REF!</v>
      </c>
    </row>
    <row r="4541" spans="1:1" x14ac:dyDescent="0.3">
      <c r="A4541" s="74" t="e">
        <f>'MRR - Juliana'!#REF!</f>
        <v>#REF!</v>
      </c>
    </row>
    <row r="4542" spans="1:1" x14ac:dyDescent="0.3">
      <c r="A4542" s="74" t="e">
        <f>'MRR - Juliana'!#REF!</f>
        <v>#REF!</v>
      </c>
    </row>
    <row r="4543" spans="1:1" x14ac:dyDescent="0.3">
      <c r="A4543" s="74" t="e">
        <f>'MRR - Juliana'!#REF!</f>
        <v>#REF!</v>
      </c>
    </row>
    <row r="4544" spans="1:1" x14ac:dyDescent="0.3">
      <c r="A4544" s="74" t="e">
        <f>'MRR - Juliana'!#REF!</f>
        <v>#REF!</v>
      </c>
    </row>
    <row r="4545" spans="1:1" x14ac:dyDescent="0.3">
      <c r="A4545" s="74" t="e">
        <f>'MRR - Juliana'!#REF!</f>
        <v>#REF!</v>
      </c>
    </row>
    <row r="4546" spans="1:1" x14ac:dyDescent="0.3">
      <c r="A4546" s="74" t="e">
        <f>'MRR - Juliana'!#REF!</f>
        <v>#REF!</v>
      </c>
    </row>
    <row r="4547" spans="1:1" x14ac:dyDescent="0.3">
      <c r="A4547" s="74" t="e">
        <f>'MRR - Juliana'!#REF!</f>
        <v>#REF!</v>
      </c>
    </row>
    <row r="4548" spans="1:1" x14ac:dyDescent="0.3">
      <c r="A4548" s="74" t="e">
        <f>'MRR - Juliana'!#REF!</f>
        <v>#REF!</v>
      </c>
    </row>
    <row r="4549" spans="1:1" x14ac:dyDescent="0.3">
      <c r="A4549" s="74" t="e">
        <f>'MRR - Juliana'!#REF!</f>
        <v>#REF!</v>
      </c>
    </row>
    <row r="4550" spans="1:1" x14ac:dyDescent="0.3">
      <c r="A4550" s="74" t="e">
        <f>'MRR - Juliana'!#REF!</f>
        <v>#REF!</v>
      </c>
    </row>
    <row r="4551" spans="1:1" x14ac:dyDescent="0.3">
      <c r="A4551" s="74" t="e">
        <f>'MRR - Juliana'!#REF!</f>
        <v>#REF!</v>
      </c>
    </row>
    <row r="4552" spans="1:1" x14ac:dyDescent="0.3">
      <c r="A4552" s="74" t="e">
        <f>'MRR - Juliana'!#REF!</f>
        <v>#REF!</v>
      </c>
    </row>
    <row r="4553" spans="1:1" x14ac:dyDescent="0.3">
      <c r="A4553" s="74" t="e">
        <f>'MRR - Juliana'!#REF!</f>
        <v>#REF!</v>
      </c>
    </row>
    <row r="4554" spans="1:1" x14ac:dyDescent="0.3">
      <c r="A4554" s="74" t="e">
        <f>'MRR - Juliana'!#REF!</f>
        <v>#REF!</v>
      </c>
    </row>
    <row r="4555" spans="1:1" x14ac:dyDescent="0.3">
      <c r="A4555" s="74" t="e">
        <f>'MRR - Juliana'!#REF!</f>
        <v>#REF!</v>
      </c>
    </row>
    <row r="4556" spans="1:1" x14ac:dyDescent="0.3">
      <c r="A4556" s="74" t="e">
        <f>'MRR - Juliana'!#REF!</f>
        <v>#REF!</v>
      </c>
    </row>
    <row r="4557" spans="1:1" x14ac:dyDescent="0.3">
      <c r="A4557" s="74" t="e">
        <f>'MRR - Juliana'!#REF!</f>
        <v>#REF!</v>
      </c>
    </row>
    <row r="4558" spans="1:1" x14ac:dyDescent="0.3">
      <c r="A4558" s="74" t="e">
        <f>'MRR - Juliana'!#REF!</f>
        <v>#REF!</v>
      </c>
    </row>
    <row r="4559" spans="1:1" x14ac:dyDescent="0.3">
      <c r="A4559" s="74" t="e">
        <f>'MRR - Juliana'!#REF!</f>
        <v>#REF!</v>
      </c>
    </row>
    <row r="4560" spans="1:1" x14ac:dyDescent="0.3">
      <c r="A4560" s="74" t="e">
        <f>'MRR - Juliana'!#REF!</f>
        <v>#REF!</v>
      </c>
    </row>
    <row r="4561" spans="1:1" x14ac:dyDescent="0.3">
      <c r="A4561" s="74" t="e">
        <f>'MRR - Juliana'!#REF!</f>
        <v>#REF!</v>
      </c>
    </row>
    <row r="4562" spans="1:1" x14ac:dyDescent="0.3">
      <c r="A4562" s="74" t="e">
        <f>'MRR - Juliana'!#REF!</f>
        <v>#REF!</v>
      </c>
    </row>
    <row r="4563" spans="1:1" x14ac:dyDescent="0.3">
      <c r="A4563" s="74" t="e">
        <f>'MRR - Juliana'!#REF!</f>
        <v>#REF!</v>
      </c>
    </row>
    <row r="4564" spans="1:1" x14ac:dyDescent="0.3">
      <c r="A4564" s="74" t="e">
        <f>'MRR - Juliana'!#REF!</f>
        <v>#REF!</v>
      </c>
    </row>
    <row r="4565" spans="1:1" x14ac:dyDescent="0.3">
      <c r="A4565" s="74" t="e">
        <f>'MRR - Juliana'!#REF!</f>
        <v>#REF!</v>
      </c>
    </row>
    <row r="4566" spans="1:1" x14ac:dyDescent="0.3">
      <c r="A4566" s="74" t="e">
        <f>'MRR - Juliana'!#REF!</f>
        <v>#REF!</v>
      </c>
    </row>
    <row r="4567" spans="1:1" x14ac:dyDescent="0.3">
      <c r="A4567" s="74" t="e">
        <f>'MRR - Juliana'!#REF!</f>
        <v>#REF!</v>
      </c>
    </row>
    <row r="4568" spans="1:1" x14ac:dyDescent="0.3">
      <c r="A4568" s="74" t="e">
        <f>'MRR - Juliana'!#REF!</f>
        <v>#REF!</v>
      </c>
    </row>
    <row r="4569" spans="1:1" x14ac:dyDescent="0.3">
      <c r="A4569" s="74" t="e">
        <f>'MRR - Juliana'!#REF!</f>
        <v>#REF!</v>
      </c>
    </row>
    <row r="4570" spans="1:1" x14ac:dyDescent="0.3">
      <c r="A4570" s="74" t="e">
        <f>'MRR - Juliana'!#REF!</f>
        <v>#REF!</v>
      </c>
    </row>
    <row r="4571" spans="1:1" x14ac:dyDescent="0.3">
      <c r="A4571" s="74" t="e">
        <f>'MRR - Juliana'!#REF!</f>
        <v>#REF!</v>
      </c>
    </row>
    <row r="4572" spans="1:1" x14ac:dyDescent="0.3">
      <c r="A4572" s="74" t="e">
        <f>'MRR - Juliana'!#REF!</f>
        <v>#REF!</v>
      </c>
    </row>
    <row r="4573" spans="1:1" x14ac:dyDescent="0.3">
      <c r="A4573" s="74" t="e">
        <f>'MRR - Juliana'!#REF!</f>
        <v>#REF!</v>
      </c>
    </row>
    <row r="4574" spans="1:1" x14ac:dyDescent="0.3">
      <c r="A4574" s="74" t="e">
        <f>'MRR - Juliana'!#REF!</f>
        <v>#REF!</v>
      </c>
    </row>
    <row r="4575" spans="1:1" x14ac:dyDescent="0.3">
      <c r="A4575" s="74" t="e">
        <f>'MRR - Juliana'!#REF!</f>
        <v>#REF!</v>
      </c>
    </row>
    <row r="4576" spans="1:1" x14ac:dyDescent="0.3">
      <c r="A4576" s="74" t="e">
        <f>'MRR - Juliana'!#REF!</f>
        <v>#REF!</v>
      </c>
    </row>
    <row r="4577" spans="1:1" x14ac:dyDescent="0.3">
      <c r="A4577" s="74" t="e">
        <f>'MRR - Juliana'!#REF!</f>
        <v>#REF!</v>
      </c>
    </row>
    <row r="4578" spans="1:1" x14ac:dyDescent="0.3">
      <c r="A4578" s="74" t="e">
        <f>'MRR - Juliana'!#REF!</f>
        <v>#REF!</v>
      </c>
    </row>
    <row r="4579" spans="1:1" x14ac:dyDescent="0.3">
      <c r="A4579" s="74" t="e">
        <f>'MRR - Juliana'!#REF!</f>
        <v>#REF!</v>
      </c>
    </row>
    <row r="4580" spans="1:1" x14ac:dyDescent="0.3">
      <c r="A4580" s="74" t="e">
        <f>'MRR - Juliana'!#REF!</f>
        <v>#REF!</v>
      </c>
    </row>
    <row r="4581" spans="1:1" x14ac:dyDescent="0.3">
      <c r="A4581" s="74" t="e">
        <f>'MRR - Juliana'!#REF!</f>
        <v>#REF!</v>
      </c>
    </row>
    <row r="4582" spans="1:1" x14ac:dyDescent="0.3">
      <c r="A4582" s="74" t="e">
        <f>'MRR - Juliana'!#REF!</f>
        <v>#REF!</v>
      </c>
    </row>
    <row r="4583" spans="1:1" x14ac:dyDescent="0.3">
      <c r="A4583" s="74" t="e">
        <f>'MRR - Juliana'!#REF!</f>
        <v>#REF!</v>
      </c>
    </row>
    <row r="4584" spans="1:1" x14ac:dyDescent="0.3">
      <c r="A4584" s="74" t="e">
        <f>'MRR - Juliana'!#REF!</f>
        <v>#REF!</v>
      </c>
    </row>
    <row r="4585" spans="1:1" x14ac:dyDescent="0.3">
      <c r="A4585" s="74" t="e">
        <f>'MRR - Juliana'!#REF!</f>
        <v>#REF!</v>
      </c>
    </row>
    <row r="4586" spans="1:1" x14ac:dyDescent="0.3">
      <c r="A4586" s="74" t="e">
        <f>'MRR - Juliana'!#REF!</f>
        <v>#REF!</v>
      </c>
    </row>
    <row r="4587" spans="1:1" x14ac:dyDescent="0.3">
      <c r="A4587" s="74" t="e">
        <f>'MRR - Juliana'!#REF!</f>
        <v>#REF!</v>
      </c>
    </row>
    <row r="4588" spans="1:1" x14ac:dyDescent="0.3">
      <c r="A4588" s="74" t="e">
        <f>'MRR - Juliana'!#REF!</f>
        <v>#REF!</v>
      </c>
    </row>
    <row r="4589" spans="1:1" x14ac:dyDescent="0.3">
      <c r="A4589" s="74" t="e">
        <f>'MRR - Juliana'!#REF!</f>
        <v>#REF!</v>
      </c>
    </row>
    <row r="4590" spans="1:1" x14ac:dyDescent="0.3">
      <c r="A4590" s="74" t="e">
        <f>'MRR - Juliana'!#REF!</f>
        <v>#REF!</v>
      </c>
    </row>
    <row r="4591" spans="1:1" x14ac:dyDescent="0.3">
      <c r="A4591" s="74" t="e">
        <f>'MRR - Juliana'!#REF!</f>
        <v>#REF!</v>
      </c>
    </row>
    <row r="4592" spans="1:1" x14ac:dyDescent="0.3">
      <c r="A4592" s="74" t="e">
        <f>'MRR - Juliana'!#REF!</f>
        <v>#REF!</v>
      </c>
    </row>
    <row r="4593" spans="1:1" x14ac:dyDescent="0.3">
      <c r="A4593" s="74" t="e">
        <f>'MRR - Juliana'!#REF!</f>
        <v>#REF!</v>
      </c>
    </row>
    <row r="4594" spans="1:1" x14ac:dyDescent="0.3">
      <c r="A4594" s="74" t="e">
        <f>'MRR - Juliana'!#REF!</f>
        <v>#REF!</v>
      </c>
    </row>
    <row r="4595" spans="1:1" x14ac:dyDescent="0.3">
      <c r="A4595" s="74" t="e">
        <f>'MRR - Juliana'!#REF!</f>
        <v>#REF!</v>
      </c>
    </row>
    <row r="4596" spans="1:1" x14ac:dyDescent="0.3">
      <c r="A4596" s="74" t="e">
        <f>'MRR - Juliana'!#REF!</f>
        <v>#REF!</v>
      </c>
    </row>
    <row r="4597" spans="1:1" x14ac:dyDescent="0.3">
      <c r="A4597" s="74" t="e">
        <f>'MRR - Juliana'!#REF!</f>
        <v>#REF!</v>
      </c>
    </row>
    <row r="4598" spans="1:1" x14ac:dyDescent="0.3">
      <c r="A4598" s="74" t="e">
        <f>'MRR - Juliana'!#REF!</f>
        <v>#REF!</v>
      </c>
    </row>
    <row r="4599" spans="1:1" x14ac:dyDescent="0.3">
      <c r="A4599" s="74" t="e">
        <f>'MRR - Juliana'!#REF!</f>
        <v>#REF!</v>
      </c>
    </row>
    <row r="4600" spans="1:1" x14ac:dyDescent="0.3">
      <c r="A4600" s="74" t="e">
        <f>'MRR - Juliana'!#REF!</f>
        <v>#REF!</v>
      </c>
    </row>
    <row r="4601" spans="1:1" x14ac:dyDescent="0.3">
      <c r="A4601" s="74" t="e">
        <f>'MRR - Juliana'!#REF!</f>
        <v>#REF!</v>
      </c>
    </row>
    <row r="4602" spans="1:1" x14ac:dyDescent="0.3">
      <c r="A4602" s="74" t="e">
        <f>'MRR - Juliana'!#REF!</f>
        <v>#REF!</v>
      </c>
    </row>
    <row r="4603" spans="1:1" x14ac:dyDescent="0.3">
      <c r="A4603" s="74" t="e">
        <f>'MRR - Juliana'!#REF!</f>
        <v>#REF!</v>
      </c>
    </row>
    <row r="4604" spans="1:1" x14ac:dyDescent="0.3">
      <c r="A4604" s="74" t="e">
        <f>'MRR - Juliana'!#REF!</f>
        <v>#REF!</v>
      </c>
    </row>
    <row r="4605" spans="1:1" x14ac:dyDescent="0.3">
      <c r="A4605" s="74" t="e">
        <f>'MRR - Juliana'!#REF!</f>
        <v>#REF!</v>
      </c>
    </row>
    <row r="4606" spans="1:1" x14ac:dyDescent="0.3">
      <c r="A4606" s="74" t="e">
        <f>'MRR - Juliana'!#REF!</f>
        <v>#REF!</v>
      </c>
    </row>
    <row r="4607" spans="1:1" x14ac:dyDescent="0.3">
      <c r="A4607" s="74" t="e">
        <f>'MRR - Juliana'!#REF!</f>
        <v>#REF!</v>
      </c>
    </row>
    <row r="4608" spans="1:1" x14ac:dyDescent="0.3">
      <c r="A4608" s="74" t="e">
        <f>'MRR - Juliana'!#REF!</f>
        <v>#REF!</v>
      </c>
    </row>
    <row r="4609" spans="1:1" x14ac:dyDescent="0.3">
      <c r="A4609" s="74" t="e">
        <f>'MRR - Juliana'!#REF!</f>
        <v>#REF!</v>
      </c>
    </row>
    <row r="4610" spans="1:1" x14ac:dyDescent="0.3">
      <c r="A4610" s="74" t="e">
        <f>'MRR - Juliana'!#REF!</f>
        <v>#REF!</v>
      </c>
    </row>
    <row r="4611" spans="1:1" x14ac:dyDescent="0.3">
      <c r="A4611" s="74" t="e">
        <f>'MRR - Juliana'!#REF!</f>
        <v>#REF!</v>
      </c>
    </row>
    <row r="4612" spans="1:1" x14ac:dyDescent="0.3">
      <c r="A4612" s="74" t="e">
        <f>'MRR - Juliana'!#REF!</f>
        <v>#REF!</v>
      </c>
    </row>
    <row r="4613" spans="1:1" x14ac:dyDescent="0.3">
      <c r="A4613" s="74" t="e">
        <f>'MRR - Juliana'!#REF!</f>
        <v>#REF!</v>
      </c>
    </row>
    <row r="4614" spans="1:1" x14ac:dyDescent="0.3">
      <c r="A4614" s="74" t="e">
        <f>'MRR - Juliana'!#REF!</f>
        <v>#REF!</v>
      </c>
    </row>
    <row r="4615" spans="1:1" x14ac:dyDescent="0.3">
      <c r="A4615" s="74" t="e">
        <f>'MRR - Juliana'!#REF!</f>
        <v>#REF!</v>
      </c>
    </row>
    <row r="4616" spans="1:1" x14ac:dyDescent="0.3">
      <c r="A4616" s="74" t="e">
        <f>'MRR - Juliana'!#REF!</f>
        <v>#REF!</v>
      </c>
    </row>
    <row r="4617" spans="1:1" x14ac:dyDescent="0.3">
      <c r="A4617" s="74" t="e">
        <f>'MRR - Juliana'!#REF!</f>
        <v>#REF!</v>
      </c>
    </row>
    <row r="4618" spans="1:1" x14ac:dyDescent="0.3">
      <c r="A4618" s="74" t="e">
        <f>'MRR - Juliana'!#REF!</f>
        <v>#REF!</v>
      </c>
    </row>
    <row r="4619" spans="1:1" x14ac:dyDescent="0.3">
      <c r="A4619" s="74" t="e">
        <f>'MRR - Juliana'!#REF!</f>
        <v>#REF!</v>
      </c>
    </row>
    <row r="4620" spans="1:1" x14ac:dyDescent="0.3">
      <c r="A4620" s="74" t="e">
        <f>'MRR - Juliana'!#REF!</f>
        <v>#REF!</v>
      </c>
    </row>
    <row r="4621" spans="1:1" x14ac:dyDescent="0.3">
      <c r="A4621" s="74" t="e">
        <f>'MRR - Juliana'!#REF!</f>
        <v>#REF!</v>
      </c>
    </row>
    <row r="4622" spans="1:1" x14ac:dyDescent="0.3">
      <c r="A4622" s="74" t="e">
        <f>'MRR - Juliana'!#REF!</f>
        <v>#REF!</v>
      </c>
    </row>
    <row r="4623" spans="1:1" x14ac:dyDescent="0.3">
      <c r="A4623" s="74" t="e">
        <f>'MRR - Juliana'!#REF!</f>
        <v>#REF!</v>
      </c>
    </row>
    <row r="4624" spans="1:1" x14ac:dyDescent="0.3">
      <c r="A4624" s="74" t="e">
        <f>'MRR - Juliana'!#REF!</f>
        <v>#REF!</v>
      </c>
    </row>
    <row r="4625" spans="1:1" x14ac:dyDescent="0.3">
      <c r="A4625" s="74" t="e">
        <f>'MRR - Juliana'!#REF!</f>
        <v>#REF!</v>
      </c>
    </row>
    <row r="4626" spans="1:1" x14ac:dyDescent="0.3">
      <c r="A4626" s="74" t="e">
        <f>'MRR - Juliana'!#REF!</f>
        <v>#REF!</v>
      </c>
    </row>
    <row r="4627" spans="1:1" x14ac:dyDescent="0.3">
      <c r="A4627" s="74" t="e">
        <f>'MRR - Juliana'!#REF!</f>
        <v>#REF!</v>
      </c>
    </row>
    <row r="4628" spans="1:1" x14ac:dyDescent="0.3">
      <c r="A4628" s="74" t="e">
        <f>'MRR - Juliana'!#REF!</f>
        <v>#REF!</v>
      </c>
    </row>
    <row r="4629" spans="1:1" x14ac:dyDescent="0.3">
      <c r="A4629" s="74" t="e">
        <f>'MRR - Juliana'!#REF!</f>
        <v>#REF!</v>
      </c>
    </row>
    <row r="4630" spans="1:1" x14ac:dyDescent="0.3">
      <c r="A4630" s="74" t="e">
        <f>'MRR - Juliana'!#REF!</f>
        <v>#REF!</v>
      </c>
    </row>
    <row r="4631" spans="1:1" x14ac:dyDescent="0.3">
      <c r="A4631" s="74" t="e">
        <f>'MRR - Juliana'!#REF!</f>
        <v>#REF!</v>
      </c>
    </row>
    <row r="4632" spans="1:1" x14ac:dyDescent="0.3">
      <c r="A4632" s="74" t="e">
        <f>'MRR - Juliana'!#REF!</f>
        <v>#REF!</v>
      </c>
    </row>
    <row r="4633" spans="1:1" x14ac:dyDescent="0.3">
      <c r="A4633" s="74" t="e">
        <f>'MRR - Juliana'!#REF!</f>
        <v>#REF!</v>
      </c>
    </row>
    <row r="4634" spans="1:1" x14ac:dyDescent="0.3">
      <c r="A4634" s="74" t="e">
        <f>'MRR - Juliana'!#REF!</f>
        <v>#REF!</v>
      </c>
    </row>
    <row r="4635" spans="1:1" x14ac:dyDescent="0.3">
      <c r="A4635" s="74" t="e">
        <f>'MRR - Juliana'!#REF!</f>
        <v>#REF!</v>
      </c>
    </row>
    <row r="4636" spans="1:1" x14ac:dyDescent="0.3">
      <c r="A4636" s="74" t="e">
        <f>'MRR - Juliana'!#REF!</f>
        <v>#REF!</v>
      </c>
    </row>
    <row r="4637" spans="1:1" x14ac:dyDescent="0.3">
      <c r="A4637" s="74" t="e">
        <f>'MRR - Juliana'!#REF!</f>
        <v>#REF!</v>
      </c>
    </row>
    <row r="4638" spans="1:1" x14ac:dyDescent="0.3">
      <c r="A4638" s="74" t="e">
        <f>'MRR - Juliana'!#REF!</f>
        <v>#REF!</v>
      </c>
    </row>
    <row r="4639" spans="1:1" x14ac:dyDescent="0.3">
      <c r="A4639" s="74" t="e">
        <f>'MRR - Juliana'!#REF!</f>
        <v>#REF!</v>
      </c>
    </row>
    <row r="4640" spans="1:1" x14ac:dyDescent="0.3">
      <c r="A4640" s="74" t="e">
        <f>'MRR - Juliana'!#REF!</f>
        <v>#REF!</v>
      </c>
    </row>
    <row r="4641" spans="1:1" x14ac:dyDescent="0.3">
      <c r="A4641" s="74" t="e">
        <f>'MRR - Juliana'!#REF!</f>
        <v>#REF!</v>
      </c>
    </row>
    <row r="4642" spans="1:1" x14ac:dyDescent="0.3">
      <c r="A4642" s="74" t="e">
        <f>'MRR - Juliana'!#REF!</f>
        <v>#REF!</v>
      </c>
    </row>
    <row r="4643" spans="1:1" x14ac:dyDescent="0.3">
      <c r="A4643" s="74" t="e">
        <f>'MRR - Juliana'!#REF!</f>
        <v>#REF!</v>
      </c>
    </row>
    <row r="4644" spans="1:1" x14ac:dyDescent="0.3">
      <c r="A4644" s="74" t="e">
        <f>'MRR - Juliana'!#REF!</f>
        <v>#REF!</v>
      </c>
    </row>
    <row r="4645" spans="1:1" x14ac:dyDescent="0.3">
      <c r="A4645" s="74" t="e">
        <f>'MRR - Juliana'!#REF!</f>
        <v>#REF!</v>
      </c>
    </row>
    <row r="4646" spans="1:1" x14ac:dyDescent="0.3">
      <c r="A4646" s="74" t="e">
        <f>'MRR - Juliana'!#REF!</f>
        <v>#REF!</v>
      </c>
    </row>
    <row r="4647" spans="1:1" x14ac:dyDescent="0.3">
      <c r="A4647" s="74" t="e">
        <f>'MRR - Juliana'!#REF!</f>
        <v>#REF!</v>
      </c>
    </row>
    <row r="4648" spans="1:1" x14ac:dyDescent="0.3">
      <c r="A4648" s="74" t="e">
        <f>'MRR - Juliana'!#REF!</f>
        <v>#REF!</v>
      </c>
    </row>
    <row r="4649" spans="1:1" x14ac:dyDescent="0.3">
      <c r="A4649" s="74" t="e">
        <f>'MRR - Juliana'!#REF!</f>
        <v>#REF!</v>
      </c>
    </row>
    <row r="4650" spans="1:1" x14ac:dyDescent="0.3">
      <c r="A4650" s="74" t="e">
        <f>'MRR - Juliana'!#REF!</f>
        <v>#REF!</v>
      </c>
    </row>
    <row r="4651" spans="1:1" x14ac:dyDescent="0.3">
      <c r="A4651" s="74" t="e">
        <f>'MRR - Juliana'!#REF!</f>
        <v>#REF!</v>
      </c>
    </row>
    <row r="4652" spans="1:1" x14ac:dyDescent="0.3">
      <c r="A4652" s="74" t="e">
        <f>'MRR - Juliana'!#REF!</f>
        <v>#REF!</v>
      </c>
    </row>
    <row r="4653" spans="1:1" x14ac:dyDescent="0.3">
      <c r="A4653" s="74" t="e">
        <f>'MRR - Juliana'!#REF!</f>
        <v>#REF!</v>
      </c>
    </row>
    <row r="4654" spans="1:1" x14ac:dyDescent="0.3">
      <c r="A4654" s="74" t="e">
        <f>'MRR - Juliana'!#REF!</f>
        <v>#REF!</v>
      </c>
    </row>
    <row r="4655" spans="1:1" x14ac:dyDescent="0.3">
      <c r="A4655" s="74" t="e">
        <f>'MRR - Juliana'!#REF!</f>
        <v>#REF!</v>
      </c>
    </row>
    <row r="4656" spans="1:1" x14ac:dyDescent="0.3">
      <c r="A4656" s="74" t="e">
        <f>'MRR - Juliana'!#REF!</f>
        <v>#REF!</v>
      </c>
    </row>
    <row r="4657" spans="1:1" x14ac:dyDescent="0.3">
      <c r="A4657" s="74" t="e">
        <f>'MRR - Juliana'!#REF!</f>
        <v>#REF!</v>
      </c>
    </row>
    <row r="4658" spans="1:1" x14ac:dyDescent="0.3">
      <c r="A4658" s="74" t="e">
        <f>'MRR - Juliana'!#REF!</f>
        <v>#REF!</v>
      </c>
    </row>
    <row r="4659" spans="1:1" x14ac:dyDescent="0.3">
      <c r="A4659" s="74" t="e">
        <f>'MRR - Juliana'!#REF!</f>
        <v>#REF!</v>
      </c>
    </row>
    <row r="4660" spans="1:1" x14ac:dyDescent="0.3">
      <c r="A4660" s="74" t="e">
        <f>'MRR - Juliana'!#REF!</f>
        <v>#REF!</v>
      </c>
    </row>
    <row r="4661" spans="1:1" x14ac:dyDescent="0.3">
      <c r="A4661" s="74" t="e">
        <f>'MRR - Juliana'!#REF!</f>
        <v>#REF!</v>
      </c>
    </row>
    <row r="4662" spans="1:1" x14ac:dyDescent="0.3">
      <c r="A4662" s="74" t="e">
        <f>'MRR - Juliana'!#REF!</f>
        <v>#REF!</v>
      </c>
    </row>
    <row r="4663" spans="1:1" x14ac:dyDescent="0.3">
      <c r="A4663" s="74" t="e">
        <f>'MRR - Juliana'!#REF!</f>
        <v>#REF!</v>
      </c>
    </row>
    <row r="4664" spans="1:1" x14ac:dyDescent="0.3">
      <c r="A4664" s="74" t="e">
        <f>'MRR - Juliana'!#REF!</f>
        <v>#REF!</v>
      </c>
    </row>
    <row r="4665" spans="1:1" x14ac:dyDescent="0.3">
      <c r="A4665" s="74" t="e">
        <f>'MRR - Juliana'!#REF!</f>
        <v>#REF!</v>
      </c>
    </row>
    <row r="4666" spans="1:1" x14ac:dyDescent="0.3">
      <c r="A4666" s="74" t="e">
        <f>'MRR - Juliana'!#REF!</f>
        <v>#REF!</v>
      </c>
    </row>
    <row r="4667" spans="1:1" x14ac:dyDescent="0.3">
      <c r="A4667" s="74" t="e">
        <f>'MRR - Juliana'!#REF!</f>
        <v>#REF!</v>
      </c>
    </row>
    <row r="4668" spans="1:1" x14ac:dyDescent="0.3">
      <c r="A4668" s="74" t="e">
        <f>'MRR - Juliana'!#REF!</f>
        <v>#REF!</v>
      </c>
    </row>
    <row r="4669" spans="1:1" x14ac:dyDescent="0.3">
      <c r="A4669" s="74" t="e">
        <f>'MRR - Juliana'!#REF!</f>
        <v>#REF!</v>
      </c>
    </row>
    <row r="4670" spans="1:1" x14ac:dyDescent="0.3">
      <c r="A4670" s="74" t="e">
        <f>'MRR - Juliana'!#REF!</f>
        <v>#REF!</v>
      </c>
    </row>
    <row r="4671" spans="1:1" x14ac:dyDescent="0.3">
      <c r="A4671" s="74" t="e">
        <f>'MRR - Juliana'!#REF!</f>
        <v>#REF!</v>
      </c>
    </row>
    <row r="4672" spans="1:1" x14ac:dyDescent="0.3">
      <c r="A4672" s="74" t="e">
        <f>'MRR - Juliana'!#REF!</f>
        <v>#REF!</v>
      </c>
    </row>
    <row r="4673" spans="1:1" x14ac:dyDescent="0.3">
      <c r="A4673" s="74" t="e">
        <f>'MRR - Juliana'!#REF!</f>
        <v>#REF!</v>
      </c>
    </row>
    <row r="4674" spans="1:1" x14ac:dyDescent="0.3">
      <c r="A4674" s="74" t="e">
        <f>'MRR - Juliana'!#REF!</f>
        <v>#REF!</v>
      </c>
    </row>
    <row r="4675" spans="1:1" x14ac:dyDescent="0.3">
      <c r="A4675" s="74" t="e">
        <f>'MRR - Juliana'!#REF!</f>
        <v>#REF!</v>
      </c>
    </row>
    <row r="4676" spans="1:1" x14ac:dyDescent="0.3">
      <c r="A4676" s="74" t="e">
        <f>'MRR - Juliana'!#REF!</f>
        <v>#REF!</v>
      </c>
    </row>
    <row r="4677" spans="1:1" x14ac:dyDescent="0.3">
      <c r="A4677" s="74" t="e">
        <f>'MRR - Juliana'!#REF!</f>
        <v>#REF!</v>
      </c>
    </row>
    <row r="4678" spans="1:1" x14ac:dyDescent="0.3">
      <c r="A4678" s="74" t="e">
        <f>'MRR - Juliana'!#REF!</f>
        <v>#REF!</v>
      </c>
    </row>
    <row r="4679" spans="1:1" x14ac:dyDescent="0.3">
      <c r="A4679" s="74" t="e">
        <f>'MRR - Juliana'!#REF!</f>
        <v>#REF!</v>
      </c>
    </row>
    <row r="4680" spans="1:1" x14ac:dyDescent="0.3">
      <c r="A4680" s="74" t="e">
        <f>'MRR - Juliana'!#REF!</f>
        <v>#REF!</v>
      </c>
    </row>
    <row r="4681" spans="1:1" x14ac:dyDescent="0.3">
      <c r="A4681" s="74" t="e">
        <f>'MRR - Juliana'!#REF!</f>
        <v>#REF!</v>
      </c>
    </row>
    <row r="4682" spans="1:1" x14ac:dyDescent="0.3">
      <c r="A4682" s="74" t="e">
        <f>'MRR - Juliana'!#REF!</f>
        <v>#REF!</v>
      </c>
    </row>
    <row r="4683" spans="1:1" x14ac:dyDescent="0.3">
      <c r="A4683" s="74" t="e">
        <f>'MRR - Juliana'!#REF!</f>
        <v>#REF!</v>
      </c>
    </row>
    <row r="4684" spans="1:1" x14ac:dyDescent="0.3">
      <c r="A4684" s="74" t="e">
        <f>'MRR - Juliana'!#REF!</f>
        <v>#REF!</v>
      </c>
    </row>
    <row r="4685" spans="1:1" x14ac:dyDescent="0.3">
      <c r="A4685" s="74" t="e">
        <f>'MRR - Juliana'!#REF!</f>
        <v>#REF!</v>
      </c>
    </row>
    <row r="4686" spans="1:1" x14ac:dyDescent="0.3">
      <c r="A4686" s="74" t="e">
        <f>'MRR - Juliana'!#REF!</f>
        <v>#REF!</v>
      </c>
    </row>
    <row r="4687" spans="1:1" x14ac:dyDescent="0.3">
      <c r="A4687" s="74" t="e">
        <f>'MRR - Juliana'!#REF!</f>
        <v>#REF!</v>
      </c>
    </row>
    <row r="4688" spans="1:1" x14ac:dyDescent="0.3">
      <c r="A4688" s="74" t="e">
        <f>'MRR - Juliana'!#REF!</f>
        <v>#REF!</v>
      </c>
    </row>
    <row r="4689" spans="1:1" x14ac:dyDescent="0.3">
      <c r="A4689" s="74" t="e">
        <f>'MRR - Juliana'!#REF!</f>
        <v>#REF!</v>
      </c>
    </row>
    <row r="4690" spans="1:1" x14ac:dyDescent="0.3">
      <c r="A4690" s="74" t="e">
        <f>'MRR - Juliana'!#REF!</f>
        <v>#REF!</v>
      </c>
    </row>
    <row r="4691" spans="1:1" x14ac:dyDescent="0.3">
      <c r="A4691" s="74" t="e">
        <f>'MRR - Juliana'!#REF!</f>
        <v>#REF!</v>
      </c>
    </row>
    <row r="4692" spans="1:1" x14ac:dyDescent="0.3">
      <c r="A4692" s="74" t="e">
        <f>'MRR - Juliana'!#REF!</f>
        <v>#REF!</v>
      </c>
    </row>
    <row r="4693" spans="1:1" x14ac:dyDescent="0.3">
      <c r="A4693" s="74" t="e">
        <f>'MRR - Juliana'!#REF!</f>
        <v>#REF!</v>
      </c>
    </row>
    <row r="4694" spans="1:1" x14ac:dyDescent="0.3">
      <c r="A4694" s="74" t="e">
        <f>'MRR - Juliana'!#REF!</f>
        <v>#REF!</v>
      </c>
    </row>
    <row r="4695" spans="1:1" x14ac:dyDescent="0.3">
      <c r="A4695" s="74" t="e">
        <f>'MRR - Juliana'!#REF!</f>
        <v>#REF!</v>
      </c>
    </row>
    <row r="4696" spans="1:1" x14ac:dyDescent="0.3">
      <c r="A4696" s="74" t="e">
        <f>'MRR - Juliana'!#REF!</f>
        <v>#REF!</v>
      </c>
    </row>
    <row r="4697" spans="1:1" x14ac:dyDescent="0.3">
      <c r="A4697" s="74" t="e">
        <f>'MRR - Juliana'!#REF!</f>
        <v>#REF!</v>
      </c>
    </row>
    <row r="4698" spans="1:1" x14ac:dyDescent="0.3">
      <c r="A4698" s="74" t="e">
        <f>'MRR - Juliana'!#REF!</f>
        <v>#REF!</v>
      </c>
    </row>
    <row r="4699" spans="1:1" x14ac:dyDescent="0.3">
      <c r="A4699" s="74" t="e">
        <f>'MRR - Juliana'!#REF!</f>
        <v>#REF!</v>
      </c>
    </row>
    <row r="4700" spans="1:1" x14ac:dyDescent="0.3">
      <c r="A4700" s="74" t="e">
        <f>'MRR - Juliana'!#REF!</f>
        <v>#REF!</v>
      </c>
    </row>
    <row r="4701" spans="1:1" x14ac:dyDescent="0.3">
      <c r="A4701" s="74" t="e">
        <f>'MRR - Juliana'!#REF!</f>
        <v>#REF!</v>
      </c>
    </row>
    <row r="4702" spans="1:1" x14ac:dyDescent="0.3">
      <c r="A4702" s="74" t="e">
        <f>'MRR - Juliana'!#REF!</f>
        <v>#REF!</v>
      </c>
    </row>
    <row r="4703" spans="1:1" x14ac:dyDescent="0.3">
      <c r="A4703" s="74" t="e">
        <f>'MRR - Juliana'!#REF!</f>
        <v>#REF!</v>
      </c>
    </row>
    <row r="4704" spans="1:1" x14ac:dyDescent="0.3">
      <c r="A4704" s="74" t="e">
        <f>'MRR - Juliana'!#REF!</f>
        <v>#REF!</v>
      </c>
    </row>
    <row r="4705" spans="1:1" x14ac:dyDescent="0.3">
      <c r="A4705" s="74" t="e">
        <f>'MRR - Juliana'!#REF!</f>
        <v>#REF!</v>
      </c>
    </row>
    <row r="4706" spans="1:1" x14ac:dyDescent="0.3">
      <c r="A4706" s="74" t="e">
        <f>'MRR - Juliana'!#REF!</f>
        <v>#REF!</v>
      </c>
    </row>
    <row r="4707" spans="1:1" x14ac:dyDescent="0.3">
      <c r="A4707" s="74" t="e">
        <f>'MRR - Juliana'!#REF!</f>
        <v>#REF!</v>
      </c>
    </row>
    <row r="4708" spans="1:1" x14ac:dyDescent="0.3">
      <c r="A4708" s="74" t="e">
        <f>'MRR - Juliana'!#REF!</f>
        <v>#REF!</v>
      </c>
    </row>
    <row r="4709" spans="1:1" x14ac:dyDescent="0.3">
      <c r="A4709" s="74" t="e">
        <f>'MRR - Juliana'!#REF!</f>
        <v>#REF!</v>
      </c>
    </row>
    <row r="4710" spans="1:1" x14ac:dyDescent="0.3">
      <c r="A4710" s="74" t="e">
        <f>'MRR - Juliana'!#REF!</f>
        <v>#REF!</v>
      </c>
    </row>
    <row r="4711" spans="1:1" x14ac:dyDescent="0.3">
      <c r="A4711" s="74" t="e">
        <f>'MRR - Juliana'!#REF!</f>
        <v>#REF!</v>
      </c>
    </row>
    <row r="4712" spans="1:1" x14ac:dyDescent="0.3">
      <c r="A4712" s="74" t="e">
        <f>'MRR - Juliana'!#REF!</f>
        <v>#REF!</v>
      </c>
    </row>
    <row r="4713" spans="1:1" x14ac:dyDescent="0.3">
      <c r="A4713" s="74" t="e">
        <f>'MRR - Juliana'!#REF!</f>
        <v>#REF!</v>
      </c>
    </row>
    <row r="4714" spans="1:1" x14ac:dyDescent="0.3">
      <c r="A4714" s="74" t="e">
        <f>'MRR - Juliana'!#REF!</f>
        <v>#REF!</v>
      </c>
    </row>
    <row r="4715" spans="1:1" x14ac:dyDescent="0.3">
      <c r="A4715" s="74" t="e">
        <f>'MRR - Juliana'!#REF!</f>
        <v>#REF!</v>
      </c>
    </row>
    <row r="4716" spans="1:1" x14ac:dyDescent="0.3">
      <c r="A4716" s="74" t="e">
        <f>'MRR - Juliana'!#REF!</f>
        <v>#REF!</v>
      </c>
    </row>
    <row r="4717" spans="1:1" x14ac:dyDescent="0.3">
      <c r="A4717" s="74" t="e">
        <f>'MRR - Juliana'!#REF!</f>
        <v>#REF!</v>
      </c>
    </row>
    <row r="4718" spans="1:1" x14ac:dyDescent="0.3">
      <c r="A4718" s="74" t="e">
        <f>'MRR - Juliana'!#REF!</f>
        <v>#REF!</v>
      </c>
    </row>
    <row r="4719" spans="1:1" x14ac:dyDescent="0.3">
      <c r="A4719" s="74" t="e">
        <f>'MRR - Juliana'!#REF!</f>
        <v>#REF!</v>
      </c>
    </row>
    <row r="4720" spans="1:1" x14ac:dyDescent="0.3">
      <c r="A4720" s="74" t="e">
        <f>'MRR - Juliana'!#REF!</f>
        <v>#REF!</v>
      </c>
    </row>
    <row r="4721" spans="1:1" x14ac:dyDescent="0.3">
      <c r="A4721" s="74" t="e">
        <f>'MRR - Juliana'!#REF!</f>
        <v>#REF!</v>
      </c>
    </row>
    <row r="4722" spans="1:1" x14ac:dyDescent="0.3">
      <c r="A4722" s="74" t="e">
        <f>'MRR - Juliana'!#REF!</f>
        <v>#REF!</v>
      </c>
    </row>
    <row r="4723" spans="1:1" x14ac:dyDescent="0.3">
      <c r="A4723" s="74" t="e">
        <f>'MRR - Juliana'!#REF!</f>
        <v>#REF!</v>
      </c>
    </row>
    <row r="4724" spans="1:1" x14ac:dyDescent="0.3">
      <c r="A4724" s="74" t="e">
        <f>'MRR - Juliana'!#REF!</f>
        <v>#REF!</v>
      </c>
    </row>
    <row r="4725" spans="1:1" x14ac:dyDescent="0.3">
      <c r="A4725" s="74" t="e">
        <f>'MRR - Juliana'!#REF!</f>
        <v>#REF!</v>
      </c>
    </row>
    <row r="4726" spans="1:1" x14ac:dyDescent="0.3">
      <c r="A4726" s="74" t="e">
        <f>'MRR - Juliana'!#REF!</f>
        <v>#REF!</v>
      </c>
    </row>
    <row r="4727" spans="1:1" x14ac:dyDescent="0.3">
      <c r="A4727" s="74" t="e">
        <f>'MRR - Juliana'!#REF!</f>
        <v>#REF!</v>
      </c>
    </row>
    <row r="4728" spans="1:1" x14ac:dyDescent="0.3">
      <c r="A4728" s="74" t="e">
        <f>'MRR - Juliana'!#REF!</f>
        <v>#REF!</v>
      </c>
    </row>
    <row r="4729" spans="1:1" x14ac:dyDescent="0.3">
      <c r="A4729" s="74" t="e">
        <f>'MRR - Juliana'!#REF!</f>
        <v>#REF!</v>
      </c>
    </row>
    <row r="4730" spans="1:1" x14ac:dyDescent="0.3">
      <c r="A4730" s="74" t="e">
        <f>'MRR - Juliana'!#REF!</f>
        <v>#REF!</v>
      </c>
    </row>
    <row r="4731" spans="1:1" x14ac:dyDescent="0.3">
      <c r="A4731" s="74" t="e">
        <f>'MRR - Juliana'!#REF!</f>
        <v>#REF!</v>
      </c>
    </row>
    <row r="4732" spans="1:1" x14ac:dyDescent="0.3">
      <c r="A4732" s="74" t="e">
        <f>'MRR - Juliana'!#REF!</f>
        <v>#REF!</v>
      </c>
    </row>
    <row r="4733" spans="1:1" x14ac:dyDescent="0.3">
      <c r="A4733" s="74" t="e">
        <f>'MRR - Juliana'!#REF!</f>
        <v>#REF!</v>
      </c>
    </row>
    <row r="4734" spans="1:1" x14ac:dyDescent="0.3">
      <c r="A4734" s="74" t="e">
        <f>'MRR - Juliana'!#REF!</f>
        <v>#REF!</v>
      </c>
    </row>
    <row r="4735" spans="1:1" x14ac:dyDescent="0.3">
      <c r="A4735" s="74" t="e">
        <f>'MRR - Juliana'!#REF!</f>
        <v>#REF!</v>
      </c>
    </row>
    <row r="4736" spans="1:1" x14ac:dyDescent="0.3">
      <c r="A4736" s="74" t="e">
        <f>'MRR - Juliana'!#REF!</f>
        <v>#REF!</v>
      </c>
    </row>
    <row r="4737" spans="1:1" x14ac:dyDescent="0.3">
      <c r="A4737" s="74" t="e">
        <f>'MRR - Juliana'!#REF!</f>
        <v>#REF!</v>
      </c>
    </row>
    <row r="4738" spans="1:1" x14ac:dyDescent="0.3">
      <c r="A4738" s="74" t="e">
        <f>'MRR - Juliana'!#REF!</f>
        <v>#REF!</v>
      </c>
    </row>
    <row r="4739" spans="1:1" x14ac:dyDescent="0.3">
      <c r="A4739" s="74" t="e">
        <f>'MRR - Juliana'!#REF!</f>
        <v>#REF!</v>
      </c>
    </row>
    <row r="4740" spans="1:1" x14ac:dyDescent="0.3">
      <c r="A4740" s="74" t="e">
        <f>'MRR - Juliana'!#REF!</f>
        <v>#REF!</v>
      </c>
    </row>
    <row r="4741" spans="1:1" x14ac:dyDescent="0.3">
      <c r="A4741" s="74" t="e">
        <f>'MRR - Juliana'!#REF!</f>
        <v>#REF!</v>
      </c>
    </row>
    <row r="4742" spans="1:1" x14ac:dyDescent="0.3">
      <c r="A4742" s="74" t="e">
        <f>'MRR - Juliana'!#REF!</f>
        <v>#REF!</v>
      </c>
    </row>
    <row r="4743" spans="1:1" x14ac:dyDescent="0.3">
      <c r="A4743" s="74" t="e">
        <f>'MRR - Juliana'!#REF!</f>
        <v>#REF!</v>
      </c>
    </row>
    <row r="4744" spans="1:1" x14ac:dyDescent="0.3">
      <c r="A4744" s="74" t="e">
        <f>'MRR - Juliana'!#REF!</f>
        <v>#REF!</v>
      </c>
    </row>
    <row r="4745" spans="1:1" x14ac:dyDescent="0.3">
      <c r="A4745" s="74" t="e">
        <f>'MRR - Juliana'!#REF!</f>
        <v>#REF!</v>
      </c>
    </row>
    <row r="4746" spans="1:1" x14ac:dyDescent="0.3">
      <c r="A4746" s="74" t="e">
        <f>'MRR - Juliana'!#REF!</f>
        <v>#REF!</v>
      </c>
    </row>
    <row r="4747" spans="1:1" x14ac:dyDescent="0.3">
      <c r="A4747" s="74" t="e">
        <f>'MRR - Juliana'!#REF!</f>
        <v>#REF!</v>
      </c>
    </row>
    <row r="4748" spans="1:1" x14ac:dyDescent="0.3">
      <c r="A4748" s="74" t="e">
        <f>'MRR - Juliana'!#REF!</f>
        <v>#REF!</v>
      </c>
    </row>
    <row r="4749" spans="1:1" x14ac:dyDescent="0.3">
      <c r="A4749" s="74" t="e">
        <f>'MRR - Juliana'!#REF!</f>
        <v>#REF!</v>
      </c>
    </row>
    <row r="4750" spans="1:1" x14ac:dyDescent="0.3">
      <c r="A4750" s="74" t="e">
        <f>'MRR - Juliana'!#REF!</f>
        <v>#REF!</v>
      </c>
    </row>
    <row r="4751" spans="1:1" x14ac:dyDescent="0.3">
      <c r="A4751" s="74" t="e">
        <f>'MRR - Juliana'!#REF!</f>
        <v>#REF!</v>
      </c>
    </row>
    <row r="4752" spans="1:1" x14ac:dyDescent="0.3">
      <c r="A4752" s="74" t="e">
        <f>'MRR - Juliana'!#REF!</f>
        <v>#REF!</v>
      </c>
    </row>
    <row r="4753" spans="1:1" x14ac:dyDescent="0.3">
      <c r="A4753" s="74" t="e">
        <f>'MRR - Juliana'!#REF!</f>
        <v>#REF!</v>
      </c>
    </row>
    <row r="4754" spans="1:1" x14ac:dyDescent="0.3">
      <c r="A4754" s="74" t="e">
        <f>'MRR - Juliana'!#REF!</f>
        <v>#REF!</v>
      </c>
    </row>
    <row r="4755" spans="1:1" x14ac:dyDescent="0.3">
      <c r="A4755" s="74" t="e">
        <f>'MRR - Juliana'!#REF!</f>
        <v>#REF!</v>
      </c>
    </row>
    <row r="4756" spans="1:1" x14ac:dyDescent="0.3">
      <c r="A4756" s="74" t="e">
        <f>'MRR - Juliana'!#REF!</f>
        <v>#REF!</v>
      </c>
    </row>
    <row r="4757" spans="1:1" x14ac:dyDescent="0.3">
      <c r="A4757" s="74" t="e">
        <f>'MRR - Juliana'!#REF!</f>
        <v>#REF!</v>
      </c>
    </row>
    <row r="4758" spans="1:1" x14ac:dyDescent="0.3">
      <c r="A4758" s="74" t="e">
        <f>'MRR - Juliana'!#REF!</f>
        <v>#REF!</v>
      </c>
    </row>
    <row r="4759" spans="1:1" x14ac:dyDescent="0.3">
      <c r="A4759" s="74" t="e">
        <f>'MRR - Juliana'!#REF!</f>
        <v>#REF!</v>
      </c>
    </row>
    <row r="4760" spans="1:1" x14ac:dyDescent="0.3">
      <c r="A4760" s="74" t="e">
        <f>'MRR - Juliana'!#REF!</f>
        <v>#REF!</v>
      </c>
    </row>
    <row r="4761" spans="1:1" x14ac:dyDescent="0.3">
      <c r="A4761" s="74" t="e">
        <f>'MRR - Juliana'!#REF!</f>
        <v>#REF!</v>
      </c>
    </row>
    <row r="4762" spans="1:1" x14ac:dyDescent="0.3">
      <c r="A4762" s="74" t="e">
        <f>'MRR - Juliana'!#REF!</f>
        <v>#REF!</v>
      </c>
    </row>
    <row r="4763" spans="1:1" x14ac:dyDescent="0.3">
      <c r="A4763" s="74" t="e">
        <f>'MRR - Juliana'!#REF!</f>
        <v>#REF!</v>
      </c>
    </row>
    <row r="4764" spans="1:1" x14ac:dyDescent="0.3">
      <c r="A4764" s="74" t="e">
        <f>'MRR - Juliana'!#REF!</f>
        <v>#REF!</v>
      </c>
    </row>
    <row r="4765" spans="1:1" x14ac:dyDescent="0.3">
      <c r="A4765" s="74" t="e">
        <f>'MRR - Juliana'!#REF!</f>
        <v>#REF!</v>
      </c>
    </row>
    <row r="4766" spans="1:1" x14ac:dyDescent="0.3">
      <c r="A4766" s="74" t="e">
        <f>'MRR - Juliana'!#REF!</f>
        <v>#REF!</v>
      </c>
    </row>
    <row r="4767" spans="1:1" x14ac:dyDescent="0.3">
      <c r="A4767" s="74" t="e">
        <f>'MRR - Juliana'!#REF!</f>
        <v>#REF!</v>
      </c>
    </row>
    <row r="4768" spans="1:1" x14ac:dyDescent="0.3">
      <c r="A4768" s="74" t="e">
        <f>'MRR - Juliana'!#REF!</f>
        <v>#REF!</v>
      </c>
    </row>
    <row r="4769" spans="1:1" x14ac:dyDescent="0.3">
      <c r="A4769" s="74" t="e">
        <f>'MRR - Juliana'!#REF!</f>
        <v>#REF!</v>
      </c>
    </row>
    <row r="4770" spans="1:1" x14ac:dyDescent="0.3">
      <c r="A4770" s="74" t="e">
        <f>'MRR - Juliana'!#REF!</f>
        <v>#REF!</v>
      </c>
    </row>
    <row r="4771" spans="1:1" x14ac:dyDescent="0.3">
      <c r="A4771" s="74" t="e">
        <f>'MRR - Juliana'!#REF!</f>
        <v>#REF!</v>
      </c>
    </row>
    <row r="4772" spans="1:1" x14ac:dyDescent="0.3">
      <c r="A4772" s="74" t="e">
        <f>'MRR - Juliana'!#REF!</f>
        <v>#REF!</v>
      </c>
    </row>
    <row r="4773" spans="1:1" x14ac:dyDescent="0.3">
      <c r="A4773" s="74" t="e">
        <f>'MRR - Juliana'!#REF!</f>
        <v>#REF!</v>
      </c>
    </row>
    <row r="4774" spans="1:1" x14ac:dyDescent="0.3">
      <c r="A4774" s="74" t="e">
        <f>'MRR - Juliana'!#REF!</f>
        <v>#REF!</v>
      </c>
    </row>
    <row r="4775" spans="1:1" x14ac:dyDescent="0.3">
      <c r="A4775" s="74" t="e">
        <f>'MRR - Juliana'!#REF!</f>
        <v>#REF!</v>
      </c>
    </row>
    <row r="4776" spans="1:1" x14ac:dyDescent="0.3">
      <c r="A4776" s="74" t="e">
        <f>'MRR - Juliana'!#REF!</f>
        <v>#REF!</v>
      </c>
    </row>
    <row r="4777" spans="1:1" x14ac:dyDescent="0.3">
      <c r="A4777" s="74" t="e">
        <f>'MRR - Juliana'!#REF!</f>
        <v>#REF!</v>
      </c>
    </row>
    <row r="4778" spans="1:1" x14ac:dyDescent="0.3">
      <c r="A4778" s="74" t="e">
        <f>'MRR - Juliana'!#REF!</f>
        <v>#REF!</v>
      </c>
    </row>
    <row r="4779" spans="1:1" x14ac:dyDescent="0.3">
      <c r="A4779" s="74" t="e">
        <f>'MRR - Juliana'!#REF!</f>
        <v>#REF!</v>
      </c>
    </row>
    <row r="4780" spans="1:1" x14ac:dyDescent="0.3">
      <c r="A4780" s="74" t="e">
        <f>'MRR - Juliana'!#REF!</f>
        <v>#REF!</v>
      </c>
    </row>
    <row r="4781" spans="1:1" x14ac:dyDescent="0.3">
      <c r="A4781" s="74" t="e">
        <f>'MRR - Juliana'!#REF!</f>
        <v>#REF!</v>
      </c>
    </row>
    <row r="4782" spans="1:1" x14ac:dyDescent="0.3">
      <c r="A4782" s="74" t="e">
        <f>'MRR - Juliana'!#REF!</f>
        <v>#REF!</v>
      </c>
    </row>
    <row r="4783" spans="1:1" x14ac:dyDescent="0.3">
      <c r="A4783" s="74" t="e">
        <f>'MRR - Juliana'!#REF!</f>
        <v>#REF!</v>
      </c>
    </row>
    <row r="4784" spans="1:1" x14ac:dyDescent="0.3">
      <c r="A4784" s="74" t="e">
        <f>'MRR - Juliana'!#REF!</f>
        <v>#REF!</v>
      </c>
    </row>
    <row r="4785" spans="1:1" x14ac:dyDescent="0.3">
      <c r="A4785" s="74" t="e">
        <f>'MRR - Juliana'!#REF!</f>
        <v>#REF!</v>
      </c>
    </row>
    <row r="4786" spans="1:1" x14ac:dyDescent="0.3">
      <c r="A4786" s="74" t="e">
        <f>'MRR - Juliana'!#REF!</f>
        <v>#REF!</v>
      </c>
    </row>
    <row r="4787" spans="1:1" x14ac:dyDescent="0.3">
      <c r="A4787" s="74" t="e">
        <f>'MRR - Juliana'!#REF!</f>
        <v>#REF!</v>
      </c>
    </row>
    <row r="4788" spans="1:1" x14ac:dyDescent="0.3">
      <c r="A4788" s="74" t="e">
        <f>'MRR - Juliana'!#REF!</f>
        <v>#REF!</v>
      </c>
    </row>
    <row r="4789" spans="1:1" x14ac:dyDescent="0.3">
      <c r="A4789" s="74" t="e">
        <f>'MRR - Juliana'!#REF!</f>
        <v>#REF!</v>
      </c>
    </row>
    <row r="4790" spans="1:1" x14ac:dyDescent="0.3">
      <c r="A4790" s="74" t="e">
        <f>'MRR - Juliana'!#REF!</f>
        <v>#REF!</v>
      </c>
    </row>
    <row r="4791" spans="1:1" x14ac:dyDescent="0.3">
      <c r="A4791" s="74" t="e">
        <f>'MRR - Juliana'!#REF!</f>
        <v>#REF!</v>
      </c>
    </row>
    <row r="4792" spans="1:1" x14ac:dyDescent="0.3">
      <c r="A4792" s="74" t="e">
        <f>'MRR - Juliana'!#REF!</f>
        <v>#REF!</v>
      </c>
    </row>
    <row r="4793" spans="1:1" x14ac:dyDescent="0.3">
      <c r="A4793" s="74" t="e">
        <f>'MRR - Juliana'!#REF!</f>
        <v>#REF!</v>
      </c>
    </row>
    <row r="4794" spans="1:1" x14ac:dyDescent="0.3">
      <c r="A4794" s="74" t="e">
        <f>'MRR - Juliana'!#REF!</f>
        <v>#REF!</v>
      </c>
    </row>
    <row r="4795" spans="1:1" x14ac:dyDescent="0.3">
      <c r="A4795" s="74" t="e">
        <f>'MRR - Juliana'!#REF!</f>
        <v>#REF!</v>
      </c>
    </row>
    <row r="4796" spans="1:1" x14ac:dyDescent="0.3">
      <c r="A4796" s="74" t="e">
        <f>'MRR - Juliana'!#REF!</f>
        <v>#REF!</v>
      </c>
    </row>
    <row r="4797" spans="1:1" x14ac:dyDescent="0.3">
      <c r="A4797" s="74" t="e">
        <f>'MRR - Juliana'!#REF!</f>
        <v>#REF!</v>
      </c>
    </row>
    <row r="4798" spans="1:1" x14ac:dyDescent="0.3">
      <c r="A4798" s="74" t="e">
        <f>'MRR - Juliana'!#REF!</f>
        <v>#REF!</v>
      </c>
    </row>
    <row r="4799" spans="1:1" x14ac:dyDescent="0.3">
      <c r="A4799" s="74" t="e">
        <f>'MRR - Juliana'!#REF!</f>
        <v>#REF!</v>
      </c>
    </row>
    <row r="4800" spans="1:1" x14ac:dyDescent="0.3">
      <c r="A4800" s="74" t="e">
        <f>'MRR - Juliana'!#REF!</f>
        <v>#REF!</v>
      </c>
    </row>
    <row r="4801" spans="1:1" x14ac:dyDescent="0.3">
      <c r="A4801" s="74" t="e">
        <f>'MRR - Juliana'!#REF!</f>
        <v>#REF!</v>
      </c>
    </row>
    <row r="4802" spans="1:1" x14ac:dyDescent="0.3">
      <c r="A4802" s="74" t="e">
        <f>'MRR - Juliana'!#REF!</f>
        <v>#REF!</v>
      </c>
    </row>
    <row r="4803" spans="1:1" x14ac:dyDescent="0.3">
      <c r="A4803" s="74" t="e">
        <f>'MRR - Juliana'!#REF!</f>
        <v>#REF!</v>
      </c>
    </row>
    <row r="4804" spans="1:1" x14ac:dyDescent="0.3">
      <c r="A4804" s="74" t="e">
        <f>'MRR - Juliana'!#REF!</f>
        <v>#REF!</v>
      </c>
    </row>
    <row r="4805" spans="1:1" x14ac:dyDescent="0.3">
      <c r="A4805" s="74" t="e">
        <f>'MRR - Juliana'!#REF!</f>
        <v>#REF!</v>
      </c>
    </row>
    <row r="4806" spans="1:1" x14ac:dyDescent="0.3">
      <c r="A4806" s="74" t="e">
        <f>'MRR - Juliana'!#REF!</f>
        <v>#REF!</v>
      </c>
    </row>
    <row r="4807" spans="1:1" x14ac:dyDescent="0.3">
      <c r="A4807" s="74" t="e">
        <f>'MRR - Juliana'!#REF!</f>
        <v>#REF!</v>
      </c>
    </row>
    <row r="4808" spans="1:1" x14ac:dyDescent="0.3">
      <c r="A4808" s="74" t="e">
        <f>'MRR - Juliana'!#REF!</f>
        <v>#REF!</v>
      </c>
    </row>
    <row r="4809" spans="1:1" x14ac:dyDescent="0.3">
      <c r="A4809" s="74" t="e">
        <f>'MRR - Juliana'!#REF!</f>
        <v>#REF!</v>
      </c>
    </row>
    <row r="4810" spans="1:1" x14ac:dyDescent="0.3">
      <c r="A4810" s="74" t="e">
        <f>'MRR - Juliana'!#REF!</f>
        <v>#REF!</v>
      </c>
    </row>
    <row r="4811" spans="1:1" x14ac:dyDescent="0.3">
      <c r="A4811" s="74" t="e">
        <f>'MRR - Juliana'!#REF!</f>
        <v>#REF!</v>
      </c>
    </row>
    <row r="4812" spans="1:1" x14ac:dyDescent="0.3">
      <c r="A4812" s="74" t="e">
        <f>'MRR - Juliana'!#REF!</f>
        <v>#REF!</v>
      </c>
    </row>
    <row r="4813" spans="1:1" x14ac:dyDescent="0.3">
      <c r="A4813" s="74" t="e">
        <f>'MRR - Juliana'!#REF!</f>
        <v>#REF!</v>
      </c>
    </row>
    <row r="4814" spans="1:1" x14ac:dyDescent="0.3">
      <c r="A4814" s="74" t="e">
        <f>'MRR - Juliana'!#REF!</f>
        <v>#REF!</v>
      </c>
    </row>
    <row r="4815" spans="1:1" x14ac:dyDescent="0.3">
      <c r="A4815" s="74" t="e">
        <f>'MRR - Juliana'!#REF!</f>
        <v>#REF!</v>
      </c>
    </row>
    <row r="4816" spans="1:1" x14ac:dyDescent="0.3">
      <c r="A4816" s="74" t="e">
        <f>'MRR - Juliana'!#REF!</f>
        <v>#REF!</v>
      </c>
    </row>
    <row r="4817" spans="1:1" x14ac:dyDescent="0.3">
      <c r="A4817" s="74" t="e">
        <f>'MRR - Juliana'!#REF!</f>
        <v>#REF!</v>
      </c>
    </row>
    <row r="4818" spans="1:1" x14ac:dyDescent="0.3">
      <c r="A4818" s="74" t="e">
        <f>'MRR - Juliana'!#REF!</f>
        <v>#REF!</v>
      </c>
    </row>
    <row r="4819" spans="1:1" x14ac:dyDescent="0.3">
      <c r="A4819" s="74" t="e">
        <f>'MRR - Juliana'!#REF!</f>
        <v>#REF!</v>
      </c>
    </row>
    <row r="4820" spans="1:1" x14ac:dyDescent="0.3">
      <c r="A4820" s="74" t="e">
        <f>'MRR - Juliana'!#REF!</f>
        <v>#REF!</v>
      </c>
    </row>
    <row r="4821" spans="1:1" x14ac:dyDescent="0.3">
      <c r="A4821" s="74" t="e">
        <f>'MRR - Juliana'!#REF!</f>
        <v>#REF!</v>
      </c>
    </row>
    <row r="4822" spans="1:1" x14ac:dyDescent="0.3">
      <c r="A4822" s="74" t="e">
        <f>'MRR - Juliana'!#REF!</f>
        <v>#REF!</v>
      </c>
    </row>
    <row r="4823" spans="1:1" x14ac:dyDescent="0.3">
      <c r="A4823" s="74" t="e">
        <f>'MRR - Juliana'!#REF!</f>
        <v>#REF!</v>
      </c>
    </row>
    <row r="4824" spans="1:1" x14ac:dyDescent="0.3">
      <c r="A4824" s="74" t="e">
        <f>'MRR - Juliana'!#REF!</f>
        <v>#REF!</v>
      </c>
    </row>
    <row r="4825" spans="1:1" x14ac:dyDescent="0.3">
      <c r="A4825" s="74" t="e">
        <f>'MRR - Juliana'!#REF!</f>
        <v>#REF!</v>
      </c>
    </row>
    <row r="4826" spans="1:1" x14ac:dyDescent="0.3">
      <c r="A4826" s="74" t="e">
        <f>'MRR - Juliana'!#REF!</f>
        <v>#REF!</v>
      </c>
    </row>
    <row r="4827" spans="1:1" x14ac:dyDescent="0.3">
      <c r="A4827" s="74" t="e">
        <f>'MRR - Juliana'!#REF!</f>
        <v>#REF!</v>
      </c>
    </row>
    <row r="4828" spans="1:1" x14ac:dyDescent="0.3">
      <c r="A4828" s="74" t="e">
        <f>'MRR - Juliana'!#REF!</f>
        <v>#REF!</v>
      </c>
    </row>
    <row r="4829" spans="1:1" x14ac:dyDescent="0.3">
      <c r="A4829" s="74" t="e">
        <f>'MRR - Juliana'!#REF!</f>
        <v>#REF!</v>
      </c>
    </row>
    <row r="4830" spans="1:1" x14ac:dyDescent="0.3">
      <c r="A4830" s="74" t="e">
        <f>'MRR - Juliana'!#REF!</f>
        <v>#REF!</v>
      </c>
    </row>
    <row r="4831" spans="1:1" x14ac:dyDescent="0.3">
      <c r="A4831" s="74" t="e">
        <f>'MRR - Juliana'!#REF!</f>
        <v>#REF!</v>
      </c>
    </row>
    <row r="4832" spans="1:1" x14ac:dyDescent="0.3">
      <c r="A4832" s="74" t="e">
        <f>'MRR - Juliana'!#REF!</f>
        <v>#REF!</v>
      </c>
    </row>
    <row r="4833" spans="1:1" x14ac:dyDescent="0.3">
      <c r="A4833" s="74" t="e">
        <f>'MRR - Juliana'!#REF!</f>
        <v>#REF!</v>
      </c>
    </row>
    <row r="4834" spans="1:1" x14ac:dyDescent="0.3">
      <c r="A4834" s="74" t="e">
        <f>'MRR - Juliana'!#REF!</f>
        <v>#REF!</v>
      </c>
    </row>
    <row r="4835" spans="1:1" x14ac:dyDescent="0.3">
      <c r="A4835" s="74" t="e">
        <f>'MRR - Juliana'!#REF!</f>
        <v>#REF!</v>
      </c>
    </row>
    <row r="4836" spans="1:1" x14ac:dyDescent="0.3">
      <c r="A4836" s="74" t="e">
        <f>'MRR - Juliana'!#REF!</f>
        <v>#REF!</v>
      </c>
    </row>
    <row r="4837" spans="1:1" x14ac:dyDescent="0.3">
      <c r="A4837" s="74" t="e">
        <f>'MRR - Juliana'!#REF!</f>
        <v>#REF!</v>
      </c>
    </row>
    <row r="4838" spans="1:1" x14ac:dyDescent="0.3">
      <c r="A4838" s="74" t="e">
        <f>'MRR - Juliana'!#REF!</f>
        <v>#REF!</v>
      </c>
    </row>
    <row r="4839" spans="1:1" x14ac:dyDescent="0.3">
      <c r="A4839" s="74" t="e">
        <f>'MRR - Juliana'!#REF!</f>
        <v>#REF!</v>
      </c>
    </row>
    <row r="4840" spans="1:1" x14ac:dyDescent="0.3">
      <c r="A4840" s="74" t="e">
        <f>'MRR - Juliana'!#REF!</f>
        <v>#REF!</v>
      </c>
    </row>
    <row r="4841" spans="1:1" x14ac:dyDescent="0.3">
      <c r="A4841" s="74" t="e">
        <f>'MRR - Juliana'!#REF!</f>
        <v>#REF!</v>
      </c>
    </row>
    <row r="4842" spans="1:1" x14ac:dyDescent="0.3">
      <c r="A4842" s="74" t="e">
        <f>'MRR - Juliana'!#REF!</f>
        <v>#REF!</v>
      </c>
    </row>
    <row r="4843" spans="1:1" x14ac:dyDescent="0.3">
      <c r="A4843" s="74" t="e">
        <f>'MRR - Juliana'!#REF!</f>
        <v>#REF!</v>
      </c>
    </row>
    <row r="4844" spans="1:1" x14ac:dyDescent="0.3">
      <c r="A4844" s="74" t="e">
        <f>'MRR - Juliana'!#REF!</f>
        <v>#REF!</v>
      </c>
    </row>
    <row r="4845" spans="1:1" x14ac:dyDescent="0.3">
      <c r="A4845" s="74" t="e">
        <f>'MRR - Juliana'!#REF!</f>
        <v>#REF!</v>
      </c>
    </row>
    <row r="4846" spans="1:1" x14ac:dyDescent="0.3">
      <c r="A4846" s="74" t="e">
        <f>'MRR - Juliana'!#REF!</f>
        <v>#REF!</v>
      </c>
    </row>
    <row r="4847" spans="1:1" x14ac:dyDescent="0.3">
      <c r="A4847" s="74" t="e">
        <f>'MRR - Juliana'!#REF!</f>
        <v>#REF!</v>
      </c>
    </row>
    <row r="4848" spans="1:1" x14ac:dyDescent="0.3">
      <c r="A4848" s="74" t="e">
        <f>'MRR - Juliana'!#REF!</f>
        <v>#REF!</v>
      </c>
    </row>
    <row r="4849" spans="1:1" x14ac:dyDescent="0.3">
      <c r="A4849" s="74" t="e">
        <f>'MRR - Juliana'!#REF!</f>
        <v>#REF!</v>
      </c>
    </row>
    <row r="4850" spans="1:1" x14ac:dyDescent="0.3">
      <c r="A4850" s="74" t="e">
        <f>'MRR - Juliana'!#REF!</f>
        <v>#REF!</v>
      </c>
    </row>
    <row r="4851" spans="1:1" x14ac:dyDescent="0.3">
      <c r="A4851" s="74" t="e">
        <f>'MRR - Juliana'!#REF!</f>
        <v>#REF!</v>
      </c>
    </row>
    <row r="4852" spans="1:1" x14ac:dyDescent="0.3">
      <c r="A4852" s="74" t="e">
        <f>'MRR - Juliana'!#REF!</f>
        <v>#REF!</v>
      </c>
    </row>
    <row r="4853" spans="1:1" x14ac:dyDescent="0.3">
      <c r="A4853" s="74" t="e">
        <f>'MRR - Juliana'!#REF!</f>
        <v>#REF!</v>
      </c>
    </row>
    <row r="4854" spans="1:1" x14ac:dyDescent="0.3">
      <c r="A4854" s="74" t="e">
        <f>'MRR - Juliana'!#REF!</f>
        <v>#REF!</v>
      </c>
    </row>
    <row r="4855" spans="1:1" x14ac:dyDescent="0.3">
      <c r="A4855" s="74" t="e">
        <f>'MRR - Juliana'!#REF!</f>
        <v>#REF!</v>
      </c>
    </row>
    <row r="4856" spans="1:1" x14ac:dyDescent="0.3">
      <c r="A4856" s="74" t="e">
        <f>'MRR - Juliana'!#REF!</f>
        <v>#REF!</v>
      </c>
    </row>
    <row r="4857" spans="1:1" x14ac:dyDescent="0.3">
      <c r="A4857" s="74" t="e">
        <f>'MRR - Juliana'!#REF!</f>
        <v>#REF!</v>
      </c>
    </row>
    <row r="4858" spans="1:1" x14ac:dyDescent="0.3">
      <c r="A4858" s="74" t="e">
        <f>'MRR - Juliana'!#REF!</f>
        <v>#REF!</v>
      </c>
    </row>
    <row r="4859" spans="1:1" x14ac:dyDescent="0.3">
      <c r="A4859" s="74" t="e">
        <f>'MRR - Juliana'!#REF!</f>
        <v>#REF!</v>
      </c>
    </row>
    <row r="4860" spans="1:1" x14ac:dyDescent="0.3">
      <c r="A4860" s="74" t="e">
        <f>'MRR - Juliana'!#REF!</f>
        <v>#REF!</v>
      </c>
    </row>
    <row r="4861" spans="1:1" x14ac:dyDescent="0.3">
      <c r="A4861" s="74" t="e">
        <f>'MRR - Juliana'!#REF!</f>
        <v>#REF!</v>
      </c>
    </row>
    <row r="4862" spans="1:1" x14ac:dyDescent="0.3">
      <c r="A4862" s="74" t="e">
        <f>'MRR - Juliana'!#REF!</f>
        <v>#REF!</v>
      </c>
    </row>
    <row r="4863" spans="1:1" x14ac:dyDescent="0.3">
      <c r="A4863" s="74" t="e">
        <f>'MRR - Juliana'!#REF!</f>
        <v>#REF!</v>
      </c>
    </row>
    <row r="4864" spans="1:1" x14ac:dyDescent="0.3">
      <c r="A4864" s="74" t="e">
        <f>'MRR - Juliana'!#REF!</f>
        <v>#REF!</v>
      </c>
    </row>
    <row r="4865" spans="1:1" x14ac:dyDescent="0.3">
      <c r="A4865" s="74" t="e">
        <f>'MRR - Juliana'!#REF!</f>
        <v>#REF!</v>
      </c>
    </row>
    <row r="4866" spans="1:1" x14ac:dyDescent="0.3">
      <c r="A4866" s="74" t="e">
        <f>'MRR - Juliana'!#REF!</f>
        <v>#REF!</v>
      </c>
    </row>
    <row r="4867" spans="1:1" x14ac:dyDescent="0.3">
      <c r="A4867" s="74" t="e">
        <f>'MRR - Juliana'!#REF!</f>
        <v>#REF!</v>
      </c>
    </row>
    <row r="4868" spans="1:1" x14ac:dyDescent="0.3">
      <c r="A4868" s="74" t="e">
        <f>'MRR - Juliana'!#REF!</f>
        <v>#REF!</v>
      </c>
    </row>
    <row r="4869" spans="1:1" x14ac:dyDescent="0.3">
      <c r="A4869" s="74" t="e">
        <f>'MRR - Juliana'!#REF!</f>
        <v>#REF!</v>
      </c>
    </row>
    <row r="4870" spans="1:1" x14ac:dyDescent="0.3">
      <c r="A4870" s="74" t="e">
        <f>'MRR - Juliana'!#REF!</f>
        <v>#REF!</v>
      </c>
    </row>
    <row r="4871" spans="1:1" x14ac:dyDescent="0.3">
      <c r="A4871" s="74" t="e">
        <f>'MRR - Juliana'!#REF!</f>
        <v>#REF!</v>
      </c>
    </row>
    <row r="4872" spans="1:1" x14ac:dyDescent="0.3">
      <c r="A4872" s="74" t="e">
        <f>'MRR - Juliana'!#REF!</f>
        <v>#REF!</v>
      </c>
    </row>
    <row r="4873" spans="1:1" x14ac:dyDescent="0.3">
      <c r="A4873" s="74" t="e">
        <f>'MRR - Juliana'!#REF!</f>
        <v>#REF!</v>
      </c>
    </row>
    <row r="4874" spans="1:1" x14ac:dyDescent="0.3">
      <c r="A4874" s="74" t="e">
        <f>'MRR - Juliana'!#REF!</f>
        <v>#REF!</v>
      </c>
    </row>
    <row r="4875" spans="1:1" x14ac:dyDescent="0.3">
      <c r="A4875" s="74" t="e">
        <f>'MRR - Juliana'!#REF!</f>
        <v>#REF!</v>
      </c>
    </row>
    <row r="4876" spans="1:1" x14ac:dyDescent="0.3">
      <c r="A4876" s="74" t="e">
        <f>'MRR - Juliana'!#REF!</f>
        <v>#REF!</v>
      </c>
    </row>
    <row r="4877" spans="1:1" x14ac:dyDescent="0.3">
      <c r="A4877" s="74" t="e">
        <f>'MRR - Juliana'!#REF!</f>
        <v>#REF!</v>
      </c>
    </row>
    <row r="4878" spans="1:1" x14ac:dyDescent="0.3">
      <c r="A4878" s="74" t="e">
        <f>'MRR - Juliana'!#REF!</f>
        <v>#REF!</v>
      </c>
    </row>
    <row r="4879" spans="1:1" x14ac:dyDescent="0.3">
      <c r="A4879" s="74" t="e">
        <f>'MRR - Juliana'!#REF!</f>
        <v>#REF!</v>
      </c>
    </row>
    <row r="4880" spans="1:1" x14ac:dyDescent="0.3">
      <c r="A4880" s="74" t="e">
        <f>'MRR - Juliana'!#REF!</f>
        <v>#REF!</v>
      </c>
    </row>
    <row r="4881" spans="1:1" x14ac:dyDescent="0.3">
      <c r="A4881" s="74" t="e">
        <f>'MRR - Juliana'!#REF!</f>
        <v>#REF!</v>
      </c>
    </row>
    <row r="4882" spans="1:1" x14ac:dyDescent="0.3">
      <c r="A4882" s="74" t="e">
        <f>'MRR - Juliana'!#REF!</f>
        <v>#REF!</v>
      </c>
    </row>
    <row r="4883" spans="1:1" x14ac:dyDescent="0.3">
      <c r="A4883" s="74" t="e">
        <f>'MRR - Juliana'!#REF!</f>
        <v>#REF!</v>
      </c>
    </row>
    <row r="4884" spans="1:1" x14ac:dyDescent="0.3">
      <c r="A4884" s="74" t="e">
        <f>'MRR - Juliana'!#REF!</f>
        <v>#REF!</v>
      </c>
    </row>
    <row r="4885" spans="1:1" x14ac:dyDescent="0.3">
      <c r="A4885" s="74" t="e">
        <f>'MRR - Juliana'!#REF!</f>
        <v>#REF!</v>
      </c>
    </row>
    <row r="4886" spans="1:1" x14ac:dyDescent="0.3">
      <c r="A4886" s="74" t="e">
        <f>'MRR - Juliana'!#REF!</f>
        <v>#REF!</v>
      </c>
    </row>
    <row r="4887" spans="1:1" x14ac:dyDescent="0.3">
      <c r="A4887" s="74" t="e">
        <f>'MRR - Juliana'!#REF!</f>
        <v>#REF!</v>
      </c>
    </row>
    <row r="4888" spans="1:1" x14ac:dyDescent="0.3">
      <c r="A4888" s="74" t="e">
        <f>'MRR - Juliana'!#REF!</f>
        <v>#REF!</v>
      </c>
    </row>
    <row r="4889" spans="1:1" x14ac:dyDescent="0.3">
      <c r="A4889" s="74" t="e">
        <f>'MRR - Juliana'!#REF!</f>
        <v>#REF!</v>
      </c>
    </row>
    <row r="4890" spans="1:1" x14ac:dyDescent="0.3">
      <c r="A4890" s="74" t="e">
        <f>'MRR - Juliana'!#REF!</f>
        <v>#REF!</v>
      </c>
    </row>
    <row r="4891" spans="1:1" x14ac:dyDescent="0.3">
      <c r="A4891" s="74" t="e">
        <f>'MRR - Juliana'!#REF!</f>
        <v>#REF!</v>
      </c>
    </row>
    <row r="4892" spans="1:1" x14ac:dyDescent="0.3">
      <c r="A4892" s="74" t="e">
        <f>'MRR - Juliana'!#REF!</f>
        <v>#REF!</v>
      </c>
    </row>
    <row r="4893" spans="1:1" x14ac:dyDescent="0.3">
      <c r="A4893" s="74" t="e">
        <f>'MRR - Juliana'!#REF!</f>
        <v>#REF!</v>
      </c>
    </row>
    <row r="4894" spans="1:1" x14ac:dyDescent="0.3">
      <c r="A4894" s="74" t="e">
        <f>'MRR - Juliana'!#REF!</f>
        <v>#REF!</v>
      </c>
    </row>
    <row r="4895" spans="1:1" x14ac:dyDescent="0.3">
      <c r="A4895" s="74" t="e">
        <f>'MRR - Juliana'!#REF!</f>
        <v>#REF!</v>
      </c>
    </row>
    <row r="4896" spans="1:1" x14ac:dyDescent="0.3">
      <c r="A4896" s="74" t="e">
        <f>'MRR - Juliana'!#REF!</f>
        <v>#REF!</v>
      </c>
    </row>
    <row r="4897" spans="1:1" x14ac:dyDescent="0.3">
      <c r="A4897" s="74" t="e">
        <f>'MRR - Juliana'!#REF!</f>
        <v>#REF!</v>
      </c>
    </row>
    <row r="4898" spans="1:1" x14ac:dyDescent="0.3">
      <c r="A4898" s="74" t="e">
        <f>'MRR - Juliana'!#REF!</f>
        <v>#REF!</v>
      </c>
    </row>
    <row r="4899" spans="1:1" x14ac:dyDescent="0.3">
      <c r="A4899" s="74" t="e">
        <f>'MRR - Juliana'!#REF!</f>
        <v>#REF!</v>
      </c>
    </row>
    <row r="4900" spans="1:1" x14ac:dyDescent="0.3">
      <c r="A4900" s="74" t="e">
        <f>'MRR - Juliana'!#REF!</f>
        <v>#REF!</v>
      </c>
    </row>
    <row r="4901" spans="1:1" x14ac:dyDescent="0.3">
      <c r="A4901" s="74" t="e">
        <f>'MRR - Juliana'!#REF!</f>
        <v>#REF!</v>
      </c>
    </row>
    <row r="4902" spans="1:1" x14ac:dyDescent="0.3">
      <c r="A4902" s="74" t="e">
        <f>'MRR - Juliana'!#REF!</f>
        <v>#REF!</v>
      </c>
    </row>
    <row r="4903" spans="1:1" x14ac:dyDescent="0.3">
      <c r="A4903" s="74" t="e">
        <f>'MRR - Juliana'!#REF!</f>
        <v>#REF!</v>
      </c>
    </row>
    <row r="4904" spans="1:1" x14ac:dyDescent="0.3">
      <c r="A4904" s="74" t="e">
        <f>'MRR - Juliana'!#REF!</f>
        <v>#REF!</v>
      </c>
    </row>
    <row r="4905" spans="1:1" x14ac:dyDescent="0.3">
      <c r="A4905" s="74" t="e">
        <f>'MRR - Juliana'!#REF!</f>
        <v>#REF!</v>
      </c>
    </row>
    <row r="4906" spans="1:1" x14ac:dyDescent="0.3">
      <c r="A4906" s="74" t="e">
        <f>'MRR - Juliana'!#REF!</f>
        <v>#REF!</v>
      </c>
    </row>
    <row r="4907" spans="1:1" x14ac:dyDescent="0.3">
      <c r="A4907" s="74" t="e">
        <f>'MRR - Juliana'!#REF!</f>
        <v>#REF!</v>
      </c>
    </row>
    <row r="4908" spans="1:1" x14ac:dyDescent="0.3">
      <c r="A4908" s="74" t="e">
        <f>'MRR - Juliana'!#REF!</f>
        <v>#REF!</v>
      </c>
    </row>
    <row r="4909" spans="1:1" x14ac:dyDescent="0.3">
      <c r="A4909" s="74" t="e">
        <f>'MRR - Juliana'!#REF!</f>
        <v>#REF!</v>
      </c>
    </row>
    <row r="4910" spans="1:1" x14ac:dyDescent="0.3">
      <c r="A4910" s="74" t="e">
        <f>'MRR - Juliana'!#REF!</f>
        <v>#REF!</v>
      </c>
    </row>
    <row r="4911" spans="1:1" x14ac:dyDescent="0.3">
      <c r="A4911" s="74" t="e">
        <f>'MRR - Juliana'!#REF!</f>
        <v>#REF!</v>
      </c>
    </row>
    <row r="4912" spans="1:1" x14ac:dyDescent="0.3">
      <c r="A4912" s="74" t="e">
        <f>'MRR - Juliana'!#REF!</f>
        <v>#REF!</v>
      </c>
    </row>
    <row r="4913" spans="1:1" x14ac:dyDescent="0.3">
      <c r="A4913" s="74" t="e">
        <f>'MRR - Juliana'!#REF!</f>
        <v>#REF!</v>
      </c>
    </row>
    <row r="4914" spans="1:1" x14ac:dyDescent="0.3">
      <c r="A4914" s="74" t="e">
        <f>'MRR - Juliana'!#REF!</f>
        <v>#REF!</v>
      </c>
    </row>
    <row r="4915" spans="1:1" x14ac:dyDescent="0.3">
      <c r="A4915" s="74" t="e">
        <f>'MRR - Juliana'!#REF!</f>
        <v>#REF!</v>
      </c>
    </row>
    <row r="4916" spans="1:1" x14ac:dyDescent="0.3">
      <c r="A4916" s="74" t="e">
        <f>'MRR - Juliana'!#REF!</f>
        <v>#REF!</v>
      </c>
    </row>
    <row r="4917" spans="1:1" x14ac:dyDescent="0.3">
      <c r="A4917" s="74" t="e">
        <f>'MRR - Juliana'!#REF!</f>
        <v>#REF!</v>
      </c>
    </row>
    <row r="4918" spans="1:1" x14ac:dyDescent="0.3">
      <c r="A4918" s="74" t="e">
        <f>'MRR - Juliana'!#REF!</f>
        <v>#REF!</v>
      </c>
    </row>
    <row r="4919" spans="1:1" x14ac:dyDescent="0.3">
      <c r="A4919" s="74" t="e">
        <f>'MRR - Juliana'!#REF!</f>
        <v>#REF!</v>
      </c>
    </row>
    <row r="4920" spans="1:1" x14ac:dyDescent="0.3">
      <c r="A4920" s="74" t="e">
        <f>'MRR - Juliana'!#REF!</f>
        <v>#REF!</v>
      </c>
    </row>
    <row r="4921" spans="1:1" x14ac:dyDescent="0.3">
      <c r="A4921" s="74" t="e">
        <f>'MRR - Juliana'!#REF!</f>
        <v>#REF!</v>
      </c>
    </row>
    <row r="4922" spans="1:1" x14ac:dyDescent="0.3">
      <c r="A4922" s="74" t="e">
        <f>'MRR - Juliana'!#REF!</f>
        <v>#REF!</v>
      </c>
    </row>
    <row r="4923" spans="1:1" x14ac:dyDescent="0.3">
      <c r="A4923" s="74" t="e">
        <f>'MRR - Juliana'!#REF!</f>
        <v>#REF!</v>
      </c>
    </row>
    <row r="4924" spans="1:1" x14ac:dyDescent="0.3">
      <c r="A4924" s="74" t="e">
        <f>'MRR - Juliana'!#REF!</f>
        <v>#REF!</v>
      </c>
    </row>
    <row r="4925" spans="1:1" x14ac:dyDescent="0.3">
      <c r="A4925" s="74" t="e">
        <f>'MRR - Juliana'!#REF!</f>
        <v>#REF!</v>
      </c>
    </row>
    <row r="4926" spans="1:1" x14ac:dyDescent="0.3">
      <c r="A4926" s="74" t="e">
        <f>'MRR - Juliana'!#REF!</f>
        <v>#REF!</v>
      </c>
    </row>
    <row r="4927" spans="1:1" x14ac:dyDescent="0.3">
      <c r="A4927" s="74" t="e">
        <f>'MRR - Juliana'!#REF!</f>
        <v>#REF!</v>
      </c>
    </row>
    <row r="4928" spans="1:1" x14ac:dyDescent="0.3">
      <c r="A4928" s="74" t="e">
        <f>'MRR - Juliana'!#REF!</f>
        <v>#REF!</v>
      </c>
    </row>
    <row r="4929" spans="1:1" x14ac:dyDescent="0.3">
      <c r="A4929" s="74" t="e">
        <f>'MRR - Juliana'!#REF!</f>
        <v>#REF!</v>
      </c>
    </row>
    <row r="4930" spans="1:1" x14ac:dyDescent="0.3">
      <c r="A4930" s="74" t="e">
        <f>'MRR - Juliana'!#REF!</f>
        <v>#REF!</v>
      </c>
    </row>
    <row r="4931" spans="1:1" x14ac:dyDescent="0.3">
      <c r="A4931" s="74" t="e">
        <f>'MRR - Juliana'!#REF!</f>
        <v>#REF!</v>
      </c>
    </row>
    <row r="4932" spans="1:1" x14ac:dyDescent="0.3">
      <c r="A4932" s="74" t="e">
        <f>'MRR - Juliana'!#REF!</f>
        <v>#REF!</v>
      </c>
    </row>
    <row r="4933" spans="1:1" x14ac:dyDescent="0.3">
      <c r="A4933" s="74" t="e">
        <f>'MRR - Juliana'!#REF!</f>
        <v>#REF!</v>
      </c>
    </row>
    <row r="4934" spans="1:1" x14ac:dyDescent="0.3">
      <c r="A4934" s="74" t="e">
        <f>'MRR - Juliana'!#REF!</f>
        <v>#REF!</v>
      </c>
    </row>
    <row r="4935" spans="1:1" x14ac:dyDescent="0.3">
      <c r="A4935" s="74" t="e">
        <f>'MRR - Juliana'!#REF!</f>
        <v>#REF!</v>
      </c>
    </row>
    <row r="4936" spans="1:1" x14ac:dyDescent="0.3">
      <c r="A4936" s="74" t="e">
        <f>'MRR - Juliana'!#REF!</f>
        <v>#REF!</v>
      </c>
    </row>
    <row r="4937" spans="1:1" x14ac:dyDescent="0.3">
      <c r="A4937" s="74" t="e">
        <f>'MRR - Juliana'!#REF!</f>
        <v>#REF!</v>
      </c>
    </row>
    <row r="4938" spans="1:1" x14ac:dyDescent="0.3">
      <c r="A4938" s="74" t="e">
        <f>'MRR - Juliana'!#REF!</f>
        <v>#REF!</v>
      </c>
    </row>
    <row r="4939" spans="1:1" x14ac:dyDescent="0.3">
      <c r="A4939" s="74" t="e">
        <f>'MRR - Juliana'!#REF!</f>
        <v>#REF!</v>
      </c>
    </row>
    <row r="4940" spans="1:1" x14ac:dyDescent="0.3">
      <c r="A4940" s="74" t="e">
        <f>'MRR - Juliana'!#REF!</f>
        <v>#REF!</v>
      </c>
    </row>
    <row r="4941" spans="1:1" x14ac:dyDescent="0.3">
      <c r="A4941" s="74" t="e">
        <f>'MRR - Juliana'!#REF!</f>
        <v>#REF!</v>
      </c>
    </row>
    <row r="4942" spans="1:1" x14ac:dyDescent="0.3">
      <c r="A4942" s="74" t="e">
        <f>'MRR - Juliana'!#REF!</f>
        <v>#REF!</v>
      </c>
    </row>
    <row r="4943" spans="1:1" x14ac:dyDescent="0.3">
      <c r="A4943" s="74" t="e">
        <f>'MRR - Juliana'!#REF!</f>
        <v>#REF!</v>
      </c>
    </row>
    <row r="4944" spans="1:1" x14ac:dyDescent="0.3">
      <c r="A4944" s="74" t="e">
        <f>'MRR - Juliana'!#REF!</f>
        <v>#REF!</v>
      </c>
    </row>
    <row r="4945" spans="1:1" x14ac:dyDescent="0.3">
      <c r="A4945" s="74" t="e">
        <f>'MRR - Juliana'!#REF!</f>
        <v>#REF!</v>
      </c>
    </row>
    <row r="4946" spans="1:1" x14ac:dyDescent="0.3">
      <c r="A4946" s="74" t="e">
        <f>'MRR - Juliana'!#REF!</f>
        <v>#REF!</v>
      </c>
    </row>
    <row r="4947" spans="1:1" x14ac:dyDescent="0.3">
      <c r="A4947" s="74" t="e">
        <f>'MRR - Juliana'!#REF!</f>
        <v>#REF!</v>
      </c>
    </row>
    <row r="4948" spans="1:1" x14ac:dyDescent="0.3">
      <c r="A4948" s="74" t="e">
        <f>'MRR - Juliana'!#REF!</f>
        <v>#REF!</v>
      </c>
    </row>
    <row r="4949" spans="1:1" x14ac:dyDescent="0.3">
      <c r="A4949" s="74" t="e">
        <f>'MRR - Juliana'!#REF!</f>
        <v>#REF!</v>
      </c>
    </row>
    <row r="4950" spans="1:1" x14ac:dyDescent="0.3">
      <c r="A4950" s="74" t="e">
        <f>'MRR - Juliana'!#REF!</f>
        <v>#REF!</v>
      </c>
    </row>
    <row r="4951" spans="1:1" x14ac:dyDescent="0.3">
      <c r="A4951" s="74" t="e">
        <f>'MRR - Juliana'!#REF!</f>
        <v>#REF!</v>
      </c>
    </row>
    <row r="4952" spans="1:1" x14ac:dyDescent="0.3">
      <c r="A4952" s="74" t="e">
        <f>'MRR - Juliana'!#REF!</f>
        <v>#REF!</v>
      </c>
    </row>
    <row r="4953" spans="1:1" x14ac:dyDescent="0.3">
      <c r="A4953" s="74" t="e">
        <f>'MRR - Juliana'!#REF!</f>
        <v>#REF!</v>
      </c>
    </row>
    <row r="4954" spans="1:1" x14ac:dyDescent="0.3">
      <c r="A4954" s="74" t="e">
        <f>'MRR - Juliana'!#REF!</f>
        <v>#REF!</v>
      </c>
    </row>
    <row r="4955" spans="1:1" x14ac:dyDescent="0.3">
      <c r="A4955" s="74" t="e">
        <f>'MRR - Juliana'!#REF!</f>
        <v>#REF!</v>
      </c>
    </row>
    <row r="4956" spans="1:1" x14ac:dyDescent="0.3">
      <c r="A4956" s="74" t="e">
        <f>'MRR - Juliana'!#REF!</f>
        <v>#REF!</v>
      </c>
    </row>
    <row r="4957" spans="1:1" x14ac:dyDescent="0.3">
      <c r="A4957" s="74" t="e">
        <f>'MRR - Juliana'!#REF!</f>
        <v>#REF!</v>
      </c>
    </row>
    <row r="4958" spans="1:1" x14ac:dyDescent="0.3">
      <c r="A4958" s="74" t="e">
        <f>'MRR - Juliana'!#REF!</f>
        <v>#REF!</v>
      </c>
    </row>
    <row r="4959" spans="1:1" x14ac:dyDescent="0.3">
      <c r="A4959" s="74" t="e">
        <f>'MRR - Juliana'!#REF!</f>
        <v>#REF!</v>
      </c>
    </row>
    <row r="4960" spans="1:1" x14ac:dyDescent="0.3">
      <c r="A4960" s="74" t="e">
        <f>'MRR - Juliana'!#REF!</f>
        <v>#REF!</v>
      </c>
    </row>
    <row r="4961" spans="1:1" x14ac:dyDescent="0.3">
      <c r="A4961" s="74" t="e">
        <f>'MRR - Juliana'!#REF!</f>
        <v>#REF!</v>
      </c>
    </row>
    <row r="4962" spans="1:1" x14ac:dyDescent="0.3">
      <c r="A4962" s="74" t="e">
        <f>'MRR - Juliana'!#REF!</f>
        <v>#REF!</v>
      </c>
    </row>
    <row r="4963" spans="1:1" x14ac:dyDescent="0.3">
      <c r="A4963" s="74" t="e">
        <f>'MRR - Juliana'!#REF!</f>
        <v>#REF!</v>
      </c>
    </row>
    <row r="4964" spans="1:1" x14ac:dyDescent="0.3">
      <c r="A4964" s="74" t="e">
        <f>'MRR - Juliana'!#REF!</f>
        <v>#REF!</v>
      </c>
    </row>
    <row r="4965" spans="1:1" x14ac:dyDescent="0.3">
      <c r="A4965" s="74" t="e">
        <f>'MRR - Juliana'!#REF!</f>
        <v>#REF!</v>
      </c>
    </row>
    <row r="4966" spans="1:1" x14ac:dyDescent="0.3">
      <c r="A4966" s="74" t="e">
        <f>'MRR - Juliana'!#REF!</f>
        <v>#REF!</v>
      </c>
    </row>
    <row r="4967" spans="1:1" x14ac:dyDescent="0.3">
      <c r="A4967" s="74" t="e">
        <f>'MRR - Juliana'!#REF!</f>
        <v>#REF!</v>
      </c>
    </row>
    <row r="4968" spans="1:1" x14ac:dyDescent="0.3">
      <c r="A4968" s="74" t="e">
        <f>'MRR - Juliana'!#REF!</f>
        <v>#REF!</v>
      </c>
    </row>
    <row r="4969" spans="1:1" x14ac:dyDescent="0.3">
      <c r="A4969" s="74" t="e">
        <f>'MRR - Juliana'!#REF!</f>
        <v>#REF!</v>
      </c>
    </row>
    <row r="4970" spans="1:1" x14ac:dyDescent="0.3">
      <c r="A4970" s="74" t="e">
        <f>'MRR - Juliana'!#REF!</f>
        <v>#REF!</v>
      </c>
    </row>
    <row r="4971" spans="1:1" x14ac:dyDescent="0.3">
      <c r="A4971" s="74" t="e">
        <f>'MRR - Juliana'!#REF!</f>
        <v>#REF!</v>
      </c>
    </row>
    <row r="4972" spans="1:1" x14ac:dyDescent="0.3">
      <c r="A4972" s="74" t="e">
        <f>'MRR - Juliana'!#REF!</f>
        <v>#REF!</v>
      </c>
    </row>
    <row r="4973" spans="1:1" x14ac:dyDescent="0.3">
      <c r="A4973" s="74" t="e">
        <f>'MRR - Juliana'!#REF!</f>
        <v>#REF!</v>
      </c>
    </row>
    <row r="4974" spans="1:1" x14ac:dyDescent="0.3">
      <c r="A4974" s="74" t="e">
        <f>'MRR - Juliana'!#REF!</f>
        <v>#REF!</v>
      </c>
    </row>
    <row r="4975" spans="1:1" x14ac:dyDescent="0.3">
      <c r="A4975" s="74" t="e">
        <f>'MRR - Juliana'!#REF!</f>
        <v>#REF!</v>
      </c>
    </row>
    <row r="4976" spans="1:1" x14ac:dyDescent="0.3">
      <c r="A4976" s="74" t="e">
        <f>'MRR - Juliana'!#REF!</f>
        <v>#REF!</v>
      </c>
    </row>
    <row r="4977" spans="1:1" x14ac:dyDescent="0.3">
      <c r="A4977" s="74" t="e">
        <f>'MRR - Juliana'!#REF!</f>
        <v>#REF!</v>
      </c>
    </row>
    <row r="4978" spans="1:1" x14ac:dyDescent="0.3">
      <c r="A4978" s="74" t="e">
        <f>'MRR - Juliana'!#REF!</f>
        <v>#REF!</v>
      </c>
    </row>
    <row r="4979" spans="1:1" x14ac:dyDescent="0.3">
      <c r="A4979" s="74" t="e">
        <f>'MRR - Juliana'!#REF!</f>
        <v>#REF!</v>
      </c>
    </row>
    <row r="4980" spans="1:1" x14ac:dyDescent="0.3">
      <c r="A4980" s="74" t="e">
        <f>'MRR - Juliana'!#REF!</f>
        <v>#REF!</v>
      </c>
    </row>
    <row r="4981" spans="1:1" x14ac:dyDescent="0.3">
      <c r="A4981" s="74" t="e">
        <f>'MRR - Juliana'!#REF!</f>
        <v>#REF!</v>
      </c>
    </row>
    <row r="4982" spans="1:1" x14ac:dyDescent="0.3">
      <c r="A4982" s="74" t="e">
        <f>'MRR - Juliana'!#REF!</f>
        <v>#REF!</v>
      </c>
    </row>
    <row r="4983" spans="1:1" x14ac:dyDescent="0.3">
      <c r="A4983" s="74" t="e">
        <f>'MRR - Juliana'!#REF!</f>
        <v>#REF!</v>
      </c>
    </row>
    <row r="4984" spans="1:1" x14ac:dyDescent="0.3">
      <c r="A4984" s="74" t="e">
        <f>'MRR - Juliana'!#REF!</f>
        <v>#REF!</v>
      </c>
    </row>
    <row r="4985" spans="1:1" x14ac:dyDescent="0.3">
      <c r="A4985" s="74" t="e">
        <f>'MRR - Juliana'!#REF!</f>
        <v>#REF!</v>
      </c>
    </row>
    <row r="4986" spans="1:1" x14ac:dyDescent="0.3">
      <c r="A4986" s="74" t="e">
        <f>'MRR - Juliana'!#REF!</f>
        <v>#REF!</v>
      </c>
    </row>
    <row r="4987" spans="1:1" x14ac:dyDescent="0.3">
      <c r="A4987" s="74" t="e">
        <f>'MRR - Juliana'!#REF!</f>
        <v>#REF!</v>
      </c>
    </row>
    <row r="4988" spans="1:1" x14ac:dyDescent="0.3">
      <c r="A4988" s="74" t="e">
        <f>'MRR - Juliana'!#REF!</f>
        <v>#REF!</v>
      </c>
    </row>
    <row r="4989" spans="1:1" x14ac:dyDescent="0.3">
      <c r="A4989" s="74" t="e">
        <f>'MRR - Juliana'!#REF!</f>
        <v>#REF!</v>
      </c>
    </row>
    <row r="4990" spans="1:1" x14ac:dyDescent="0.3">
      <c r="A4990" s="74" t="e">
        <f>'MRR - Juliana'!#REF!</f>
        <v>#REF!</v>
      </c>
    </row>
    <row r="4991" spans="1:1" x14ac:dyDescent="0.3">
      <c r="A4991" s="74" t="e">
        <f>'MRR - Juliana'!#REF!</f>
        <v>#REF!</v>
      </c>
    </row>
    <row r="4992" spans="1:1" x14ac:dyDescent="0.3">
      <c r="A4992" s="74" t="e">
        <f>'MRR - Juliana'!#REF!</f>
        <v>#REF!</v>
      </c>
    </row>
    <row r="4993" spans="1:1" x14ac:dyDescent="0.3">
      <c r="A4993" s="74" t="e">
        <f>'MRR - Juliana'!#REF!</f>
        <v>#REF!</v>
      </c>
    </row>
    <row r="4994" spans="1:1" x14ac:dyDescent="0.3">
      <c r="A4994" s="74" t="e">
        <f>'MRR - Juliana'!#REF!</f>
        <v>#REF!</v>
      </c>
    </row>
    <row r="4995" spans="1:1" x14ac:dyDescent="0.3">
      <c r="A4995" s="74" t="e">
        <f>'MRR - Juliana'!#REF!</f>
        <v>#REF!</v>
      </c>
    </row>
    <row r="4996" spans="1:1" x14ac:dyDescent="0.3">
      <c r="A4996" s="74" t="e">
        <f>'MRR - Juliana'!#REF!</f>
        <v>#REF!</v>
      </c>
    </row>
    <row r="4997" spans="1:1" x14ac:dyDescent="0.3">
      <c r="A4997" s="74" t="e">
        <f>'MRR - Juliana'!#REF!</f>
        <v>#REF!</v>
      </c>
    </row>
    <row r="4998" spans="1:1" x14ac:dyDescent="0.3">
      <c r="A4998" s="74" t="e">
        <f>'MRR - Juliana'!#REF!</f>
        <v>#REF!</v>
      </c>
    </row>
    <row r="4999" spans="1:1" x14ac:dyDescent="0.3">
      <c r="A4999" s="74" t="e">
        <f>'MRR - Juliana'!#REF!</f>
        <v>#REF!</v>
      </c>
    </row>
    <row r="5000" spans="1:1" x14ac:dyDescent="0.3">
      <c r="A5000" s="74" t="e">
        <f>'MRR - Juliana'!#REF!</f>
        <v>#REF!</v>
      </c>
    </row>
  </sheetData>
  <mergeCells count="10">
    <mergeCell ref="A12:C12"/>
    <mergeCell ref="P12:Q12"/>
    <mergeCell ref="K13:M13"/>
    <mergeCell ref="A18:B18"/>
    <mergeCell ref="K18:L18"/>
    <mergeCell ref="K1:M1"/>
    <mergeCell ref="O1:Q1"/>
    <mergeCell ref="D10:E10"/>
    <mergeCell ref="O10:P10"/>
    <mergeCell ref="K11:L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6"/>
  <sheetViews>
    <sheetView showGridLines="0" zoomScaleNormal="100" workbookViewId="0">
      <selection activeCell="H17" sqref="H17"/>
    </sheetView>
  </sheetViews>
  <sheetFormatPr defaultColWidth="9.21875" defaultRowHeight="14.4" x14ac:dyDescent="0.3"/>
  <cols>
    <col min="1" max="1" width="1.109375" customWidth="1"/>
    <col min="2" max="4" width="19.6640625" customWidth="1"/>
    <col min="5" max="5" width="0.44140625" customWidth="1"/>
    <col min="6" max="8" width="19.6640625" customWidth="1"/>
    <col min="9" max="9" width="19.44140625" customWidth="1"/>
    <col min="10" max="10" width="1.33203125" customWidth="1"/>
    <col min="11" max="14" width="19.6640625" customWidth="1"/>
    <col min="18" max="18" width="9.109375" hidden="1"/>
    <col min="19" max="19" width="6" hidden="1" customWidth="1"/>
    <col min="20" max="21" width="9.109375" hidden="1"/>
  </cols>
  <sheetData>
    <row r="1" spans="1:28" ht="73.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6" customHeight="1" x14ac:dyDescent="0.3"/>
    <row r="7" spans="1:28" x14ac:dyDescent="0.3">
      <c r="B7" s="66" t="s">
        <v>166</v>
      </c>
      <c r="C7" s="66"/>
      <c r="D7" s="66" t="s">
        <v>167</v>
      </c>
      <c r="F7" s="66" t="s">
        <v>168</v>
      </c>
      <c r="G7" s="66" t="s">
        <v>169</v>
      </c>
      <c r="H7" s="66" t="s">
        <v>170</v>
      </c>
      <c r="I7" s="66" t="s">
        <v>171</v>
      </c>
      <c r="J7" s="66"/>
      <c r="K7" s="66" t="s">
        <v>172</v>
      </c>
      <c r="L7" s="66" t="s">
        <v>173</v>
      </c>
      <c r="M7" s="66" t="s">
        <v>174</v>
      </c>
      <c r="O7" s="66"/>
      <c r="T7" s="84">
        <f>IF(G8=1,H8*D15*K26+(H8*2),H8*D15*K27)</f>
        <v>170</v>
      </c>
    </row>
    <row r="8" spans="1:28" x14ac:dyDescent="0.3">
      <c r="B8" s="85" t="s">
        <v>122</v>
      </c>
      <c r="C8" s="86"/>
      <c r="D8" s="87" t="s">
        <v>175</v>
      </c>
      <c r="F8" s="88" t="s">
        <v>33</v>
      </c>
      <c r="G8" s="89">
        <v>3</v>
      </c>
      <c r="H8" s="89">
        <v>10</v>
      </c>
      <c r="I8" s="89">
        <v>1</v>
      </c>
      <c r="J8" s="89"/>
      <c r="K8" s="89">
        <v>3</v>
      </c>
      <c r="L8" s="84">
        <f>R11/K8</f>
        <v>58.333333333333336</v>
      </c>
      <c r="M8" s="84">
        <f>L8/8</f>
        <v>7.291666666666667</v>
      </c>
      <c r="O8" s="74"/>
    </row>
    <row r="9" spans="1:28" x14ac:dyDescent="0.3">
      <c r="B9" s="85" t="s">
        <v>126</v>
      </c>
      <c r="C9" s="86"/>
      <c r="D9" s="87" t="s">
        <v>175</v>
      </c>
      <c r="T9" t="s">
        <v>176</v>
      </c>
    </row>
    <row r="10" spans="1:28" x14ac:dyDescent="0.3">
      <c r="B10" s="85" t="s">
        <v>177</v>
      </c>
      <c r="C10" s="86"/>
      <c r="D10" s="87" t="s">
        <v>175</v>
      </c>
    </row>
    <row r="11" spans="1:28" x14ac:dyDescent="0.3">
      <c r="B11" s="90" t="s">
        <v>134</v>
      </c>
      <c r="C11" s="91"/>
      <c r="D11" s="87" t="s">
        <v>175</v>
      </c>
      <c r="R11">
        <f>IF(F8="sim",(K27*H8*D15)+(G8+2),K26*H8*D15)</f>
        <v>175</v>
      </c>
    </row>
    <row r="12" spans="1:28" x14ac:dyDescent="0.3">
      <c r="B12" s="85" t="s">
        <v>137</v>
      </c>
      <c r="C12" s="86"/>
      <c r="D12" s="87" t="s">
        <v>175</v>
      </c>
    </row>
    <row r="13" spans="1:28" x14ac:dyDescent="0.3">
      <c r="B13" s="85" t="s">
        <v>141</v>
      </c>
      <c r="C13" s="86"/>
      <c r="D13" s="87" t="s">
        <v>175</v>
      </c>
    </row>
    <row r="14" spans="1:28" x14ac:dyDescent="0.3">
      <c r="B14" s="85" t="s">
        <v>144</v>
      </c>
      <c r="C14" s="86"/>
      <c r="D14" s="87" t="s">
        <v>175</v>
      </c>
    </row>
    <row r="15" spans="1:28" x14ac:dyDescent="0.3">
      <c r="B15" s="1" t="s">
        <v>113</v>
      </c>
      <c r="C15" s="1"/>
      <c r="D15" s="92">
        <f>SUM(D26:D32)</f>
        <v>8.5</v>
      </c>
      <c r="S15" t="s">
        <v>33</v>
      </c>
    </row>
    <row r="16" spans="1:28" x14ac:dyDescent="0.3">
      <c r="S16" t="s">
        <v>38</v>
      </c>
    </row>
    <row r="21" spans="3:11" hidden="1" x14ac:dyDescent="0.3"/>
    <row r="22" spans="3:11" hidden="1" x14ac:dyDescent="0.3"/>
    <row r="23" spans="3:11" hidden="1" x14ac:dyDescent="0.3"/>
    <row r="24" spans="3:11" hidden="1" x14ac:dyDescent="0.3"/>
    <row r="25" spans="3:11" hidden="1" x14ac:dyDescent="0.3">
      <c r="F25" s="74" t="s">
        <v>2</v>
      </c>
      <c r="G25" s="74" t="s">
        <v>168</v>
      </c>
      <c r="H25" s="74" t="s">
        <v>178</v>
      </c>
      <c r="I25" s="74"/>
      <c r="J25" s="74"/>
      <c r="K25" s="74" t="s">
        <v>113</v>
      </c>
    </row>
    <row r="26" spans="3:11" hidden="1" x14ac:dyDescent="0.3">
      <c r="C26">
        <v>0.5</v>
      </c>
      <c r="D26" s="75">
        <f t="shared" ref="D26:D32" si="0">IF(D8="X",C26,0)</f>
        <v>0.5</v>
      </c>
      <c r="F26" s="74">
        <v>1</v>
      </c>
      <c r="G26" s="74">
        <f>IF(G8=1,0.5,0)</f>
        <v>0</v>
      </c>
      <c r="H26" s="74">
        <f>1*I8</f>
        <v>1</v>
      </c>
      <c r="I26" s="74"/>
      <c r="J26" s="74"/>
      <c r="K26" s="74">
        <f>SUM(G26:H26)</f>
        <v>1</v>
      </c>
    </row>
    <row r="27" spans="3:11" hidden="1" x14ac:dyDescent="0.3">
      <c r="C27">
        <v>1</v>
      </c>
      <c r="D27" s="75">
        <f t="shared" si="0"/>
        <v>1</v>
      </c>
      <c r="F27" s="74">
        <v>2</v>
      </c>
      <c r="G27" s="74">
        <f>IF(G8=2,1,0)</f>
        <v>0</v>
      </c>
      <c r="H27" s="74">
        <f>2*I8</f>
        <v>2</v>
      </c>
      <c r="I27" s="74"/>
      <c r="J27" s="74"/>
      <c r="K27" s="74">
        <f>SUM(G27:H27)</f>
        <v>2</v>
      </c>
    </row>
    <row r="28" spans="3:11" hidden="1" x14ac:dyDescent="0.3">
      <c r="C28">
        <v>1.5</v>
      </c>
      <c r="D28" s="75">
        <f t="shared" si="0"/>
        <v>1.5</v>
      </c>
    </row>
    <row r="29" spans="3:11" hidden="1" x14ac:dyDescent="0.3">
      <c r="C29">
        <v>1</v>
      </c>
      <c r="D29" s="75">
        <f t="shared" si="0"/>
        <v>1</v>
      </c>
    </row>
    <row r="30" spans="3:11" hidden="1" x14ac:dyDescent="0.3">
      <c r="C30">
        <v>1.5</v>
      </c>
      <c r="D30" s="75">
        <f t="shared" si="0"/>
        <v>1.5</v>
      </c>
    </row>
    <row r="31" spans="3:11" hidden="1" x14ac:dyDescent="0.3">
      <c r="C31">
        <v>1.5</v>
      </c>
      <c r="D31" s="75">
        <f t="shared" si="0"/>
        <v>1.5</v>
      </c>
    </row>
    <row r="32" spans="3:11" hidden="1" x14ac:dyDescent="0.3">
      <c r="C32">
        <v>1.5</v>
      </c>
      <c r="D32" s="75">
        <f t="shared" si="0"/>
        <v>1.5</v>
      </c>
    </row>
    <row r="33" hidden="1" x14ac:dyDescent="0.3"/>
    <row r="34" hidden="1" x14ac:dyDescent="0.3"/>
    <row r="35" hidden="1" x14ac:dyDescent="0.3"/>
    <row r="36" hidden="1" x14ac:dyDescent="0.3"/>
  </sheetData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 xr:uid="{00000000-0002-0000-0300-000000000000}">
      <formula1>$S$15:$S$16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15</vt:i4>
      </vt:variant>
    </vt:vector>
  </HeadingPairs>
  <TitlesOfParts>
    <vt:vector size="21" baseType="lpstr">
      <vt:lpstr>MRR - Jardeson</vt:lpstr>
      <vt:lpstr>MRR - Raisa</vt:lpstr>
      <vt:lpstr>MRR - Juliana</vt:lpstr>
      <vt:lpstr>Estimativa do Projeto.old </vt:lpstr>
      <vt:lpstr>Font</vt:lpstr>
      <vt:lpstr>Calculadora_Desenvolvedor</vt:lpstr>
      <vt:lpstr>'MRR - Jardeson'!_FiltrarBancodeDados</vt:lpstr>
      <vt:lpstr>'MRR - Juliana'!_FiltrarBancodeDados</vt:lpstr>
      <vt:lpstr>'MRR - Raisa'!_FiltrarBancodeDados</vt:lpstr>
      <vt:lpstr>'MRR - Jardeson'!Area_de_impressao</vt:lpstr>
      <vt:lpstr>'MRR - Juliana'!Area_de_impressao</vt:lpstr>
      <vt:lpstr>'MRR - Raisa'!Area_de_impressao</vt:lpstr>
      <vt:lpstr>'MRR - Jardeson'!Titulos_de_impressao</vt:lpstr>
      <vt:lpstr>'MRR - Juliana'!Titulos_de_impressao</vt:lpstr>
      <vt:lpstr>'MRR - Raisa'!Titulos_de_impressao</vt:lpstr>
      <vt:lpstr>'MRR - Jardeson'!Z_9C5722CE_C708_4E31_B129_EDE8997C2222_.wvu.FilterData</vt:lpstr>
      <vt:lpstr>'MRR - Juliana'!Z_9C5722CE_C708_4E31_B129_EDE8997C2222_.wvu.FilterData</vt:lpstr>
      <vt:lpstr>'MRR - Raisa'!Z_9C5722CE_C708_4E31_B129_EDE8997C2222_.wvu.FilterData</vt:lpstr>
      <vt:lpstr>'MRR - Jardeson'!Z_B7BCCD2C_A74F_4F61_85CC_3C6C9589E7F8_.wvu.FilterData</vt:lpstr>
      <vt:lpstr>'MRR - Juliana'!Z_B7BCCD2C_A74F_4F61_85CC_3C6C9589E7F8_.wvu.FilterData</vt:lpstr>
      <vt:lpstr>'MRR - Raisa'!Z_B7BCCD2C_A74F_4F61_85CC_3C6C9589E7F8_.wvu.FilterData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Colella da Silva</dc:creator>
  <dc:description/>
  <cp:lastModifiedBy>Juliana Lima</cp:lastModifiedBy>
  <cp:revision>2</cp:revision>
  <dcterms:created xsi:type="dcterms:W3CDTF">2015-12-15T21:03:17Z</dcterms:created>
  <dcterms:modified xsi:type="dcterms:W3CDTF">2021-06-22T23:39:45Z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