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teilsberechnung" sheetId="4" r:id="rId1"/>
    <sheet name="unoptimized" sheetId="1" r:id="rId2"/>
    <sheet name="RockOptimized (R)" sheetId="2" r:id="rId3"/>
    <sheet name="PlantOptimized (R,P)" sheetId="3" r:id="rId4"/>
    <sheet name="NetOptimized (R,P,N)" sheetId="5" r:id="rId5"/>
    <sheet name="Tabelle2" sheetId="6" r:id="rId6"/>
  </sheets>
  <calcPr calcId="152511"/>
</workbook>
</file>

<file path=xl/calcChain.xml><?xml version="1.0" encoding="utf-8"?>
<calcChain xmlns="http://schemas.openxmlformats.org/spreadsheetml/2006/main">
  <c r="N22" i="6" l="1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N2" i="6"/>
  <c r="M2" i="6"/>
  <c r="J46" i="4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M28" i="1"/>
  <c r="M26" i="1"/>
  <c r="M27" i="1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I46" i="4" l="1"/>
  <c r="H46" i="4"/>
  <c r="G46" i="4"/>
  <c r="G5" i="4"/>
  <c r="G22" i="4"/>
  <c r="E2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25" i="4"/>
  <c r="Q16" i="4"/>
  <c r="R17" i="4" s="1"/>
  <c r="L15" i="4"/>
  <c r="M20" i="4" s="1"/>
  <c r="H13" i="4"/>
  <c r="I13" i="4" s="1"/>
  <c r="H7" i="4"/>
  <c r="I8" i="4" s="1"/>
  <c r="G21" i="4"/>
  <c r="G12" i="4"/>
  <c r="G6" i="4"/>
  <c r="G4" i="4"/>
  <c r="M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R16" i="4" l="1"/>
  <c r="M15" i="4"/>
  <c r="S17" i="4" s="1"/>
  <c r="F2" i="4"/>
  <c r="C25" i="4" s="1"/>
  <c r="E25" i="4" s="1"/>
  <c r="F25" i="4" s="1"/>
  <c r="F3" i="4"/>
  <c r="C26" i="4" s="1"/>
  <c r="J13" i="4"/>
  <c r="J8" i="4"/>
  <c r="I9" i="4"/>
  <c r="J9" i="4" s="1"/>
  <c r="I14" i="4"/>
  <c r="J14" i="4" s="1"/>
  <c r="I10" i="4"/>
  <c r="J10" i="4" s="1"/>
  <c r="I7" i="4"/>
  <c r="J7" i="4" s="1"/>
  <c r="R19" i="4"/>
  <c r="I11" i="4"/>
  <c r="J11" i="4" s="1"/>
  <c r="R18" i="4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N15" i="4" l="1"/>
  <c r="T17" i="4" s="1"/>
  <c r="K11" i="4"/>
  <c r="C34" i="4" s="1"/>
  <c r="E34" i="4" s="1"/>
  <c r="F34" i="4" s="1"/>
  <c r="K10" i="4"/>
  <c r="C33" i="4" s="1"/>
  <c r="E33" i="4" s="1"/>
  <c r="F33" i="4" s="1"/>
  <c r="S16" i="4"/>
  <c r="K8" i="4"/>
  <c r="C31" i="4" s="1"/>
  <c r="E31" i="4" s="1"/>
  <c r="F31" i="4" s="1"/>
  <c r="F5" i="4"/>
  <c r="C28" i="4" s="1"/>
  <c r="E28" i="4" s="1"/>
  <c r="F28" i="4" s="1"/>
  <c r="K13" i="4"/>
  <c r="C36" i="4" s="1"/>
  <c r="E36" i="4" s="1"/>
  <c r="F36" i="4" s="1"/>
  <c r="F21" i="4"/>
  <c r="C44" i="4" s="1"/>
  <c r="E44" i="4" s="1"/>
  <c r="F44" i="4" s="1"/>
  <c r="K14" i="4"/>
  <c r="F4" i="4"/>
  <c r="C27" i="4" s="1"/>
  <c r="E27" i="4" s="1"/>
  <c r="F27" i="4" s="1"/>
  <c r="O15" i="4"/>
  <c r="U17" i="4" s="1"/>
  <c r="K7" i="4"/>
  <c r="C30" i="4" s="1"/>
  <c r="E30" i="4" s="1"/>
  <c r="F30" i="4" s="1"/>
  <c r="K9" i="4"/>
  <c r="C32" i="4" s="1"/>
  <c r="E32" i="4" s="1"/>
  <c r="F32" i="4" s="1"/>
  <c r="N20" i="4"/>
  <c r="F22" i="4"/>
  <c r="C45" i="4" s="1"/>
  <c r="E45" i="4" s="1"/>
  <c r="F45" i="4" s="1"/>
  <c r="F12" i="4"/>
  <c r="C35" i="4" s="1"/>
  <c r="F6" i="4"/>
  <c r="C29" i="4" s="1"/>
  <c r="S18" i="4"/>
  <c r="O20" i="4"/>
  <c r="S19" i="4"/>
  <c r="T16" i="4" l="1"/>
  <c r="T19" i="4"/>
  <c r="T18" i="4"/>
  <c r="U19" i="4"/>
  <c r="U18" i="4"/>
  <c r="U16" i="4"/>
  <c r="P20" i="4"/>
  <c r="C43" i="4" s="1"/>
  <c r="E43" i="4" s="1"/>
  <c r="F43" i="4" s="1"/>
  <c r="C37" i="4"/>
  <c r="P15" i="4"/>
  <c r="V16" i="4" l="1"/>
  <c r="C39" i="4" s="1"/>
  <c r="E39" i="4" s="1"/>
  <c r="F39" i="4" s="1"/>
  <c r="C38" i="4"/>
  <c r="V17" i="4"/>
  <c r="C40" i="4" s="1"/>
  <c r="E40" i="4" s="1"/>
  <c r="F40" i="4" s="1"/>
  <c r="V18" i="4"/>
  <c r="C41" i="4" s="1"/>
  <c r="E41" i="4" s="1"/>
  <c r="F41" i="4" s="1"/>
  <c r="V19" i="4"/>
  <c r="C42" i="4" s="1"/>
  <c r="E42" i="4" s="1"/>
  <c r="F42" i="4" s="1"/>
  <c r="E46" i="4" l="1"/>
</calcChain>
</file>

<file path=xl/sharedStrings.xml><?xml version="1.0" encoding="utf-8"?>
<sst xmlns="http://schemas.openxmlformats.org/spreadsheetml/2006/main" count="239" uniqueCount="65">
  <si>
    <t>Speed - Analyser - Results:</t>
  </si>
  <si>
    <t>Draw:</t>
  </si>
  <si>
    <t>Step:</t>
  </si>
  <si>
    <t>Step.Attacking:</t>
  </si>
  <si>
    <t>Step.Cadavers:</t>
  </si>
  <si>
    <t>Step.Collision:</t>
  </si>
  <si>
    <t>Step.Collision/creature.Cadavers:</t>
  </si>
  <si>
    <t>Step.Collision/creature.Creatures:</t>
  </si>
  <si>
    <t>Step.Collision/creature.Plants:</t>
  </si>
  <si>
    <t>Step.Collision/creature.RockSystem:</t>
  </si>
  <si>
    <t>Step.Collision/creature.WorldBounds:</t>
  </si>
  <si>
    <t>Step.InOut:</t>
  </si>
  <si>
    <t>Step.InOut/creature.Body:</t>
  </si>
  <si>
    <t>Step.InOut/creature.Brain:</t>
  </si>
  <si>
    <t>Step.InOut/creature.Brain.Input:</t>
  </si>
  <si>
    <t>Step.InOut/creature.Brain.Input.SeeCadavers:</t>
  </si>
  <si>
    <t>Step.InOut/creature.Brain.Input.SeeCreatures:</t>
  </si>
  <si>
    <t>Step.InOut/creature.Brain.Input.SeePlants:</t>
  </si>
  <si>
    <t>Step.InOut/creature.Brain.Input.SeeWallsRocks:</t>
  </si>
  <si>
    <t>Step.InOut/creature.Brain.Net:</t>
  </si>
  <si>
    <t>Step.Move:</t>
  </si>
  <si>
    <t>Step.PlantGrowth:</t>
  </si>
  <si>
    <t>avg</t>
  </si>
  <si>
    <t>Frame</t>
  </si>
  <si>
    <t>Anteil</t>
  </si>
  <si>
    <t>Anteil in Frame</t>
  </si>
  <si>
    <t>Anteil in Step</t>
  </si>
  <si>
    <t>Summe</t>
  </si>
  <si>
    <t>Anteil in C/c</t>
  </si>
  <si>
    <t>Summe C/c</t>
  </si>
  <si>
    <t>Summe IO/c</t>
  </si>
  <si>
    <t>Anteil in IO/c</t>
  </si>
  <si>
    <t>Summe Input</t>
  </si>
  <si>
    <t>Summe Brain</t>
  </si>
  <si>
    <t>Anteil in Brain</t>
  </si>
  <si>
    <t>Anteil in Input</t>
  </si>
  <si>
    <t>Wert</t>
  </si>
  <si>
    <t>Unoptimized</t>
  </si>
  <si>
    <t>R</t>
  </si>
  <si>
    <t>%</t>
  </si>
  <si>
    <t>std</t>
  </si>
  <si>
    <t>Step,Attacking:</t>
  </si>
  <si>
    <t>Step,Cadavers:</t>
  </si>
  <si>
    <t>Step,Collision:</t>
  </si>
  <si>
    <t>Step,Collision/creature,Cadavers:</t>
  </si>
  <si>
    <t>Step,Collision/creature,Creatures:</t>
  </si>
  <si>
    <t>Step,Collision/creature,Plants:</t>
  </si>
  <si>
    <t>Step,Collision/creature,RockSystem:</t>
  </si>
  <si>
    <t>Step,Collision/creature,WorldBounds:</t>
  </si>
  <si>
    <t>Step,InOut:</t>
  </si>
  <si>
    <t>Step,InOut/creature,Body:</t>
  </si>
  <si>
    <t>Step,InOut/creature,Brain:</t>
  </si>
  <si>
    <t>Step,InOut/creature,Brain,Input:</t>
  </si>
  <si>
    <t>Step,InOut/creature,Brain,Input,SeeCadavers:</t>
  </si>
  <si>
    <t>Step,InOut/creature,Brain,Input,SeeCreatures:</t>
  </si>
  <si>
    <t>Step,InOut/creature,Brain,Input,SeePlants:</t>
  </si>
  <si>
    <t>Step,InOut/creature,Brain,Input,SeeWallsRocks:</t>
  </si>
  <si>
    <t>Step,InOut/creature,Brain,Net:</t>
  </si>
  <si>
    <t>Step,Move:</t>
  </si>
  <si>
    <t>Step,PlantGrowth:</t>
  </si>
  <si>
    <t>R+P</t>
  </si>
  <si>
    <t>[] -&gt; [R]</t>
  </si>
  <si>
    <t>[R] -&gt; [RP]</t>
  </si>
  <si>
    <t>[] -&gt; [RP]</t>
  </si>
  <si>
    <t>R+P+N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</si>
</sst>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zoomScale="85" zoomScaleNormal="85" workbookViewId="0">
      <selection activeCell="C7" sqref="C7"/>
    </sheetView>
  </sheetViews>
  <sheetFormatPr baseColWidth="10" defaultColWidth="9.140625" defaultRowHeight="15" x14ac:dyDescent="0.25"/>
  <cols>
    <col min="1" max="1" width="44" customWidth="1"/>
    <col min="3" max="3" width="12.28515625" bestFit="1" customWidth="1"/>
    <col min="5" max="5" width="15.42578125" customWidth="1"/>
    <col min="6" max="6" width="12.85546875" customWidth="1"/>
    <col min="7" max="7" width="12.28515625" customWidth="1"/>
    <col min="8" max="8" width="11.85546875" customWidth="1"/>
    <col min="9" max="9" width="12.85546875" customWidth="1"/>
    <col min="10" max="10" width="13.140625" customWidth="1"/>
    <col min="11" max="11" width="14.28515625" customWidth="1"/>
    <col min="12" max="12" width="11.7109375" customWidth="1"/>
    <col min="13" max="15" width="13.140625" customWidth="1"/>
    <col min="16" max="16" width="15.140625" customWidth="1"/>
    <col min="17" max="17" width="12.5703125" customWidth="1"/>
    <col min="18" max="18" width="14.28515625" customWidth="1"/>
    <col min="19" max="20" width="13.140625" customWidth="1"/>
    <col min="21" max="21" width="15.140625" customWidth="1"/>
    <col min="22" max="22" width="14" customWidth="1"/>
  </cols>
  <sheetData>
    <row r="1" spans="1:22" x14ac:dyDescent="0.25">
      <c r="F1" s="4" t="s">
        <v>25</v>
      </c>
      <c r="G1" s="4" t="s">
        <v>26</v>
      </c>
    </row>
    <row r="2" spans="1:22" x14ac:dyDescent="0.25">
      <c r="A2" t="s">
        <v>1</v>
      </c>
      <c r="B2" s="7">
        <v>0.73568215892053934</v>
      </c>
      <c r="D2" s="4" t="s">
        <v>23</v>
      </c>
      <c r="E2">
        <f>B2+B3</f>
        <v>6.546776611694149</v>
      </c>
      <c r="F2">
        <f>B2/E2</f>
        <v>0.11237318799093138</v>
      </c>
    </row>
    <row r="3" spans="1:22" x14ac:dyDescent="0.25">
      <c r="A3" t="s">
        <v>2</v>
      </c>
      <c r="B3" s="7">
        <v>5.8110944527736095</v>
      </c>
      <c r="F3">
        <f>B3/E2</f>
        <v>0.88762681200906857</v>
      </c>
    </row>
    <row r="4" spans="1:22" x14ac:dyDescent="0.25">
      <c r="A4" t="s">
        <v>3</v>
      </c>
      <c r="B4" s="7">
        <v>1.7391304347826039E-2</v>
      </c>
      <c r="F4">
        <f>G4*F3</f>
        <v>2.6564682712345647E-3</v>
      </c>
      <c r="G4">
        <f>B4/B3</f>
        <v>2.9927760577915311E-3</v>
      </c>
    </row>
    <row r="5" spans="1:22" x14ac:dyDescent="0.25">
      <c r="A5" t="s">
        <v>4</v>
      </c>
      <c r="B5" s="7">
        <v>2.1389305347326297E-2</v>
      </c>
      <c r="F5">
        <f>G5*F3</f>
        <v>3.2671506324379162E-3</v>
      </c>
      <c r="G5">
        <f>B5/B3</f>
        <v>3.680770553835565E-3</v>
      </c>
    </row>
    <row r="6" spans="1:22" x14ac:dyDescent="0.25">
      <c r="A6" t="s">
        <v>5</v>
      </c>
      <c r="B6" s="7">
        <v>3.190304847576209</v>
      </c>
      <c r="F6">
        <f>G6*F3</f>
        <v>0.48730925718124268</v>
      </c>
      <c r="G6">
        <f>B6/B3</f>
        <v>0.54900240798073596</v>
      </c>
      <c r="I6" s="4" t="s">
        <v>28</v>
      </c>
      <c r="J6" s="4" t="s">
        <v>26</v>
      </c>
      <c r="K6" s="4" t="s">
        <v>25</v>
      </c>
    </row>
    <row r="7" spans="1:22" x14ac:dyDescent="0.25">
      <c r="A7" s="1" t="s">
        <v>6</v>
      </c>
      <c r="B7" s="7">
        <v>2.3483889829242816E-5</v>
      </c>
      <c r="G7" s="4" t="s">
        <v>29</v>
      </c>
      <c r="H7">
        <f>SUM(B7:B11)</f>
        <v>2.6183077113178639E-2</v>
      </c>
      <c r="I7">
        <f>B7/H7</f>
        <v>8.9691099818908413E-4</v>
      </c>
      <c r="J7">
        <f>I7*$G$6</f>
        <v>4.9240629775021275E-4</v>
      </c>
      <c r="K7">
        <f>J7*$F$3</f>
        <v>4.3707303228520956E-4</v>
      </c>
    </row>
    <row r="8" spans="1:22" x14ac:dyDescent="0.25">
      <c r="A8" s="1" t="s">
        <v>7</v>
      </c>
      <c r="B8" s="7">
        <v>1.2702139866037818E-3</v>
      </c>
      <c r="I8">
        <f>B8/H7</f>
        <v>4.8512784846226092E-2</v>
      </c>
      <c r="J8">
        <f>I8*$G$6</f>
        <v>2.6633635698429484E-2</v>
      </c>
      <c r="K8">
        <f>J8*$F$3</f>
        <v>2.3640729147207884E-2</v>
      </c>
    </row>
    <row r="9" spans="1:22" x14ac:dyDescent="0.25">
      <c r="A9" s="1" t="s">
        <v>8</v>
      </c>
      <c r="B9" s="7">
        <v>4.2641236350175852E-4</v>
      </c>
      <c r="I9">
        <f>B9/H7</f>
        <v>1.628580023877842E-2</v>
      </c>
      <c r="J9">
        <f>I9*$G$6</f>
        <v>8.9409435469825979E-3</v>
      </c>
      <c r="K9">
        <f>J9*$F$3</f>
        <v>7.9362212169612166E-3</v>
      </c>
    </row>
    <row r="10" spans="1:22" x14ac:dyDescent="0.25">
      <c r="A10" s="1" t="s">
        <v>9</v>
      </c>
      <c r="B10" s="7">
        <v>2.4415040570250832E-2</v>
      </c>
      <c r="I10">
        <f>B10/H7</f>
        <v>0.93247407341446864</v>
      </c>
      <c r="J10">
        <f>I10*$G$6</f>
        <v>0.51193051168414883</v>
      </c>
      <c r="K10">
        <f>J10*$F$3</f>
        <v>0.45440324805637222</v>
      </c>
    </row>
    <row r="11" spans="1:22" x14ac:dyDescent="0.25">
      <c r="A11" s="1" t="s">
        <v>10</v>
      </c>
      <c r="B11" s="7">
        <v>4.7926302993023508E-5</v>
      </c>
      <c r="I11">
        <f>B11/H7</f>
        <v>1.8304305023377457E-3</v>
      </c>
      <c r="J11">
        <f>I11*$G$6</f>
        <v>1.0049107534248105E-3</v>
      </c>
      <c r="K11">
        <f>J11*$F$3</f>
        <v>8.9198572841609576E-4</v>
      </c>
    </row>
    <row r="12" spans="1:22" x14ac:dyDescent="0.25">
      <c r="A12" t="s">
        <v>11</v>
      </c>
      <c r="B12" s="7">
        <v>2.3845077461269311</v>
      </c>
      <c r="F12">
        <f>G12*F3</f>
        <v>0.36422622728070714</v>
      </c>
      <c r="G12">
        <f>B12/B3</f>
        <v>0.41033711730306088</v>
      </c>
      <c r="I12" s="4" t="s">
        <v>31</v>
      </c>
      <c r="J12" s="4" t="s">
        <v>26</v>
      </c>
      <c r="K12" s="4" t="s">
        <v>25</v>
      </c>
    </row>
    <row r="13" spans="1:22" x14ac:dyDescent="0.25">
      <c r="A13" s="1" t="s">
        <v>12</v>
      </c>
      <c r="B13" s="7">
        <v>4.5911125611869939E-4</v>
      </c>
      <c r="G13" s="4" t="s">
        <v>30</v>
      </c>
      <c r="H13">
        <f>B13+B14</f>
        <v>1.9626341216034671E-2</v>
      </c>
      <c r="I13">
        <f>B13/H13</f>
        <v>2.3392605430889311E-2</v>
      </c>
      <c r="J13">
        <f>I13*G12</f>
        <v>9.5988542787190465E-3</v>
      </c>
      <c r="K13">
        <f>J13*F3</f>
        <v>8.5202004223589953E-3</v>
      </c>
    </row>
    <row r="14" spans="1:22" x14ac:dyDescent="0.25">
      <c r="A14" s="1" t="s">
        <v>13</v>
      </c>
      <c r="B14" s="7">
        <v>1.9167229959915971E-2</v>
      </c>
      <c r="I14">
        <f>B14/H13</f>
        <v>0.97660739456911061</v>
      </c>
      <c r="J14">
        <f>I14*G12</f>
        <v>0.40073826302434179</v>
      </c>
      <c r="K14">
        <f>J14*F3</f>
        <v>0.35570602685834812</v>
      </c>
      <c r="M14" s="4" t="s">
        <v>34</v>
      </c>
      <c r="N14" s="4" t="s">
        <v>31</v>
      </c>
      <c r="O14" s="4" t="s">
        <v>26</v>
      </c>
      <c r="P14" s="4" t="s">
        <v>25</v>
      </c>
    </row>
    <row r="15" spans="1:22" x14ac:dyDescent="0.25">
      <c r="A15" s="1" t="s">
        <v>14</v>
      </c>
      <c r="B15" s="7">
        <v>1.432999797061249E-2</v>
      </c>
      <c r="K15" s="4" t="s">
        <v>33</v>
      </c>
      <c r="L15">
        <f>B15+B20</f>
        <v>1.9108439772988484E-2</v>
      </c>
      <c r="M15">
        <f>B15/L15</f>
        <v>0.74993029995411997</v>
      </c>
      <c r="N15">
        <f>M15*I14</f>
        <v>0.73238747634662471</v>
      </c>
      <c r="O15">
        <f>M15*J14</f>
        <v>0.30052576579293766</v>
      </c>
      <c r="P15">
        <f>M15*K14</f>
        <v>0.26675472741736928</v>
      </c>
      <c r="R15" s="4" t="s">
        <v>35</v>
      </c>
      <c r="S15" s="4" t="s">
        <v>34</v>
      </c>
      <c r="T15" s="4" t="s">
        <v>31</v>
      </c>
      <c r="U15" s="4" t="s">
        <v>26</v>
      </c>
      <c r="V15" s="4" t="s">
        <v>25</v>
      </c>
    </row>
    <row r="16" spans="1:22" x14ac:dyDescent="0.25">
      <c r="A16" s="1" t="s">
        <v>15</v>
      </c>
      <c r="B16" s="7">
        <v>2.4747053833481179E-5</v>
      </c>
      <c r="P16" s="4" t="s">
        <v>32</v>
      </c>
      <c r="Q16">
        <f>SUM(B16:B19)</f>
        <v>1.3501699283143221E-2</v>
      </c>
      <c r="R16">
        <f>B16/$Q$16</f>
        <v>1.8328843884397356E-3</v>
      </c>
      <c r="S16">
        <f>R16*M$15</f>
        <v>1.3745355392038347E-3</v>
      </c>
      <c r="T16">
        <f>R16*N$15</f>
        <v>1.3423815716845046E-3</v>
      </c>
      <c r="U16">
        <f>R16*O$15</f>
        <v>5.5082898444577171E-4</v>
      </c>
      <c r="V16">
        <f>R16*P$15</f>
        <v>4.8893057542579322E-4</v>
      </c>
    </row>
    <row r="17" spans="1:22" x14ac:dyDescent="0.25">
      <c r="A17" s="1" t="s">
        <v>16</v>
      </c>
      <c r="B17" s="7">
        <v>2.7101014682564492E-3</v>
      </c>
      <c r="R17">
        <f>B17/$Q$16</f>
        <v>0.20072299133783791</v>
      </c>
      <c r="S17">
        <f>R17*M$15</f>
        <v>0.150528253101673</v>
      </c>
      <c r="T17">
        <f>R17*N$15</f>
        <v>0.14700700507066453</v>
      </c>
      <c r="U17">
        <f>R17*O$15</f>
        <v>6.0322430684052929E-2</v>
      </c>
      <c r="V17">
        <f>R17*P$15</f>
        <v>5.3543806840723927E-2</v>
      </c>
    </row>
    <row r="18" spans="1:22" x14ac:dyDescent="0.25">
      <c r="A18" s="1" t="s">
        <v>17</v>
      </c>
      <c r="B18" s="7">
        <v>5.7613346154347586E-3</v>
      </c>
      <c r="R18">
        <f>B18/$Q$16</f>
        <v>0.4267118156473641</v>
      </c>
      <c r="S18">
        <f>R18*M$15</f>
        <v>0.32000411990239491</v>
      </c>
      <c r="T18">
        <f>R18*N$15</f>
        <v>0.31251838978925917</v>
      </c>
      <c r="U18">
        <f>R18*O$15</f>
        <v>0.12823789517031894</v>
      </c>
      <c r="V18">
        <f>R18*P$15</f>
        <v>0.11382739406878334</v>
      </c>
    </row>
    <row r="19" spans="1:22" x14ac:dyDescent="0.25">
      <c r="A19" s="1" t="s">
        <v>18</v>
      </c>
      <c r="B19" s="7">
        <v>5.0055161456185326E-3</v>
      </c>
      <c r="R19">
        <f>B19/$Q$16</f>
        <v>0.37073230862635825</v>
      </c>
      <c r="S19">
        <f>R19*M$15</f>
        <v>0.2780233914108482</v>
      </c>
      <c r="T19">
        <f>R19*N$15</f>
        <v>0.27151969991501651</v>
      </c>
      <c r="U19">
        <f>R19*O$15</f>
        <v>0.11141461095412002</v>
      </c>
      <c r="V19">
        <f>R19*P$15</f>
        <v>9.8894595932436213E-2</v>
      </c>
    </row>
    <row r="20" spans="1:22" x14ac:dyDescent="0.25">
      <c r="A20" s="1" t="s">
        <v>19</v>
      </c>
      <c r="B20" s="7">
        <v>4.7784418023759951E-3</v>
      </c>
      <c r="M20">
        <f>B20/L15</f>
        <v>0.25006970004588008</v>
      </c>
      <c r="N20">
        <f>M20*I14</f>
        <v>0.24421991822248595</v>
      </c>
      <c r="O20">
        <f>M20*J14</f>
        <v>0.10021249723140414</v>
      </c>
      <c r="P20">
        <f>M20*K14</f>
        <v>8.8951299440978876E-2</v>
      </c>
    </row>
    <row r="21" spans="1:22" x14ac:dyDescent="0.25">
      <c r="A21" t="s">
        <v>20</v>
      </c>
      <c r="B21" s="7">
        <v>6.946526736631679E-3</v>
      </c>
      <c r="F21">
        <f>G21*F3</f>
        <v>1.0610606025908196E-3</v>
      </c>
      <c r="G21">
        <f>B21/B3</f>
        <v>1.1953904368765048E-3</v>
      </c>
    </row>
    <row r="22" spans="1:22" x14ac:dyDescent="0.25">
      <c r="A22" t="s">
        <v>21</v>
      </c>
      <c r="B22" s="7">
        <v>0.18190904547726083</v>
      </c>
      <c r="F22">
        <f>G22*F3</f>
        <v>2.7786047434752343E-2</v>
      </c>
      <c r="G22">
        <f>B22/B3</f>
        <v>3.130374957000337E-2</v>
      </c>
    </row>
    <row r="24" spans="1:22" x14ac:dyDescent="0.25">
      <c r="B24" t="s">
        <v>36</v>
      </c>
      <c r="C24" t="s">
        <v>24</v>
      </c>
      <c r="F24" t="s">
        <v>39</v>
      </c>
      <c r="G24" s="6" t="s">
        <v>37</v>
      </c>
      <c r="H24" s="6" t="s">
        <v>38</v>
      </c>
      <c r="I24" s="6" t="s">
        <v>60</v>
      </c>
      <c r="J24" s="6" t="s">
        <v>64</v>
      </c>
    </row>
    <row r="25" spans="1:22" x14ac:dyDescent="0.25">
      <c r="A25" s="1" t="s">
        <v>1</v>
      </c>
      <c r="B25" s="1">
        <f>B2</f>
        <v>0.73568215892053934</v>
      </c>
      <c r="C25" s="1">
        <f>F2</f>
        <v>0.11237318799093138</v>
      </c>
      <c r="E25">
        <f>C25</f>
        <v>0.11237318799093138</v>
      </c>
      <c r="F25">
        <f>ROUND(E25*100,1)</f>
        <v>11.2</v>
      </c>
      <c r="G25">
        <v>2.8683999786450313E-2</v>
      </c>
      <c r="H25">
        <v>5.9989942010290925E-2</v>
      </c>
      <c r="I25">
        <v>8.3896447321386444E-2</v>
      </c>
      <c r="J25">
        <v>0.11818449749484235</v>
      </c>
    </row>
    <row r="26" spans="1:22" x14ac:dyDescent="0.25">
      <c r="A26" t="s">
        <v>2</v>
      </c>
      <c r="B26">
        <f>B3</f>
        <v>5.8110944527736095</v>
      </c>
      <c r="C26">
        <f>F3</f>
        <v>0.88762681200906857</v>
      </c>
    </row>
    <row r="27" spans="1:22" x14ac:dyDescent="0.25">
      <c r="A27" s="1" t="s">
        <v>3</v>
      </c>
      <c r="B27" s="1">
        <f>B4</f>
        <v>1.7391304347826039E-2</v>
      </c>
      <c r="C27" s="1">
        <f t="shared" ref="C27:C45" si="0">F4</f>
        <v>2.6564682712345647E-3</v>
      </c>
      <c r="E27">
        <f t="shared" ref="E27:E43" si="1">C27</f>
        <v>2.6564682712345647E-3</v>
      </c>
      <c r="F27">
        <f t="shared" ref="F27:F45" si="2">ROUND(E27*100,1)</f>
        <v>0.3</v>
      </c>
      <c r="G27">
        <v>7.2606908333778153E-4</v>
      </c>
      <c r="H27">
        <v>1.5030159762926948E-3</v>
      </c>
      <c r="I27">
        <v>1.8174692386871201E-3</v>
      </c>
      <c r="J27">
        <v>3.0946065428823989E-3</v>
      </c>
    </row>
    <row r="28" spans="1:22" x14ac:dyDescent="0.25">
      <c r="A28" s="1" t="s">
        <v>4</v>
      </c>
      <c r="B28" s="1">
        <f>B5</f>
        <v>2.1389305347326297E-2</v>
      </c>
      <c r="C28" s="1">
        <f>F5</f>
        <v>3.2671506324379162E-3</v>
      </c>
      <c r="E28">
        <f t="shared" si="1"/>
        <v>3.2671506324379162E-3</v>
      </c>
      <c r="F28">
        <f t="shared" si="2"/>
        <v>0.3</v>
      </c>
      <c r="G28">
        <v>6.9830761838663151E-4</v>
      </c>
      <c r="H28">
        <v>1.5143809364158909E-3</v>
      </c>
      <c r="I28">
        <v>1.7184128583795269E-3</v>
      </c>
      <c r="J28">
        <v>3.2910894979860448E-3</v>
      </c>
    </row>
    <row r="29" spans="1:22" x14ac:dyDescent="0.25">
      <c r="A29" t="s">
        <v>5</v>
      </c>
      <c r="B29">
        <f>B6</f>
        <v>3.190304847576209</v>
      </c>
      <c r="C29">
        <f>F6</f>
        <v>0.48730925718124268</v>
      </c>
    </row>
    <row r="30" spans="1:22" x14ac:dyDescent="0.25">
      <c r="A30" s="1" t="s">
        <v>6</v>
      </c>
      <c r="B30" s="1">
        <f>B7</f>
        <v>2.3483889829242816E-5</v>
      </c>
      <c r="C30" s="1">
        <f>K7</f>
        <v>4.3707303228520956E-4</v>
      </c>
      <c r="E30">
        <f t="shared" si="1"/>
        <v>4.3707303228520956E-4</v>
      </c>
      <c r="F30">
        <f t="shared" si="2"/>
        <v>0</v>
      </c>
      <c r="G30">
        <v>9.4394425679527412E-5</v>
      </c>
      <c r="H30">
        <v>2.3807402989481464E-4</v>
      </c>
      <c r="I30">
        <v>2.2970364793295864E-4</v>
      </c>
      <c r="J30">
        <v>3.249792463084408E-4</v>
      </c>
    </row>
    <row r="31" spans="1:22" x14ac:dyDescent="0.25">
      <c r="A31" s="1" t="s">
        <v>7</v>
      </c>
      <c r="B31" s="1">
        <f>B8</f>
        <v>1.2702139866037818E-3</v>
      </c>
      <c r="C31" s="1">
        <f t="shared" ref="C31:C34" si="3">K8</f>
        <v>2.3640729147207884E-2</v>
      </c>
      <c r="E31">
        <f t="shared" si="1"/>
        <v>2.3640729147207884E-2</v>
      </c>
      <c r="F31">
        <f t="shared" si="2"/>
        <v>2.4</v>
      </c>
      <c r="G31">
        <v>5.6740065601480283E-3</v>
      </c>
      <c r="H31">
        <v>1.2434170857247797E-2</v>
      </c>
      <c r="I31">
        <v>1.5281559584922444E-2</v>
      </c>
      <c r="J31">
        <v>1.9884809641965189E-2</v>
      </c>
    </row>
    <row r="32" spans="1:22" x14ac:dyDescent="0.25">
      <c r="A32" s="1" t="s">
        <v>8</v>
      </c>
      <c r="B32" s="1">
        <f>B9</f>
        <v>4.2641236350175852E-4</v>
      </c>
      <c r="C32" s="1">
        <f t="shared" si="3"/>
        <v>7.9362212169612166E-3</v>
      </c>
      <c r="E32">
        <f t="shared" si="1"/>
        <v>7.9362212169612166E-3</v>
      </c>
      <c r="F32">
        <f t="shared" si="2"/>
        <v>0.8</v>
      </c>
      <c r="G32">
        <v>1.4469087888422355E-3</v>
      </c>
      <c r="H32">
        <v>3.8431217187396781E-3</v>
      </c>
      <c r="I32">
        <v>5.3417516900944812E-3</v>
      </c>
      <c r="J32">
        <v>7.6432609341159771E-3</v>
      </c>
    </row>
    <row r="33" spans="1:10" x14ac:dyDescent="0.25">
      <c r="A33" s="1" t="s">
        <v>9</v>
      </c>
      <c r="B33" s="1">
        <f>B10</f>
        <v>2.4415040570250832E-2</v>
      </c>
      <c r="C33" s="1">
        <f t="shared" si="3"/>
        <v>0.45440324805637222</v>
      </c>
      <c r="E33">
        <f t="shared" si="1"/>
        <v>0.45440324805637222</v>
      </c>
      <c r="F33">
        <f t="shared" si="2"/>
        <v>45.4</v>
      </c>
      <c r="G33">
        <v>0.13093968084222118</v>
      </c>
      <c r="H33">
        <v>0.23664015708658112</v>
      </c>
      <c r="I33">
        <v>0.31872781603971706</v>
      </c>
      <c r="J33">
        <v>0.41862318837940182</v>
      </c>
    </row>
    <row r="34" spans="1:10" x14ac:dyDescent="0.25">
      <c r="A34" s="1" t="s">
        <v>10</v>
      </c>
      <c r="B34" s="1">
        <f>B11</f>
        <v>4.7926302993023508E-5</v>
      </c>
      <c r="C34" s="1">
        <f t="shared" si="3"/>
        <v>8.9198572841609576E-4</v>
      </c>
      <c r="E34">
        <f t="shared" si="1"/>
        <v>8.9198572841609576E-4</v>
      </c>
      <c r="F34">
        <f t="shared" si="2"/>
        <v>0.1</v>
      </c>
      <c r="G34">
        <v>1.6544075356452986E-4</v>
      </c>
      <c r="H34">
        <v>4.649264167826667E-4</v>
      </c>
      <c r="I34">
        <v>6.6060819733616361E-4</v>
      </c>
      <c r="J34">
        <v>6.452865059395934E-4</v>
      </c>
    </row>
    <row r="35" spans="1:10" x14ac:dyDescent="0.25">
      <c r="A35" t="s">
        <v>11</v>
      </c>
      <c r="B35">
        <f>B12</f>
        <v>2.3845077461269311</v>
      </c>
      <c r="C35">
        <f t="shared" si="0"/>
        <v>0.36422622728070714</v>
      </c>
    </row>
    <row r="36" spans="1:10" x14ac:dyDescent="0.25">
      <c r="A36" s="1" t="s">
        <v>12</v>
      </c>
      <c r="B36" s="1">
        <f>B13</f>
        <v>4.5911125611869939E-4</v>
      </c>
      <c r="C36" s="1">
        <f>K13</f>
        <v>8.5202004223589953E-3</v>
      </c>
      <c r="E36">
        <f t="shared" si="1"/>
        <v>8.5202004223589953E-3</v>
      </c>
      <c r="F36">
        <f t="shared" si="2"/>
        <v>0.9</v>
      </c>
      <c r="G36">
        <v>3.0339335436554227E-3</v>
      </c>
      <c r="H36">
        <v>5.7282368303830447E-3</v>
      </c>
      <c r="I36">
        <v>7.0166409409661498E-3</v>
      </c>
      <c r="J36">
        <v>7.3795922147736398E-3</v>
      </c>
    </row>
    <row r="37" spans="1:10" x14ac:dyDescent="0.25">
      <c r="A37" s="5" t="s">
        <v>13</v>
      </c>
      <c r="B37" s="5">
        <f>B14</f>
        <v>1.9167229959915971E-2</v>
      </c>
      <c r="C37" s="5">
        <f>K14</f>
        <v>0.35570602685834812</v>
      </c>
    </row>
    <row r="38" spans="1:10" x14ac:dyDescent="0.25">
      <c r="A38" s="5" t="s">
        <v>14</v>
      </c>
      <c r="B38" s="5">
        <f>B15</f>
        <v>1.432999797061249E-2</v>
      </c>
      <c r="C38" s="5">
        <f>P15</f>
        <v>0.26675472741736928</v>
      </c>
    </row>
    <row r="39" spans="1:10" x14ac:dyDescent="0.25">
      <c r="A39" s="1" t="s">
        <v>15</v>
      </c>
      <c r="B39" s="1">
        <f>B16</f>
        <v>2.4747053833481179E-5</v>
      </c>
      <c r="C39" s="1">
        <f>V16</f>
        <v>4.8893057542579322E-4</v>
      </c>
      <c r="E39">
        <f t="shared" si="1"/>
        <v>4.8893057542579322E-4</v>
      </c>
      <c r="F39">
        <f t="shared" si="2"/>
        <v>0</v>
      </c>
      <c r="G39">
        <v>1.5473203357702043E-4</v>
      </c>
      <c r="H39">
        <v>4.0204335215252371E-4</v>
      </c>
      <c r="I39">
        <v>2.4743967497715811E-4</v>
      </c>
      <c r="J39">
        <v>2.3543656068987287E-4</v>
      </c>
    </row>
    <row r="40" spans="1:10" x14ac:dyDescent="0.25">
      <c r="A40" s="1" t="s">
        <v>16</v>
      </c>
      <c r="B40" s="1">
        <f>B17</f>
        <v>2.7101014682564492E-3</v>
      </c>
      <c r="C40" s="1">
        <f t="shared" ref="C40:C42" si="4">V17</f>
        <v>5.3543806840723927E-2</v>
      </c>
      <c r="E40">
        <f t="shared" si="1"/>
        <v>5.3543806840723927E-2</v>
      </c>
      <c r="F40">
        <f t="shared" si="2"/>
        <v>5.4</v>
      </c>
      <c r="G40">
        <v>1.7490653246705672E-2</v>
      </c>
      <c r="H40">
        <v>3.6385283160054779E-2</v>
      </c>
      <c r="I40">
        <v>3.9652303777694291E-2</v>
      </c>
      <c r="J40">
        <v>5.0010389404237264E-2</v>
      </c>
    </row>
    <row r="41" spans="1:10" x14ac:dyDescent="0.25">
      <c r="A41" s="1" t="s">
        <v>17</v>
      </c>
      <c r="B41" s="1">
        <f>B18</f>
        <v>5.7613346154347586E-3</v>
      </c>
      <c r="C41" s="1">
        <f t="shared" si="4"/>
        <v>0.11382739406878334</v>
      </c>
      <c r="E41">
        <f t="shared" si="1"/>
        <v>0.11382739406878334</v>
      </c>
      <c r="F41">
        <f t="shared" si="2"/>
        <v>11.4</v>
      </c>
      <c r="G41">
        <v>0.18568490380766339</v>
      </c>
      <c r="H41">
        <v>0.3290046476210749</v>
      </c>
      <c r="I41">
        <v>0.11778369463895609</v>
      </c>
      <c r="J41">
        <v>0.15542580486846333</v>
      </c>
    </row>
    <row r="42" spans="1:10" x14ac:dyDescent="0.25">
      <c r="A42" s="1" t="s">
        <v>18</v>
      </c>
      <c r="B42" s="1">
        <f>B19</f>
        <v>5.0055161456185326E-3</v>
      </c>
      <c r="C42" s="1">
        <f t="shared" si="4"/>
        <v>9.8894595932436213E-2</v>
      </c>
      <c r="E42">
        <f t="shared" si="1"/>
        <v>9.8894595932436213E-2</v>
      </c>
      <c r="F42">
        <f t="shared" si="2"/>
        <v>9.9</v>
      </c>
      <c r="G42">
        <v>0.47415814262225109</v>
      </c>
      <c r="H42">
        <v>5.3351270266883813E-2</v>
      </c>
      <c r="I42">
        <v>6.3813868155814316E-2</v>
      </c>
      <c r="J42">
        <v>9.671896687006469E-2</v>
      </c>
    </row>
    <row r="43" spans="1:10" x14ac:dyDescent="0.25">
      <c r="A43" s="1" t="s">
        <v>19</v>
      </c>
      <c r="B43" s="1">
        <f>B20</f>
        <v>4.7784418023759951E-3</v>
      </c>
      <c r="C43" s="1">
        <f>P20</f>
        <v>8.8951299440978876E-2</v>
      </c>
      <c r="E43">
        <f t="shared" si="1"/>
        <v>8.8951299440978876E-2</v>
      </c>
      <c r="F43">
        <f t="shared" si="2"/>
        <v>8.9</v>
      </c>
      <c r="G43">
        <v>0.14314321586835019</v>
      </c>
      <c r="H43">
        <v>0.24283413220737896</v>
      </c>
      <c r="I43">
        <v>0.32178731341170341</v>
      </c>
      <c r="J43">
        <v>8.3318522136000342E-2</v>
      </c>
    </row>
    <row r="44" spans="1:10" x14ac:dyDescent="0.25">
      <c r="A44" s="1" t="s">
        <v>20</v>
      </c>
      <c r="B44" s="1">
        <f>B21</f>
        <v>6.946526736631679E-3</v>
      </c>
      <c r="C44" s="1">
        <f t="shared" si="0"/>
        <v>1.0610606025908196E-3</v>
      </c>
      <c r="E44">
        <f>C44</f>
        <v>1.0610606025908196E-3</v>
      </c>
      <c r="F44">
        <f t="shared" si="2"/>
        <v>0.1</v>
      </c>
      <c r="G44">
        <v>1.0122257220650272E-3</v>
      </c>
      <c r="H44">
        <v>2.4377839464255818E-3</v>
      </c>
      <c r="I44">
        <v>2.5625454905659653E-3</v>
      </c>
      <c r="J44">
        <v>5.5670170612699319E-4</v>
      </c>
    </row>
    <row r="45" spans="1:10" x14ac:dyDescent="0.25">
      <c r="A45" s="1" t="s">
        <v>21</v>
      </c>
      <c r="B45" s="1">
        <f>B22</f>
        <v>0.18190904547726083</v>
      </c>
      <c r="C45" s="1">
        <f t="shared" si="0"/>
        <v>2.7786047434752343E-2</v>
      </c>
      <c r="E45">
        <f>C45</f>
        <v>2.7786047434752343E-2</v>
      </c>
      <c r="F45">
        <f t="shared" si="2"/>
        <v>2.8</v>
      </c>
      <c r="G45">
        <v>6.3701884576370599E-3</v>
      </c>
      <c r="H45">
        <v>1.235087041388344E-2</v>
      </c>
      <c r="I45">
        <v>1.8394339143205422E-2</v>
      </c>
      <c r="J45">
        <v>3.329567410027174E-2</v>
      </c>
    </row>
    <row r="46" spans="1:10" x14ac:dyDescent="0.25">
      <c r="D46" t="s">
        <v>27</v>
      </c>
      <c r="E46">
        <f>SUM(E25:E45)</f>
        <v>0.99867939939389683</v>
      </c>
      <c r="G46">
        <f>SUM(G25:G45)</f>
        <v>0.99947680316053511</v>
      </c>
      <c r="H46">
        <f>SUM(H25:H45)</f>
        <v>0.9991220568304825</v>
      </c>
      <c r="I46">
        <f>SUM(I25:I45)</f>
        <v>0.99893191381233903</v>
      </c>
      <c r="J46">
        <f>SUM(J25:J45)</f>
        <v>0.99863280610406979</v>
      </c>
    </row>
    <row r="54" spans="1:2" x14ac:dyDescent="0.25">
      <c r="A54" t="s">
        <v>0</v>
      </c>
    </row>
    <row r="55" spans="1:2" x14ac:dyDescent="0.25">
      <c r="A55" t="s">
        <v>1</v>
      </c>
      <c r="B55">
        <v>0.85701299881828896</v>
      </c>
    </row>
    <row r="56" spans="1:2" x14ac:dyDescent="0.25">
      <c r="A56" t="s">
        <v>2</v>
      </c>
      <c r="B56">
        <v>6.5936733024270504</v>
      </c>
    </row>
    <row r="57" spans="1:2" x14ac:dyDescent="0.25">
      <c r="A57" t="s">
        <v>41</v>
      </c>
      <c r="B57">
        <v>1.3453322425233999E-2</v>
      </c>
    </row>
    <row r="58" spans="1:2" x14ac:dyDescent="0.25">
      <c r="A58" t="s">
        <v>42</v>
      </c>
      <c r="B58">
        <v>1.59076447595673E-2</v>
      </c>
    </row>
    <row r="59" spans="1:2" x14ac:dyDescent="0.25">
      <c r="A59" t="s">
        <v>43</v>
      </c>
      <c r="B59">
        <v>3.3826924825015898</v>
      </c>
    </row>
    <row r="60" spans="1:2" x14ac:dyDescent="0.25">
      <c r="A60" t="s">
        <v>44</v>
      </c>
      <c r="B60" s="3">
        <v>1.21274555598719E-4</v>
      </c>
    </row>
    <row r="61" spans="1:2" x14ac:dyDescent="0.25">
      <c r="A61" t="s">
        <v>45</v>
      </c>
      <c r="B61">
        <v>1.2760482086348801E-3</v>
      </c>
    </row>
    <row r="62" spans="1:2" x14ac:dyDescent="0.25">
      <c r="A62" t="s">
        <v>46</v>
      </c>
      <c r="B62" s="3">
        <v>4.1379944520222498E-4</v>
      </c>
    </row>
    <row r="63" spans="1:2" x14ac:dyDescent="0.25">
      <c r="A63" t="s">
        <v>47</v>
      </c>
      <c r="B63">
        <v>2.27629675483948E-2</v>
      </c>
    </row>
    <row r="64" spans="1:2" x14ac:dyDescent="0.25">
      <c r="A64" t="s">
        <v>48</v>
      </c>
      <c r="B64" s="3">
        <v>3.39835293161247E-5</v>
      </c>
    </row>
    <row r="65" spans="1:2" x14ac:dyDescent="0.25">
      <c r="A65" t="s">
        <v>49</v>
      </c>
      <c r="B65">
        <v>2.9669120989000999</v>
      </c>
    </row>
    <row r="66" spans="1:2" x14ac:dyDescent="0.25">
      <c r="A66" t="s">
        <v>50</v>
      </c>
      <c r="B66" s="3">
        <v>3.5983447614097502E-4</v>
      </c>
    </row>
    <row r="67" spans="1:2" x14ac:dyDescent="0.25">
      <c r="A67" t="s">
        <v>51</v>
      </c>
      <c r="B67">
        <v>2.1312862749801698E-2</v>
      </c>
    </row>
    <row r="68" spans="1:2" x14ac:dyDescent="0.25">
      <c r="A68" t="s">
        <v>52</v>
      </c>
      <c r="B68">
        <v>1.64264438358355E-2</v>
      </c>
    </row>
    <row r="69" spans="1:2" x14ac:dyDescent="0.25">
      <c r="A69" t="s">
        <v>53</v>
      </c>
      <c r="B69" s="3">
        <v>1.45266510738393E-4</v>
      </c>
    </row>
    <row r="70" spans="1:2" x14ac:dyDescent="0.25">
      <c r="A70" t="s">
        <v>54</v>
      </c>
      <c r="B70">
        <v>3.0292732009941999E-3</v>
      </c>
    </row>
    <row r="71" spans="1:2" x14ac:dyDescent="0.25">
      <c r="A71" t="s">
        <v>55</v>
      </c>
      <c r="B71">
        <v>7.5192078310643701E-3</v>
      </c>
    </row>
    <row r="72" spans="1:2" x14ac:dyDescent="0.25">
      <c r="A72" t="s">
        <v>56</v>
      </c>
      <c r="B72">
        <v>4.7684731690089202E-3</v>
      </c>
    </row>
    <row r="73" spans="1:2" x14ac:dyDescent="0.25">
      <c r="A73" t="s">
        <v>57</v>
      </c>
      <c r="B73">
        <v>4.8371082635321003E-3</v>
      </c>
    </row>
    <row r="74" spans="1:2" x14ac:dyDescent="0.25">
      <c r="A74" t="s">
        <v>58</v>
      </c>
      <c r="B74">
        <v>1.48168348331969E-2</v>
      </c>
    </row>
    <row r="75" spans="1:2" x14ac:dyDescent="0.25">
      <c r="A75" t="s">
        <v>59</v>
      </c>
      <c r="B75">
        <v>0.19380056358512801</v>
      </c>
    </row>
  </sheetData>
  <conditionalFormatting sqref="E25:E4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H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4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{5B71094E-D3F9-40CC-9D03-38D5F3FD7526}</x14:id>
        </ext>
      </extLst>
    </cfRule>
  </conditionalFormatting>
  <conditionalFormatting sqref="J25:J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71094E-D3F9-40CC-9D03-38D5F3FD7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F25:F45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M3" sqref="M3"/>
    </sheetView>
  </sheetViews>
  <sheetFormatPr baseColWidth="10" defaultColWidth="9.140625" defaultRowHeight="15" x14ac:dyDescent="0.25"/>
  <cols>
    <col min="1" max="1" width="44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0.71164417791104395</v>
      </c>
      <c r="C2">
        <v>0.628685657171414</v>
      </c>
      <c r="D2">
        <v>0.67616191904047895</v>
      </c>
      <c r="E2">
        <v>0.65017491254372795</v>
      </c>
      <c r="F2">
        <v>0.68265867066466701</v>
      </c>
      <c r="G2">
        <v>0.67016491754122898</v>
      </c>
      <c r="H2">
        <v>0.65967016491754105</v>
      </c>
      <c r="I2">
        <v>0.66316841579210395</v>
      </c>
      <c r="J2">
        <v>0.67766116941529198</v>
      </c>
      <c r="K2">
        <v>0.69265367316341797</v>
      </c>
      <c r="M2" s="4">
        <f>SUM(B2:K2)/10</f>
        <v>0.67126436781609156</v>
      </c>
      <c r="N2">
        <f>_xlfn.STDEV.S(B2:K2)</f>
        <v>2.295323060638315E-2</v>
      </c>
    </row>
    <row r="3" spans="1:14" x14ac:dyDescent="0.25">
      <c r="A3" t="s">
        <v>2</v>
      </c>
      <c r="B3">
        <v>21.006496751624098</v>
      </c>
      <c r="C3">
        <v>22.786106946526701</v>
      </c>
      <c r="D3">
        <v>23.152923538230802</v>
      </c>
      <c r="E3">
        <v>21.569715142428699</v>
      </c>
      <c r="F3">
        <v>23.011994002998499</v>
      </c>
      <c r="G3">
        <v>24.2763618190904</v>
      </c>
      <c r="H3">
        <v>22.973513243378299</v>
      </c>
      <c r="I3">
        <v>22.886056971514201</v>
      </c>
      <c r="J3">
        <v>22.343828085957</v>
      </c>
      <c r="K3">
        <v>23.3008495752123</v>
      </c>
      <c r="M3" s="4">
        <f t="shared" ref="M3:M22" si="0">SUM(B3:K3)/10</f>
        <v>22.730784607696101</v>
      </c>
      <c r="N3">
        <f t="shared" ref="N3:N22" si="1">_xlfn.STDEV.S(B3:K3)</f>
        <v>0.91458165946450154</v>
      </c>
    </row>
    <row r="4" spans="1:14" x14ac:dyDescent="0.25">
      <c r="A4" t="s">
        <v>3</v>
      </c>
      <c r="B4">
        <v>2.04897551224387E-2</v>
      </c>
      <c r="C4">
        <v>1.4492753623188401E-2</v>
      </c>
      <c r="D4">
        <v>1.5992003998000999E-2</v>
      </c>
      <c r="E4">
        <v>2.5487256371814E-2</v>
      </c>
      <c r="F4">
        <v>1.74912543728135E-2</v>
      </c>
      <c r="G4">
        <v>1.74912543728135E-2</v>
      </c>
      <c r="H4">
        <v>1.94902548725637E-2</v>
      </c>
      <c r="I4">
        <v>1.64917541229385E-2</v>
      </c>
      <c r="J4">
        <v>1.0494752623688101E-2</v>
      </c>
      <c r="K4">
        <v>1.1994002998500701E-2</v>
      </c>
      <c r="M4" s="4">
        <f t="shared" si="0"/>
        <v>1.6991504247876009E-2</v>
      </c>
      <c r="N4">
        <f t="shared" si="1"/>
        <v>4.2925532989255624E-3</v>
      </c>
    </row>
    <row r="5" spans="1:14" x14ac:dyDescent="0.25">
      <c r="A5" t="s">
        <v>4</v>
      </c>
      <c r="B5">
        <v>2.1989005497251302E-2</v>
      </c>
      <c r="C5">
        <v>4.99750124937531E-3</v>
      </c>
      <c r="D5">
        <v>1.6991504247875999E-2</v>
      </c>
      <c r="E5">
        <v>1.9990004997501198E-2</v>
      </c>
      <c r="F5">
        <v>1.94902548725637E-2</v>
      </c>
      <c r="G5">
        <v>1.6991504247875999E-2</v>
      </c>
      <c r="H5">
        <v>1.94902548725637E-2</v>
      </c>
      <c r="I5">
        <v>2.0989505247376299E-2</v>
      </c>
      <c r="J5">
        <v>1.1994002998500701E-2</v>
      </c>
      <c r="K5">
        <v>1.0494752623688101E-2</v>
      </c>
      <c r="M5" s="4">
        <f t="shared" si="0"/>
        <v>1.634182908545723E-2</v>
      </c>
      <c r="N5">
        <f t="shared" si="1"/>
        <v>5.4696706889402757E-3</v>
      </c>
    </row>
    <row r="6" spans="1:14" x14ac:dyDescent="0.25">
      <c r="A6" t="s">
        <v>5</v>
      </c>
      <c r="B6">
        <v>2.9980009995002499</v>
      </c>
      <c r="C6">
        <v>3.2513743128435699</v>
      </c>
      <c r="D6">
        <v>3.3778110944527699</v>
      </c>
      <c r="E6">
        <v>2.9775112443778098</v>
      </c>
      <c r="F6">
        <v>3.3088455772113901</v>
      </c>
      <c r="G6">
        <v>3.52923538230884</v>
      </c>
      <c r="H6">
        <v>3.32483758120939</v>
      </c>
      <c r="I6">
        <v>3.2858570714642599</v>
      </c>
      <c r="J6">
        <v>3.0139930034982498</v>
      </c>
      <c r="K6">
        <v>3.3023488255872002</v>
      </c>
      <c r="M6" s="4">
        <f t="shared" si="0"/>
        <v>3.2369815092453726</v>
      </c>
      <c r="N6">
        <f t="shared" si="1"/>
        <v>0.18231769206008189</v>
      </c>
    </row>
    <row r="7" spans="1:14" x14ac:dyDescent="0.25">
      <c r="A7" s="1" t="s">
        <v>6</v>
      </c>
      <c r="B7" s="2">
        <v>1.7461834976928501E-5</v>
      </c>
      <c r="C7" s="1">
        <v>0</v>
      </c>
      <c r="D7" s="2">
        <v>2.60832141475353E-5</v>
      </c>
      <c r="E7" s="2">
        <v>3.9390583899755302E-5</v>
      </c>
      <c r="F7" s="2">
        <v>2.57197235987037E-5</v>
      </c>
      <c r="G7" s="2">
        <v>2.5981111731770999E-5</v>
      </c>
      <c r="H7" s="2">
        <v>2.5673391668984398E-5</v>
      </c>
      <c r="I7" s="2">
        <v>2.1448365205604001E-5</v>
      </c>
      <c r="J7" s="1">
        <v>0</v>
      </c>
      <c r="K7" s="2">
        <v>8.9014696326363396E-6</v>
      </c>
      <c r="L7" s="1"/>
      <c r="M7" s="8">
        <f t="shared" si="0"/>
        <v>1.9065969486191852E-5</v>
      </c>
      <c r="N7">
        <f t="shared" si="1"/>
        <v>1.263447592336415E-5</v>
      </c>
    </row>
    <row r="8" spans="1:14" x14ac:dyDescent="0.25">
      <c r="A8" s="1" t="s">
        <v>7</v>
      </c>
      <c r="B8" s="1">
        <v>1.2179629896407599E-3</v>
      </c>
      <c r="C8" s="1">
        <v>1.1279357904042701E-3</v>
      </c>
      <c r="D8" s="1">
        <v>1.19113344607078E-3</v>
      </c>
      <c r="E8" s="1">
        <v>1.03728537602689E-3</v>
      </c>
      <c r="F8" s="1">
        <v>1.2002537679395001E-3</v>
      </c>
      <c r="G8" s="1">
        <v>1.25142354841363E-3</v>
      </c>
      <c r="H8" s="1">
        <v>1.1467448278813001E-3</v>
      </c>
      <c r="I8" s="1">
        <v>1.1539220480614901E-3</v>
      </c>
      <c r="J8" s="1">
        <v>1.0923349420975401E-3</v>
      </c>
      <c r="K8" s="1">
        <v>1.04147194701845E-3</v>
      </c>
      <c r="L8" s="1"/>
      <c r="M8" s="8">
        <f t="shared" si="0"/>
        <v>1.1460468683554613E-3</v>
      </c>
      <c r="N8">
        <f t="shared" si="1"/>
        <v>7.2485879704923227E-5</v>
      </c>
    </row>
    <row r="9" spans="1:14" x14ac:dyDescent="0.25">
      <c r="A9" s="1" t="s">
        <v>8</v>
      </c>
      <c r="B9" s="2">
        <v>3.0994757084048098E-4</v>
      </c>
      <c r="C9" s="2">
        <v>2.87427653153212E-4</v>
      </c>
      <c r="D9" s="2">
        <v>3.4342898627588199E-4</v>
      </c>
      <c r="E9" s="2">
        <v>3.2387813428687702E-4</v>
      </c>
      <c r="F9" s="2">
        <v>2.8291695958574E-4</v>
      </c>
      <c r="G9" s="2">
        <v>2.2949982029731001E-4</v>
      </c>
      <c r="H9" s="2">
        <v>3.4231188891979198E-4</v>
      </c>
      <c r="I9" s="2">
        <v>2.6167005550836899E-4</v>
      </c>
      <c r="J9" s="2">
        <v>2.6546785445398399E-4</v>
      </c>
      <c r="K9" s="2">
        <v>2.7594555861172598E-4</v>
      </c>
      <c r="L9" s="1"/>
      <c r="M9" s="8">
        <f t="shared" si="0"/>
        <v>2.9224944819333727E-4</v>
      </c>
      <c r="N9">
        <f t="shared" si="1"/>
        <v>3.7126242750422773E-5</v>
      </c>
    </row>
    <row r="10" spans="1:14" x14ac:dyDescent="0.25">
      <c r="A10" s="1" t="s">
        <v>9</v>
      </c>
      <c r="B10" s="1">
        <v>2.4446568967699901E-2</v>
      </c>
      <c r="C10" s="1">
        <v>2.6713351885481799E-2</v>
      </c>
      <c r="D10" s="1">
        <v>2.7604734972808201E-2</v>
      </c>
      <c r="E10" s="1">
        <v>2.4448422407114801E-2</v>
      </c>
      <c r="F10" s="1">
        <v>2.6675639992455501E-2</v>
      </c>
      <c r="G10" s="1">
        <v>2.8830373651688501E-2</v>
      </c>
      <c r="H10" s="1">
        <v>2.6704606234355201E-2</v>
      </c>
      <c r="I10" s="1">
        <v>2.6570234816702201E-2</v>
      </c>
      <c r="J10" s="1">
        <v>2.46145276195366E-2</v>
      </c>
      <c r="K10" s="1">
        <v>2.7866050684967999E-2</v>
      </c>
      <c r="L10" s="1"/>
      <c r="M10" s="8">
        <f t="shared" si="0"/>
        <v>2.644745112328107E-2</v>
      </c>
      <c r="N10">
        <f t="shared" si="1"/>
        <v>1.5126607221207374E-3</v>
      </c>
    </row>
    <row r="11" spans="1:14" x14ac:dyDescent="0.25">
      <c r="A11" s="1" t="s">
        <v>10</v>
      </c>
      <c r="B11" s="2">
        <v>3.0558211209624898E-5</v>
      </c>
      <c r="C11" s="2">
        <v>2.6129786650292002E-5</v>
      </c>
      <c r="D11" s="2">
        <v>3.4777618863380398E-5</v>
      </c>
      <c r="E11" s="2">
        <v>1.31301946332517E-5</v>
      </c>
      <c r="F11" s="2">
        <v>2.1433102998919699E-5</v>
      </c>
      <c r="G11" s="2">
        <v>5.1962223463541997E-5</v>
      </c>
      <c r="H11" s="2">
        <v>4.2788986114973997E-5</v>
      </c>
      <c r="I11" s="2">
        <v>3.8607057370087201E-5</v>
      </c>
      <c r="J11" s="2">
        <v>3.9167388362063299E-5</v>
      </c>
      <c r="K11" s="2">
        <v>3.5605878530545298E-5</v>
      </c>
      <c r="L11" s="1"/>
      <c r="M11" s="8">
        <f t="shared" si="0"/>
        <v>3.3416044819668051E-5</v>
      </c>
      <c r="N11">
        <f t="shared" si="1"/>
        <v>1.1129789724146554E-5</v>
      </c>
    </row>
    <row r="12" spans="1:14" x14ac:dyDescent="0.25">
      <c r="A12" t="s">
        <v>11</v>
      </c>
      <c r="B12">
        <v>17.769615192403698</v>
      </c>
      <c r="C12">
        <v>19.3368315842078</v>
      </c>
      <c r="D12">
        <v>19.560219890054899</v>
      </c>
      <c r="E12">
        <v>18.367316341829</v>
      </c>
      <c r="F12">
        <v>19.4772613693153</v>
      </c>
      <c r="G12">
        <v>20.522238880559701</v>
      </c>
      <c r="H12">
        <v>19.427286356821501</v>
      </c>
      <c r="I12">
        <v>19.388305847076399</v>
      </c>
      <c r="J12">
        <v>19.110944527736098</v>
      </c>
      <c r="K12">
        <v>19.7946026986506</v>
      </c>
      <c r="M12" s="4">
        <f t="shared" si="0"/>
        <v>19.275462268865503</v>
      </c>
      <c r="N12">
        <f t="shared" si="1"/>
        <v>0.75311865926466648</v>
      </c>
    </row>
    <row r="13" spans="1:14" x14ac:dyDescent="0.25">
      <c r="A13" s="1" t="s">
        <v>12</v>
      </c>
      <c r="B13" s="2">
        <v>9.2111581612607505E-4</v>
      </c>
      <c r="C13" s="2">
        <v>4.7033615970525598E-4</v>
      </c>
      <c r="D13" s="2">
        <v>5.7818294056018497E-4</v>
      </c>
      <c r="E13" s="2">
        <v>6.0399688372622304E-4</v>
      </c>
      <c r="F13" s="2">
        <v>6.0870534374705195E-4</v>
      </c>
      <c r="G13" s="2">
        <v>5.1096850182303104E-4</v>
      </c>
      <c r="H13" s="2">
        <v>6.3755862116181099E-4</v>
      </c>
      <c r="I13" s="2">
        <v>7.0351543229736396E-4</v>
      </c>
      <c r="J13" s="2">
        <v>5.6139923318957396E-4</v>
      </c>
      <c r="K13" s="2">
        <v>5.6969405648872595E-4</v>
      </c>
      <c r="L13" s="1"/>
      <c r="M13" s="8">
        <f t="shared" si="0"/>
        <v>6.1654729888252968E-4</v>
      </c>
      <c r="N13">
        <f t="shared" si="1"/>
        <v>1.248193636333356E-4</v>
      </c>
    </row>
    <row r="14" spans="1:14" x14ac:dyDescent="0.25">
      <c r="A14" s="1" t="s">
        <v>13</v>
      </c>
      <c r="B14" s="1">
        <v>0.154193041428384</v>
      </c>
      <c r="C14" s="1">
        <v>0.16791871894365901</v>
      </c>
      <c r="D14" s="1">
        <v>0.16945107398567999</v>
      </c>
      <c r="E14" s="1">
        <v>0.16013357960066099</v>
      </c>
      <c r="F14" s="1">
        <v>0.16625371867525099</v>
      </c>
      <c r="G14" s="1">
        <v>0.17719781409407001</v>
      </c>
      <c r="H14" s="1">
        <v>0.16557696915756601</v>
      </c>
      <c r="I14" s="1">
        <v>0.165579220556377</v>
      </c>
      <c r="J14" s="1">
        <v>0.16576073948029199</v>
      </c>
      <c r="K14" s="1">
        <v>0.175599291443017</v>
      </c>
      <c r="L14" s="1"/>
      <c r="M14" s="8">
        <f t="shared" si="0"/>
        <v>0.16676641673649573</v>
      </c>
      <c r="N14">
        <f t="shared" si="1"/>
        <v>6.6795847575765767E-3</v>
      </c>
    </row>
    <row r="15" spans="1:14" x14ac:dyDescent="0.25">
      <c r="A15" s="1" t="s">
        <v>14</v>
      </c>
      <c r="B15" s="1">
        <v>0.125376522460383</v>
      </c>
      <c r="C15" s="1">
        <v>0.138923365690719</v>
      </c>
      <c r="D15" s="1">
        <v>0.140046341580047</v>
      </c>
      <c r="E15" s="1">
        <v>0.131054193401552</v>
      </c>
      <c r="F15" s="1">
        <v>0.13618710402002701</v>
      </c>
      <c r="G15" s="1">
        <v>0.148059618765534</v>
      </c>
      <c r="H15" s="1">
        <v>0.13670283777770101</v>
      </c>
      <c r="I15" s="1">
        <v>0.13592861892199101</v>
      </c>
      <c r="J15" s="1">
        <v>0.13655927549035299</v>
      </c>
      <c r="K15" s="1">
        <v>0.14663390925841799</v>
      </c>
      <c r="L15" s="1"/>
      <c r="M15" s="8">
        <f t="shared" si="0"/>
        <v>0.13754717873667249</v>
      </c>
      <c r="N15">
        <f t="shared" si="1"/>
        <v>6.6471540169938947E-3</v>
      </c>
    </row>
    <row r="16" spans="1:14" x14ac:dyDescent="0.25">
      <c r="A16" s="1" t="s">
        <v>15</v>
      </c>
      <c r="B16" s="2">
        <v>1.74619112061815E-5</v>
      </c>
      <c r="C16" s="1">
        <v>0</v>
      </c>
      <c r="D16" s="2">
        <v>6.0861362164230001E-5</v>
      </c>
      <c r="E16" s="2">
        <v>4.3767890125088603E-5</v>
      </c>
      <c r="F16" s="2">
        <v>3.4293258802650797E-5</v>
      </c>
      <c r="G16" s="2">
        <v>5.6293140031350899E-5</v>
      </c>
      <c r="H16" s="2">
        <v>3.8510252284941597E-5</v>
      </c>
      <c r="I16" s="2">
        <v>5.5766467194303197E-5</v>
      </c>
      <c r="J16" s="2">
        <v>4.3519320402292596E-6</v>
      </c>
      <c r="K16" s="1">
        <v>0</v>
      </c>
      <c r="L16" s="1"/>
      <c r="M16" s="8">
        <f t="shared" si="0"/>
        <v>3.1130621384897586E-5</v>
      </c>
      <c r="N16">
        <f t="shared" si="1"/>
        <v>2.4014622851093409E-5</v>
      </c>
    </row>
    <row r="17" spans="1:14" x14ac:dyDescent="0.25">
      <c r="A17" s="1" t="s">
        <v>16</v>
      </c>
      <c r="B17" s="1">
        <v>3.5927882306718401E-3</v>
      </c>
      <c r="C17" s="1">
        <v>3.3402577267956598E-3</v>
      </c>
      <c r="D17" s="1">
        <v>3.5560424464528601E-3</v>
      </c>
      <c r="E17" s="1">
        <v>3.4182722187694201E-3</v>
      </c>
      <c r="F17" s="1">
        <v>3.6007921742783398E-3</v>
      </c>
      <c r="G17" s="1">
        <v>3.62008192816995E-3</v>
      </c>
      <c r="H17" s="1">
        <v>3.5557799609762701E-3</v>
      </c>
      <c r="I17" s="1">
        <v>3.4618106942925098E-3</v>
      </c>
      <c r="J17" s="1">
        <v>3.4119147195397301E-3</v>
      </c>
      <c r="K17" s="1">
        <v>3.6317996101156301E-3</v>
      </c>
      <c r="L17" s="1"/>
      <c r="M17" s="8">
        <f t="shared" si="0"/>
        <v>3.5189539710062208E-3</v>
      </c>
      <c r="N17">
        <f t="shared" si="1"/>
        <v>1.0254192546685389E-4</v>
      </c>
    </row>
    <row r="18" spans="1:14" x14ac:dyDescent="0.25">
      <c r="A18" s="1" t="s">
        <v>17</v>
      </c>
      <c r="B18" s="1">
        <v>3.5246867769677302E-2</v>
      </c>
      <c r="C18" s="1">
        <v>3.52055325468267E-2</v>
      </c>
      <c r="D18" s="1">
        <v>3.6608109341784302E-2</v>
      </c>
      <c r="E18" s="1">
        <v>3.8782727439841E-2</v>
      </c>
      <c r="F18" s="1">
        <v>3.7491105185997999E-2</v>
      </c>
      <c r="G18" s="1">
        <v>3.77683667194956E-2</v>
      </c>
      <c r="H18" s="1">
        <v>3.7902646082223601E-2</v>
      </c>
      <c r="I18" s="1">
        <v>3.7445037856851701E-2</v>
      </c>
      <c r="J18" s="1">
        <v>3.86712681094772E-2</v>
      </c>
      <c r="K18" s="1">
        <v>3.8458799547805303E-2</v>
      </c>
      <c r="L18" s="1"/>
      <c r="M18" s="8">
        <f t="shared" si="0"/>
        <v>3.7358046059998068E-2</v>
      </c>
      <c r="N18">
        <f t="shared" si="1"/>
        <v>1.2956742233298051E-3</v>
      </c>
    </row>
    <row r="19" spans="1:14" x14ac:dyDescent="0.25">
      <c r="A19" s="1" t="s">
        <v>18</v>
      </c>
      <c r="B19" s="1">
        <v>8.5262146941982794E-2</v>
      </c>
      <c r="C19" s="1">
        <v>9.9280124377784398E-2</v>
      </c>
      <c r="D19" s="1">
        <v>9.8464989501414996E-2</v>
      </c>
      <c r="E19" s="1">
        <v>8.7500765938077193E-2</v>
      </c>
      <c r="F19" s="1">
        <v>9.3830642741403097E-2</v>
      </c>
      <c r="G19" s="1">
        <v>0.105458702486424</v>
      </c>
      <c r="H19" s="1">
        <v>9.39436209906548E-2</v>
      </c>
      <c r="I19" s="1">
        <v>9.3730562168886603E-2</v>
      </c>
      <c r="J19" s="1">
        <v>9.3174864981308406E-2</v>
      </c>
      <c r="K19" s="1">
        <v>0.103314907291193</v>
      </c>
      <c r="L19" s="1"/>
      <c r="M19" s="8">
        <f t="shared" si="0"/>
        <v>9.5396132741912928E-2</v>
      </c>
      <c r="N19">
        <f t="shared" si="1"/>
        <v>6.3750273494045575E-3</v>
      </c>
    </row>
    <row r="20" spans="1:14" x14ac:dyDescent="0.25">
      <c r="A20" s="1" t="s">
        <v>19</v>
      </c>
      <c r="B20" s="1">
        <v>2.8707382022962399E-2</v>
      </c>
      <c r="C20" s="1">
        <v>2.88559943908058E-2</v>
      </c>
      <c r="D20" s="1">
        <v>2.9252579000221698E-2</v>
      </c>
      <c r="E20" s="1">
        <v>2.8939328950708599E-2</v>
      </c>
      <c r="F20" s="1">
        <v>2.9822275186255201E-2</v>
      </c>
      <c r="G20" s="1">
        <v>2.9025609048472699E-2</v>
      </c>
      <c r="H20" s="1">
        <v>2.8728648204566401E-2</v>
      </c>
      <c r="I20" s="1">
        <v>2.9483302232803502E-2</v>
      </c>
      <c r="J20" s="1">
        <v>2.9018682844248699E-2</v>
      </c>
      <c r="K20" s="1">
        <v>2.8782902057129599E-2</v>
      </c>
      <c r="L20" s="1"/>
      <c r="M20" s="8">
        <f t="shared" si="0"/>
        <v>2.9061670393817456E-2</v>
      </c>
      <c r="N20">
        <f t="shared" si="1"/>
        <v>3.6013783853229933E-4</v>
      </c>
    </row>
    <row r="21" spans="1:14" x14ac:dyDescent="0.25">
      <c r="A21" t="s">
        <v>20</v>
      </c>
      <c r="B21">
        <v>2.24887556221889E-2</v>
      </c>
      <c r="C21">
        <v>2.14892553723138E-2</v>
      </c>
      <c r="D21">
        <v>2.24887556221889E-2</v>
      </c>
      <c r="E21">
        <v>2.0989505247376299E-2</v>
      </c>
      <c r="F21">
        <v>2.4487756121939E-2</v>
      </c>
      <c r="G21">
        <v>2.8985507246376802E-2</v>
      </c>
      <c r="H21">
        <v>2.5987006496751602E-2</v>
      </c>
      <c r="I21">
        <v>1.94902548725637E-2</v>
      </c>
      <c r="J21">
        <v>2.5987006496751602E-2</v>
      </c>
      <c r="K21">
        <v>2.4487756121939E-2</v>
      </c>
      <c r="M21" s="4">
        <f t="shared" si="0"/>
        <v>2.3688155922038961E-2</v>
      </c>
      <c r="N21">
        <f t="shared" si="1"/>
        <v>2.8387684030172643E-3</v>
      </c>
    </row>
    <row r="22" spans="1:14" x14ac:dyDescent="0.25">
      <c r="A22" t="s">
        <v>21</v>
      </c>
      <c r="B22">
        <v>0.160919540229885</v>
      </c>
      <c r="C22">
        <v>0.146426786606696</v>
      </c>
      <c r="D22">
        <v>0.147426286856571</v>
      </c>
      <c r="E22">
        <v>0.147926036981509</v>
      </c>
      <c r="F22">
        <v>0.14942528735632099</v>
      </c>
      <c r="G22">
        <v>0.14942528735632099</v>
      </c>
      <c r="H22">
        <v>0.14192903548225799</v>
      </c>
      <c r="I22">
        <v>0.14142928535732099</v>
      </c>
      <c r="J22">
        <v>0.161419290354822</v>
      </c>
      <c r="K22">
        <v>0.14442778610694601</v>
      </c>
      <c r="M22" s="4">
        <f t="shared" si="0"/>
        <v>0.14907546226886498</v>
      </c>
      <c r="N22">
        <f t="shared" si="1"/>
        <v>6.9529354426436756E-3</v>
      </c>
    </row>
    <row r="26" spans="1:14" x14ac:dyDescent="0.25">
      <c r="L26" t="s">
        <v>61</v>
      </c>
      <c r="M26">
        <f>M3/'RockOptimized (R)'!M3</f>
        <v>1.3747918209433425</v>
      </c>
    </row>
    <row r="27" spans="1:14" x14ac:dyDescent="0.25">
      <c r="L27" t="s">
        <v>62</v>
      </c>
      <c r="M27">
        <f>'RockOptimized (R)'!M3/'PlantOptimized (R,P)'!M3</f>
        <v>1.5553732529112307</v>
      </c>
    </row>
    <row r="28" spans="1:14" x14ac:dyDescent="0.25">
      <c r="L28" t="s">
        <v>63</v>
      </c>
      <c r="M28">
        <f>M3/'PlantOptimized (R,P)'!M3</f>
        <v>2.1383144266164007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39" sqref="A39"/>
    </sheetView>
  </sheetViews>
  <sheetFormatPr baseColWidth="10" defaultColWidth="9.140625" defaultRowHeight="15" x14ac:dyDescent="0.25"/>
  <cols>
    <col min="1" max="1" width="44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0.84307846076961501</v>
      </c>
      <c r="C2">
        <v>0.91904047976011904</v>
      </c>
      <c r="D2">
        <v>1.01549225387306</v>
      </c>
      <c r="E2">
        <v>0.972013993003498</v>
      </c>
      <c r="F2">
        <v>0.99300349825087397</v>
      </c>
      <c r="G2">
        <v>1.11144427786106</v>
      </c>
      <c r="H2">
        <v>1.01549225387306</v>
      </c>
      <c r="I2">
        <v>1.4542728635682101</v>
      </c>
      <c r="J2">
        <v>1.04097951024487</v>
      </c>
      <c r="K2">
        <v>1.18690654672663</v>
      </c>
      <c r="M2" s="4">
        <f t="shared" ref="M2:M22" si="0">SUM(B2:K2)/10</f>
        <v>1.0551724137930998</v>
      </c>
      <c r="N2">
        <f>_xlfn.STDEV.S(B2:K2)</f>
        <v>0.16913114160661669</v>
      </c>
    </row>
    <row r="3" spans="1:14" x14ac:dyDescent="0.25">
      <c r="A3" t="s">
        <v>2</v>
      </c>
      <c r="B3">
        <v>14.460769615192399</v>
      </c>
      <c r="C3">
        <v>15.1539230384807</v>
      </c>
      <c r="D3">
        <v>16.728635682158899</v>
      </c>
      <c r="E3">
        <v>15.6051974012993</v>
      </c>
      <c r="F3">
        <v>15.7411294352823</v>
      </c>
      <c r="G3">
        <v>16.004497751124401</v>
      </c>
      <c r="H3">
        <v>16.076461769115401</v>
      </c>
      <c r="I3">
        <v>20.090954522738599</v>
      </c>
      <c r="J3">
        <v>17.5332333833083</v>
      </c>
      <c r="K3">
        <v>17.945027486256802</v>
      </c>
      <c r="M3" s="4">
        <f t="shared" si="0"/>
        <v>16.53398300849571</v>
      </c>
      <c r="N3">
        <f>_xlfn.STDEV.S(B3:K3)</f>
        <v>1.6283325812431881</v>
      </c>
    </row>
    <row r="4" spans="1:14" x14ac:dyDescent="0.25">
      <c r="A4" t="s">
        <v>3</v>
      </c>
      <c r="B4">
        <v>2.34882558720639E-2</v>
      </c>
      <c r="C4">
        <v>3.1984007996001998E-2</v>
      </c>
      <c r="D4">
        <v>3.1984007996001998E-2</v>
      </c>
      <c r="E4">
        <v>1.9990004997501198E-2</v>
      </c>
      <c r="F4">
        <v>2.9985007496251801E-2</v>
      </c>
      <c r="G4">
        <v>2.7986006996501701E-2</v>
      </c>
      <c r="H4">
        <v>2.04897551224387E-2</v>
      </c>
      <c r="I4">
        <v>2.3988005997001498E-2</v>
      </c>
      <c r="J4">
        <v>2.74862568715642E-2</v>
      </c>
      <c r="K4">
        <v>2.6986506746626601E-2</v>
      </c>
      <c r="M4" s="4">
        <f t="shared" si="0"/>
        <v>2.643678160919536E-2</v>
      </c>
      <c r="N4">
        <f t="shared" ref="N4:N22" si="1">_xlfn.STDEV.S(B4:K4)</f>
        <v>4.3404480338240263E-3</v>
      </c>
    </row>
    <row r="5" spans="1:14" x14ac:dyDescent="0.25">
      <c r="A5" t="s">
        <v>4</v>
      </c>
      <c r="B5">
        <v>2.0989505247376299E-2</v>
      </c>
      <c r="C5">
        <v>2.74862568715642E-2</v>
      </c>
      <c r="D5">
        <v>2.4987506246876501E-2</v>
      </c>
      <c r="E5">
        <v>1.6991504247875999E-2</v>
      </c>
      <c r="F5">
        <v>2.4487756121939E-2</v>
      </c>
      <c r="G5">
        <v>3.0984507746126901E-2</v>
      </c>
      <c r="H5">
        <v>3.2983508245877001E-2</v>
      </c>
      <c r="I5">
        <v>2.8485757121439199E-2</v>
      </c>
      <c r="J5">
        <v>2.4987506246876501E-2</v>
      </c>
      <c r="K5">
        <v>3.3983008495752101E-2</v>
      </c>
      <c r="M5" s="4">
        <f t="shared" si="0"/>
        <v>2.663668165917037E-2</v>
      </c>
      <c r="N5">
        <f t="shared" si="1"/>
        <v>5.2943645539129461E-3</v>
      </c>
    </row>
    <row r="6" spans="1:14" x14ac:dyDescent="0.25">
      <c r="A6" t="s">
        <v>5</v>
      </c>
      <c r="B6">
        <v>3.7851074462768599</v>
      </c>
      <c r="C6">
        <v>3.94452773613193</v>
      </c>
      <c r="D6">
        <v>4.3888055972013902</v>
      </c>
      <c r="E6">
        <v>4.54022988505747</v>
      </c>
      <c r="F6">
        <v>4.5052473763118401</v>
      </c>
      <c r="G6">
        <v>4.2573713143428202</v>
      </c>
      <c r="H6">
        <v>4.0424787606196899</v>
      </c>
      <c r="I6">
        <v>5.0624687656171901</v>
      </c>
      <c r="J6">
        <v>5.0999500249874998</v>
      </c>
      <c r="K6">
        <v>4.9835082458770597</v>
      </c>
      <c r="M6" s="4">
        <f t="shared" si="0"/>
        <v>4.4609695152423745</v>
      </c>
      <c r="N6">
        <f t="shared" si="1"/>
        <v>0.47101343669337764</v>
      </c>
    </row>
    <row r="7" spans="1:14" x14ac:dyDescent="0.25">
      <c r="A7" s="1" t="s">
        <v>6</v>
      </c>
      <c r="B7" s="2">
        <v>3.8717171065367399E-5</v>
      </c>
      <c r="C7" s="2">
        <v>4.7571270412399601E-5</v>
      </c>
      <c r="D7" s="2">
        <v>3.0195581092389801E-5</v>
      </c>
      <c r="E7" s="1">
        <v>0</v>
      </c>
      <c r="F7" s="2">
        <v>3.1850031850031803E-5</v>
      </c>
      <c r="G7" s="2">
        <v>2.6856211841799001E-5</v>
      </c>
      <c r="H7" s="2">
        <v>6.06288948651656E-5</v>
      </c>
      <c r="I7" s="2">
        <v>1.07631040792164E-4</v>
      </c>
      <c r="J7" s="2">
        <v>4.2964000464011197E-6</v>
      </c>
      <c r="K7" s="2">
        <v>1.7451473995122299E-5</v>
      </c>
      <c r="L7" s="1"/>
      <c r="M7" s="8">
        <f t="shared" si="0"/>
        <v>3.6519807596084063E-5</v>
      </c>
      <c r="N7">
        <f t="shared" si="1"/>
        <v>3.1012277548645884E-5</v>
      </c>
    </row>
    <row r="8" spans="1:14" x14ac:dyDescent="0.25">
      <c r="A8" s="1" t="s">
        <v>7</v>
      </c>
      <c r="B8" s="1">
        <v>1.6562345400184899E-3</v>
      </c>
      <c r="C8" s="1">
        <v>1.8769028508164899E-3</v>
      </c>
      <c r="D8" s="1">
        <v>2.1611408753267501E-3</v>
      </c>
      <c r="E8" s="1">
        <v>1.6021005318083701E-3</v>
      </c>
      <c r="F8" s="1">
        <v>1.9974519974519898E-3</v>
      </c>
      <c r="G8" s="1">
        <v>1.87098275831199E-3</v>
      </c>
      <c r="H8" s="1">
        <v>1.84052002269252E-3</v>
      </c>
      <c r="I8" s="1">
        <v>2.2602518566354501E-3</v>
      </c>
      <c r="J8" s="1">
        <v>1.74004201879245E-3</v>
      </c>
      <c r="K8" s="1">
        <v>2.0679996684219901E-3</v>
      </c>
      <c r="L8" s="1"/>
      <c r="M8" s="8">
        <f t="shared" si="0"/>
        <v>1.907362712027649E-3</v>
      </c>
      <c r="N8">
        <f t="shared" si="1"/>
        <v>2.1442953693356874E-4</v>
      </c>
    </row>
    <row r="9" spans="1:14" x14ac:dyDescent="0.25">
      <c r="A9" s="1" t="s">
        <v>8</v>
      </c>
      <c r="B9" s="2">
        <v>4.6030414488825702E-4</v>
      </c>
      <c r="C9" s="2">
        <v>6.0112787157486796E-4</v>
      </c>
      <c r="D9" s="2">
        <v>6.34107202940186E-4</v>
      </c>
      <c r="E9" s="2">
        <v>4.80630159542511E-4</v>
      </c>
      <c r="F9" s="2">
        <v>6.82500682500682E-4</v>
      </c>
      <c r="G9" s="2">
        <v>5.4607630744991302E-4</v>
      </c>
      <c r="H9" s="2">
        <v>6.0195831330414401E-4</v>
      </c>
      <c r="I9" s="2">
        <v>7.7584041904351796E-4</v>
      </c>
      <c r="J9" s="2">
        <v>5.5423560598574404E-4</v>
      </c>
      <c r="K9" s="2">
        <v>5.5844716784391401E-4</v>
      </c>
      <c r="L9" s="1"/>
      <c r="M9" s="8">
        <f t="shared" si="0"/>
        <v>5.8952278750737375E-4</v>
      </c>
      <c r="N9">
        <f t="shared" si="1"/>
        <v>9.3267701404898179E-5</v>
      </c>
    </row>
    <row r="10" spans="1:14" x14ac:dyDescent="0.25">
      <c r="A10" s="1" t="s">
        <v>9</v>
      </c>
      <c r="B10" s="1">
        <v>3.01047514572713E-2</v>
      </c>
      <c r="C10" s="1">
        <v>3.1237026017160201E-2</v>
      </c>
      <c r="D10" s="1">
        <v>3.4724918256248301E-2</v>
      </c>
      <c r="E10" s="1">
        <v>3.7987583720878397E-2</v>
      </c>
      <c r="F10" s="1">
        <v>3.7896987896987797E-2</v>
      </c>
      <c r="G10" s="1">
        <v>3.5342774783807401E-2</v>
      </c>
      <c r="H10" s="1">
        <v>3.2172289996665403E-2</v>
      </c>
      <c r="I10" s="1">
        <v>4.1738420693861397E-2</v>
      </c>
      <c r="J10" s="1">
        <v>4.1254033245543498E-2</v>
      </c>
      <c r="K10" s="1">
        <v>4.0539774090669098E-2</v>
      </c>
      <c r="L10" s="1"/>
      <c r="M10" s="8">
        <f t="shared" si="0"/>
        <v>3.6299856015909279E-2</v>
      </c>
      <c r="N10">
        <f t="shared" si="1"/>
        <v>4.2418918849809134E-3</v>
      </c>
    </row>
    <row r="11" spans="1:14" x14ac:dyDescent="0.25">
      <c r="A11" s="1" t="s">
        <v>10</v>
      </c>
      <c r="B11" s="2">
        <v>5.59248026499752E-5</v>
      </c>
      <c r="C11" s="2">
        <v>7.7843897038472101E-5</v>
      </c>
      <c r="D11" s="2">
        <v>6.4704816626549595E-5</v>
      </c>
      <c r="E11" s="2">
        <v>6.6754188825348795E-5</v>
      </c>
      <c r="F11" s="2">
        <v>1.0465010465010399E-4</v>
      </c>
      <c r="G11" s="2">
        <v>7.1616564911464002E-5</v>
      </c>
      <c r="H11" s="2">
        <v>7.7951436255212998E-5</v>
      </c>
      <c r="I11" s="2">
        <v>8.9692533993470299E-5</v>
      </c>
      <c r="J11" s="2">
        <v>4.2964000464011198E-5</v>
      </c>
      <c r="K11" s="2">
        <v>6.1080158982927996E-5</v>
      </c>
      <c r="L11" s="1"/>
      <c r="M11" s="8">
        <f t="shared" si="0"/>
        <v>7.1318250439753608E-5</v>
      </c>
      <c r="N11">
        <f t="shared" si="1"/>
        <v>1.7466181350680738E-5</v>
      </c>
    </row>
    <row r="12" spans="1:14" x14ac:dyDescent="0.25">
      <c r="A12" t="s">
        <v>11</v>
      </c>
      <c r="B12">
        <v>10.394802598700601</v>
      </c>
      <c r="C12">
        <v>10.891054472763599</v>
      </c>
      <c r="D12">
        <v>11.9990004997501</v>
      </c>
      <c r="E12">
        <v>10.7636181909045</v>
      </c>
      <c r="F12">
        <v>10.9280359820089</v>
      </c>
      <c r="G12">
        <v>11.4002998500749</v>
      </c>
      <c r="H12">
        <v>11.6941529235382</v>
      </c>
      <c r="I12">
        <v>14.6411794102948</v>
      </c>
      <c r="J12">
        <v>12.122938530734601</v>
      </c>
      <c r="K12">
        <v>12.6086956521739</v>
      </c>
      <c r="M12" s="4">
        <f t="shared" si="0"/>
        <v>11.744377811094409</v>
      </c>
      <c r="N12">
        <f t="shared" si="1"/>
        <v>1.2313215726887352</v>
      </c>
    </row>
    <row r="13" spans="1:14" x14ac:dyDescent="0.25">
      <c r="A13" s="1" t="s">
        <v>12</v>
      </c>
      <c r="B13" s="2">
        <v>7.5284035912636098E-4</v>
      </c>
      <c r="C13" s="2">
        <v>7.6547491880343702E-4</v>
      </c>
      <c r="D13" s="2">
        <v>8.7136195599190702E-4</v>
      </c>
      <c r="E13" s="2">
        <v>8.23301662179301E-4</v>
      </c>
      <c r="F13" s="2">
        <v>8.6905482325426897E-4</v>
      </c>
      <c r="G13" s="1">
        <v>1.0115930352267101E-3</v>
      </c>
      <c r="H13" s="2">
        <v>9.0077605321507704E-4</v>
      </c>
      <c r="I13" s="1">
        <v>1.0000762389957901E-3</v>
      </c>
      <c r="J13" s="2">
        <v>8.9365120965143301E-4</v>
      </c>
      <c r="K13" s="2">
        <v>9.4674659476628E-4</v>
      </c>
      <c r="L13" s="1"/>
      <c r="M13" s="8">
        <f t="shared" si="0"/>
        <v>8.8348768512105653E-4</v>
      </c>
      <c r="N13">
        <f t="shared" si="1"/>
        <v>8.7801025773339905E-5</v>
      </c>
    </row>
    <row r="14" spans="1:14" x14ac:dyDescent="0.25">
      <c r="A14" s="1" t="s">
        <v>13</v>
      </c>
      <c r="B14" s="1">
        <v>8.8568441792534397E-2</v>
      </c>
      <c r="C14" s="1">
        <v>9.3279822167634599E-2</v>
      </c>
      <c r="D14" s="1">
        <v>0.102497185328335</v>
      </c>
      <c r="E14" s="1">
        <v>9.4853252041565597E-2</v>
      </c>
      <c r="F14" s="1">
        <v>9.8476196542890804E-2</v>
      </c>
      <c r="G14" s="1">
        <v>0.100863882547782</v>
      </c>
      <c r="H14" s="1">
        <v>0.10024598115299301</v>
      </c>
      <c r="I14" s="1">
        <v>0.130157904414237</v>
      </c>
      <c r="J14" s="1">
        <v>0.10313937951390501</v>
      </c>
      <c r="K14" s="1">
        <v>0.10891076149839</v>
      </c>
      <c r="L14" s="1"/>
      <c r="M14" s="8">
        <f t="shared" si="0"/>
        <v>0.10209928070002675</v>
      </c>
      <c r="N14">
        <f t="shared" si="1"/>
        <v>1.1384110843713427E-2</v>
      </c>
    </row>
    <row r="15" spans="1:14" x14ac:dyDescent="0.25">
      <c r="A15" s="1" t="s">
        <v>14</v>
      </c>
      <c r="B15" s="1">
        <v>5.4032428060726202E-2</v>
      </c>
      <c r="C15" s="1">
        <v>5.7125187584602201E-2</v>
      </c>
      <c r="D15" s="1">
        <v>6.60466480603569E-2</v>
      </c>
      <c r="E15" s="1">
        <v>5.8623528626421298E-2</v>
      </c>
      <c r="F15" s="1">
        <v>6.2221595329854003E-2</v>
      </c>
      <c r="G15" s="1">
        <v>6.3761693746922699E-2</v>
      </c>
      <c r="H15" s="1">
        <v>6.3024009146341403E-2</v>
      </c>
      <c r="I15" s="1">
        <v>8.3136382594188707E-2</v>
      </c>
      <c r="J15" s="1">
        <v>6.6061447113463595E-2</v>
      </c>
      <c r="K15" s="1">
        <v>7.1062712145406298E-2</v>
      </c>
      <c r="L15" s="1"/>
      <c r="M15" s="8">
        <f t="shared" si="0"/>
        <v>6.4509563240828321E-2</v>
      </c>
      <c r="N15">
        <f t="shared" si="1"/>
        <v>8.1759734649117701E-3</v>
      </c>
    </row>
    <row r="16" spans="1:14" x14ac:dyDescent="0.25">
      <c r="A16" s="1" t="s">
        <v>15</v>
      </c>
      <c r="B16" s="2">
        <v>3.4415559274347898E-5</v>
      </c>
      <c r="C16" s="2">
        <v>9.9468492273892904E-5</v>
      </c>
      <c r="D16" s="2">
        <v>3.01957113462542E-5</v>
      </c>
      <c r="E16" s="2">
        <v>1.33508377650697E-5</v>
      </c>
      <c r="F16" s="2">
        <v>5.9150328284321901E-5</v>
      </c>
      <c r="G16" s="2">
        <v>1.07425809050624E-4</v>
      </c>
      <c r="H16" s="2">
        <v>8.6613082039911301E-5</v>
      </c>
      <c r="I16" s="2">
        <v>7.1754348986245505E-5</v>
      </c>
      <c r="J16" s="2">
        <v>8.5928000928022393E-6</v>
      </c>
      <c r="K16" s="2">
        <v>9.1620638203188397E-5</v>
      </c>
      <c r="L16" s="1"/>
      <c r="M16" s="8">
        <f t="shared" si="0"/>
        <v>6.0258760731665803E-5</v>
      </c>
      <c r="N16">
        <f t="shared" si="1"/>
        <v>3.6537668542041164E-5</v>
      </c>
    </row>
    <row r="17" spans="1:14" x14ac:dyDescent="0.25">
      <c r="A17" s="1" t="s">
        <v>16</v>
      </c>
      <c r="B17" s="1">
        <v>5.5409050431700097E-3</v>
      </c>
      <c r="C17" s="1">
        <v>4.6620449857068102E-3</v>
      </c>
      <c r="D17" s="1">
        <v>5.7501261749366896E-3</v>
      </c>
      <c r="E17" s="1">
        <v>4.96651164860595E-3</v>
      </c>
      <c r="F17" s="1">
        <v>5.1233284344728101E-3</v>
      </c>
      <c r="G17" s="1">
        <v>5.2772928696119201E-3</v>
      </c>
      <c r="H17" s="1">
        <v>5.30505127494456E-3</v>
      </c>
      <c r="I17" s="1">
        <v>6.7180009238372402E-3</v>
      </c>
      <c r="J17" s="1">
        <v>5.3146468573981804E-3</v>
      </c>
      <c r="K17" s="1">
        <v>5.8768095076045098E-3</v>
      </c>
      <c r="L17" s="1"/>
      <c r="M17" s="8">
        <f t="shared" si="0"/>
        <v>5.4534717720288676E-3</v>
      </c>
      <c r="N17">
        <f t="shared" si="1"/>
        <v>5.6947523364167258E-4</v>
      </c>
    </row>
    <row r="18" spans="1:14" x14ac:dyDescent="0.25">
      <c r="A18" s="1" t="s">
        <v>17</v>
      </c>
      <c r="B18" s="1">
        <v>4.0119938224071103E-2</v>
      </c>
      <c r="C18" s="1">
        <v>4.4272128495993102E-2</v>
      </c>
      <c r="D18" s="1">
        <v>5.0664089965965102E-2</v>
      </c>
      <c r="E18" s="1">
        <v>4.3243363521060903E-2</v>
      </c>
      <c r="F18" s="1">
        <v>4.6947160556741002E-2</v>
      </c>
      <c r="G18" s="1">
        <v>4.91652119421691E-2</v>
      </c>
      <c r="H18" s="1">
        <v>4.87155279933481E-2</v>
      </c>
      <c r="I18" s="1">
        <v>6.4453343976895103E-2</v>
      </c>
      <c r="J18" s="1">
        <v>5.064166734693E-2</v>
      </c>
      <c r="K18" s="1">
        <v>5.4893850946310302E-2</v>
      </c>
      <c r="L18" s="1"/>
      <c r="M18" s="8">
        <f t="shared" si="0"/>
        <v>4.9311628296948386E-2</v>
      </c>
      <c r="N18">
        <f t="shared" si="1"/>
        <v>6.8044590194416346E-3</v>
      </c>
    </row>
    <row r="19" spans="1:14" x14ac:dyDescent="0.25">
      <c r="A19" s="1" t="s">
        <v>18</v>
      </c>
      <c r="B19" s="1">
        <v>6.81858268123018E-3</v>
      </c>
      <c r="C19" s="1">
        <v>6.5130238854122901E-3</v>
      </c>
      <c r="D19" s="1">
        <v>7.9587267762627201E-3</v>
      </c>
      <c r="E19" s="1">
        <v>8.69139538506041E-3</v>
      </c>
      <c r="F19" s="1">
        <v>8.6222978537530796E-3</v>
      </c>
      <c r="G19" s="1">
        <v>7.5377109350521403E-3</v>
      </c>
      <c r="H19" s="1">
        <v>7.3274667405764903E-3</v>
      </c>
      <c r="I19" s="1">
        <v>9.61059811734526E-3</v>
      </c>
      <c r="J19" s="1">
        <v>8.4982792917814107E-3</v>
      </c>
      <c r="K19" s="1">
        <v>8.3854698393584799E-3</v>
      </c>
      <c r="L19" s="1"/>
      <c r="M19" s="8">
        <f t="shared" si="0"/>
        <v>7.9963551505832474E-3</v>
      </c>
      <c r="N19">
        <f t="shared" si="1"/>
        <v>9.5047388083276205E-4</v>
      </c>
    </row>
    <row r="20" spans="1:14" x14ac:dyDescent="0.25">
      <c r="A20" s="1" t="s">
        <v>19</v>
      </c>
      <c r="B20" s="1">
        <v>3.43467281557992E-2</v>
      </c>
      <c r="C20" s="1">
        <v>3.5985970617872301E-2</v>
      </c>
      <c r="D20" s="1">
        <v>3.6221912596356598E-2</v>
      </c>
      <c r="E20" s="1">
        <v>3.6073963641218398E-2</v>
      </c>
      <c r="F20" s="1">
        <v>3.5999799798888801E-2</v>
      </c>
      <c r="G20" s="1">
        <v>3.6864956805872602E-2</v>
      </c>
      <c r="H20" s="1">
        <v>3.6966463414634103E-2</v>
      </c>
      <c r="I20" s="1">
        <v>4.6788320185843703E-2</v>
      </c>
      <c r="J20" s="1">
        <v>3.6837333997843197E-2</v>
      </c>
      <c r="K20" s="1">
        <v>3.76560823015104E-2</v>
      </c>
      <c r="L20" s="1"/>
      <c r="M20" s="8">
        <f t="shared" si="0"/>
        <v>3.7374153151583933E-2</v>
      </c>
      <c r="N20">
        <f t="shared" si="1"/>
        <v>3.422459198498587E-3</v>
      </c>
    </row>
    <row r="21" spans="1:14" x14ac:dyDescent="0.25">
      <c r="A21" t="s">
        <v>20</v>
      </c>
      <c r="B21">
        <v>3.3483258370814499E-2</v>
      </c>
      <c r="C21">
        <v>4.1479260369815002E-2</v>
      </c>
      <c r="D21">
        <v>5.49725137431284E-2</v>
      </c>
      <c r="E21">
        <v>3.9980009995002501E-2</v>
      </c>
      <c r="F21">
        <v>3.3483258370814499E-2</v>
      </c>
      <c r="G21">
        <v>3.9480259870064899E-2</v>
      </c>
      <c r="H21">
        <v>3.8480759620189903E-2</v>
      </c>
      <c r="I21">
        <v>5.8970514742628599E-2</v>
      </c>
      <c r="J21">
        <v>3.9980009995002501E-2</v>
      </c>
      <c r="K21">
        <v>4.8475762118940502E-2</v>
      </c>
      <c r="M21" s="4">
        <f t="shared" si="0"/>
        <v>4.2878560719640128E-2</v>
      </c>
      <c r="N21">
        <f t="shared" si="1"/>
        <v>8.581226907995199E-3</v>
      </c>
    </row>
    <row r="22" spans="1:14" x14ac:dyDescent="0.25">
      <c r="A22" t="s">
        <v>21</v>
      </c>
      <c r="B22">
        <v>0.18690654672663601</v>
      </c>
      <c r="C22">
        <v>0.20789605197401201</v>
      </c>
      <c r="D22">
        <v>0.21389305347326301</v>
      </c>
      <c r="E22">
        <v>0.2103948025987</v>
      </c>
      <c r="F22">
        <v>0.20439780109944999</v>
      </c>
      <c r="G22">
        <v>0.23338330834582699</v>
      </c>
      <c r="H22">
        <v>0.230884557721139</v>
      </c>
      <c r="I22">
        <v>0.25737131434282801</v>
      </c>
      <c r="J22">
        <v>0.201899050474762</v>
      </c>
      <c r="K22">
        <v>0.22538730634682599</v>
      </c>
      <c r="M22" s="4">
        <f t="shared" si="0"/>
        <v>0.21724137931034432</v>
      </c>
      <c r="N22">
        <f t="shared" si="1"/>
        <v>1.9970630290986439E-2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A20" sqref="A20:M20"/>
    </sheetView>
  </sheetViews>
  <sheetFormatPr baseColWidth="10" defaultColWidth="9.140625" defaultRowHeight="15" x14ac:dyDescent="0.25"/>
  <cols>
    <col min="1" max="1" width="44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0.96301849075462198</v>
      </c>
      <c r="C2">
        <v>1.02698650674662</v>
      </c>
      <c r="D2">
        <v>0.93453273363318301</v>
      </c>
      <c r="E2">
        <v>1</v>
      </c>
      <c r="F2">
        <v>0.91354322838580704</v>
      </c>
      <c r="G2">
        <v>0.89355322338830501</v>
      </c>
      <c r="H2">
        <v>1.0169915042478701</v>
      </c>
      <c r="I2">
        <v>0.96951524237881004</v>
      </c>
      <c r="J2">
        <v>0.94602698650674599</v>
      </c>
      <c r="K2">
        <v>1.07096451774112</v>
      </c>
      <c r="M2" s="4">
        <f t="shared" ref="M2:M22" si="0">SUM(B2:K2)/10</f>
        <v>0.97351324337830825</v>
      </c>
      <c r="N2">
        <f t="shared" ref="N2:N22" si="1">_xlfn.STDEV.S(B2:K2)</f>
        <v>5.5115186464548396E-2</v>
      </c>
    </row>
    <row r="3" spans="1:14" x14ac:dyDescent="0.25">
      <c r="A3" t="s">
        <v>2</v>
      </c>
      <c r="B3">
        <v>9.9745127436281802</v>
      </c>
      <c r="C3">
        <v>10.9605197401299</v>
      </c>
      <c r="D3">
        <v>10.585207396301801</v>
      </c>
      <c r="E3">
        <v>10.249375312343799</v>
      </c>
      <c r="F3">
        <v>10.8840579710144</v>
      </c>
      <c r="G3">
        <v>10.115442278860501</v>
      </c>
      <c r="H3">
        <v>10.9065467266366</v>
      </c>
      <c r="I3">
        <v>10.510744627686099</v>
      </c>
      <c r="J3">
        <v>10.586206896551699</v>
      </c>
      <c r="K3">
        <v>11.5297351324337</v>
      </c>
      <c r="M3" s="4">
        <f t="shared" si="0"/>
        <v>10.630234882558668</v>
      </c>
      <c r="N3">
        <f t="shared" si="1"/>
        <v>0.46154860123130514</v>
      </c>
    </row>
    <row r="4" spans="1:14" x14ac:dyDescent="0.25">
      <c r="A4" t="s">
        <v>3</v>
      </c>
      <c r="B4">
        <v>1.74912543728135E-2</v>
      </c>
      <c r="C4">
        <v>2.4487756121939E-2</v>
      </c>
      <c r="D4">
        <v>1.8990504747626102E-2</v>
      </c>
      <c r="E4">
        <v>1.54922538730634E-2</v>
      </c>
      <c r="F4">
        <v>2.8985507246376802E-2</v>
      </c>
      <c r="G4">
        <v>2.24887556221889E-2</v>
      </c>
      <c r="H4">
        <v>1.64917541229385E-2</v>
      </c>
      <c r="I4">
        <v>1.94902548725637E-2</v>
      </c>
      <c r="J4">
        <v>1.9990004997501198E-2</v>
      </c>
      <c r="K4">
        <v>2.6986506746626601E-2</v>
      </c>
      <c r="M4" s="4">
        <f t="shared" si="0"/>
        <v>2.108945527236377E-2</v>
      </c>
      <c r="N4">
        <f t="shared" si="1"/>
        <v>4.5242032841627169E-3</v>
      </c>
    </row>
    <row r="5" spans="1:14" x14ac:dyDescent="0.25">
      <c r="A5" t="s">
        <v>4</v>
      </c>
      <c r="B5">
        <v>1.4992503748125901E-2</v>
      </c>
      <c r="C5">
        <v>1.94902548725637E-2</v>
      </c>
      <c r="D5">
        <v>2.04897551224387E-2</v>
      </c>
      <c r="E5">
        <v>1.3493253373313301E-2</v>
      </c>
      <c r="F5">
        <v>2.5487256371814E-2</v>
      </c>
      <c r="G5">
        <v>1.39930034982508E-2</v>
      </c>
      <c r="H5">
        <v>2.34882558720639E-2</v>
      </c>
      <c r="I5">
        <v>1.84907546226886E-2</v>
      </c>
      <c r="J5">
        <v>2.2988505747126398E-2</v>
      </c>
      <c r="K5">
        <v>2.64867566216891E-2</v>
      </c>
      <c r="M5" s="4">
        <f t="shared" si="0"/>
        <v>1.9940029985007438E-2</v>
      </c>
      <c r="N5">
        <f t="shared" si="1"/>
        <v>4.7084489625205785E-3</v>
      </c>
    </row>
    <row r="6" spans="1:14" x14ac:dyDescent="0.25">
      <c r="A6" t="s">
        <v>5</v>
      </c>
      <c r="B6">
        <v>3.6361819090454701</v>
      </c>
      <c r="C6">
        <v>4.1114442778610698</v>
      </c>
      <c r="D6">
        <v>3.9930034982508702</v>
      </c>
      <c r="E6">
        <v>3.45827086456771</v>
      </c>
      <c r="F6">
        <v>4.2403798100949501</v>
      </c>
      <c r="G6">
        <v>3.7816091954022899</v>
      </c>
      <c r="H6">
        <v>4.0954522738630601</v>
      </c>
      <c r="I6">
        <v>3.8955522238880498</v>
      </c>
      <c r="J6">
        <v>4.0664667666166903</v>
      </c>
      <c r="K6">
        <v>4.2023988005996999</v>
      </c>
      <c r="M6" s="4">
        <f t="shared" si="0"/>
        <v>3.9480759620189865</v>
      </c>
      <c r="N6">
        <f t="shared" si="1"/>
        <v>0.25434498817492679</v>
      </c>
    </row>
    <row r="7" spans="1:14" x14ac:dyDescent="0.25">
      <c r="A7" s="1" t="s">
        <v>6</v>
      </c>
      <c r="B7" s="3">
        <v>1.3422458457491E-5</v>
      </c>
      <c r="C7" s="3">
        <v>3.6126025640446702E-5</v>
      </c>
      <c r="D7" s="3">
        <v>4.1592916264216603E-5</v>
      </c>
      <c r="E7" s="3">
        <v>9.0422453703703699E-6</v>
      </c>
      <c r="F7" s="3">
        <v>3.9080310037126199E-5</v>
      </c>
      <c r="G7">
        <v>0</v>
      </c>
      <c r="H7" s="3">
        <v>3.5918733864631198E-5</v>
      </c>
      <c r="I7" s="3">
        <v>4.4442271711160699E-6</v>
      </c>
      <c r="J7" s="3">
        <v>2.2863623061164698E-5</v>
      </c>
      <c r="K7" s="3">
        <v>3.4475031458466201E-5</v>
      </c>
      <c r="M7" s="8">
        <f t="shared" si="0"/>
        <v>2.3696557132502907E-5</v>
      </c>
      <c r="N7">
        <f t="shared" si="1"/>
        <v>1.5741548309798617E-5</v>
      </c>
    </row>
    <row r="8" spans="1:14" x14ac:dyDescent="0.25">
      <c r="A8" s="1" t="s">
        <v>7</v>
      </c>
      <c r="B8">
        <v>1.11853820479092E-3</v>
      </c>
      <c r="C8">
        <v>1.78823826920211E-3</v>
      </c>
      <c r="D8">
        <v>1.4834806800903899E-3</v>
      </c>
      <c r="E8">
        <v>1.1890552662037E-3</v>
      </c>
      <c r="F8">
        <v>1.54150111813109E-3</v>
      </c>
      <c r="G8">
        <v>1.4597290490586099E-3</v>
      </c>
      <c r="H8">
        <v>1.9575709956224001E-3</v>
      </c>
      <c r="I8">
        <v>1.6176986902862499E-3</v>
      </c>
      <c r="J8">
        <v>1.82908984489318E-3</v>
      </c>
      <c r="K8">
        <v>1.7797734990433101E-3</v>
      </c>
      <c r="M8" s="8">
        <f t="shared" si="0"/>
        <v>1.5764675617321959E-3</v>
      </c>
      <c r="N8">
        <f t="shared" si="1"/>
        <v>2.7491870783815346E-4</v>
      </c>
    </row>
    <row r="9" spans="1:14" x14ac:dyDescent="0.25">
      <c r="A9" s="1" t="s">
        <v>8</v>
      </c>
      <c r="B9" s="3">
        <v>4.2504451782055002E-4</v>
      </c>
      <c r="C9" s="3">
        <v>6.0962668268253804E-4</v>
      </c>
      <c r="D9" s="3">
        <v>5.7305795741809595E-4</v>
      </c>
      <c r="E9" s="3">
        <v>5.4253472222222203E-4</v>
      </c>
      <c r="F9" s="3">
        <v>4.9935951714105795E-4</v>
      </c>
      <c r="G9" s="3">
        <v>4.5053365711685402E-4</v>
      </c>
      <c r="H9" s="3">
        <v>7.09394993826467E-4</v>
      </c>
      <c r="I9" s="3">
        <v>5.8219375941620597E-4</v>
      </c>
      <c r="J9" s="3">
        <v>5.7159057652911901E-4</v>
      </c>
      <c r="K9" s="3">
        <v>5.4729112440315096E-4</v>
      </c>
      <c r="M9" s="8">
        <f t="shared" si="0"/>
        <v>5.5106275085762602E-4</v>
      </c>
      <c r="N9">
        <f t="shared" si="1"/>
        <v>8.1048698850371927E-5</v>
      </c>
    </row>
    <row r="10" spans="1:14" x14ac:dyDescent="0.25">
      <c r="A10" s="1" t="s">
        <v>9</v>
      </c>
      <c r="B10">
        <v>3.0679265881005401E-2</v>
      </c>
      <c r="C10">
        <v>3.4373913396885003E-2</v>
      </c>
      <c r="D10">
        <v>3.4480527583035603E-2</v>
      </c>
      <c r="E10">
        <v>2.9197410300925899E-2</v>
      </c>
      <c r="F10">
        <v>3.4464491196074601E-2</v>
      </c>
      <c r="G10">
        <v>3.1830202875305802E-2</v>
      </c>
      <c r="H10">
        <v>3.3732180940621803E-2</v>
      </c>
      <c r="I10">
        <v>3.2136206674340299E-2</v>
      </c>
      <c r="J10">
        <v>3.4469198127011998E-2</v>
      </c>
      <c r="K10">
        <v>3.34407805147122E-2</v>
      </c>
      <c r="M10" s="8">
        <f t="shared" si="0"/>
        <v>3.2880417748991864E-2</v>
      </c>
      <c r="N10">
        <f t="shared" si="1"/>
        <v>1.853834293308814E-3</v>
      </c>
    </row>
    <row r="11" spans="1:14" x14ac:dyDescent="0.25">
      <c r="A11" s="1" t="s">
        <v>10</v>
      </c>
      <c r="B11" s="3">
        <v>4.4741528191636903E-5</v>
      </c>
      <c r="C11" s="3">
        <v>4.9673285255614198E-5</v>
      </c>
      <c r="D11" s="3">
        <v>5.5457221685622199E-5</v>
      </c>
      <c r="E11" s="3">
        <v>7.6859085648148096E-5</v>
      </c>
      <c r="F11" s="3">
        <v>4.3422566707918099E-5</v>
      </c>
      <c r="G11" s="3">
        <v>9.4612067994539505E-5</v>
      </c>
      <c r="H11" s="3">
        <v>6.7347625996183605E-5</v>
      </c>
      <c r="I11" s="3">
        <v>3.11095901978125E-5</v>
      </c>
      <c r="J11" s="3">
        <v>1.23463564530289E-4</v>
      </c>
      <c r="K11" s="3">
        <v>9.4806336510781995E-5</v>
      </c>
      <c r="M11" s="8">
        <f t="shared" si="0"/>
        <v>6.8149287271854621E-5</v>
      </c>
      <c r="N11">
        <f t="shared" si="1"/>
        <v>2.9022546386049809E-5</v>
      </c>
    </row>
    <row r="12" spans="1:14" x14ac:dyDescent="0.25">
      <c r="A12" t="s">
        <v>11</v>
      </c>
      <c r="B12">
        <v>6.0599700149925004</v>
      </c>
      <c r="C12">
        <v>6.5517241379310303</v>
      </c>
      <c r="D12">
        <v>6.2998500749625101</v>
      </c>
      <c r="E12">
        <v>6.4882558720639603</v>
      </c>
      <c r="F12">
        <v>6.3503248375811996</v>
      </c>
      <c r="G12">
        <v>6.0709645177411202</v>
      </c>
      <c r="H12">
        <v>6.4742628685657104</v>
      </c>
      <c r="I12">
        <v>6.3418290854572703</v>
      </c>
      <c r="J12">
        <v>6.2168915542228804</v>
      </c>
      <c r="K12">
        <v>7.0014992503748097</v>
      </c>
      <c r="M12" s="4">
        <f t="shared" si="0"/>
        <v>6.3855572213892984</v>
      </c>
      <c r="N12">
        <f t="shared" si="1"/>
        <v>0.27270957752062625</v>
      </c>
    </row>
    <row r="13" spans="1:14" x14ac:dyDescent="0.25">
      <c r="A13" s="1" t="s">
        <v>12</v>
      </c>
      <c r="B13" s="3">
        <v>6.2638139468291598E-4</v>
      </c>
      <c r="C13" s="3">
        <v>6.6381871878471495E-4</v>
      </c>
      <c r="D13" s="3">
        <v>7.3943645699021596E-4</v>
      </c>
      <c r="E13" s="3">
        <v>7.0981626157407397E-4</v>
      </c>
      <c r="F13" s="3">
        <v>6.7305855175168897E-4</v>
      </c>
      <c r="G13" s="3">
        <v>8.5601394852202403E-4</v>
      </c>
      <c r="H13" s="3">
        <v>7.2286776458756099E-4</v>
      </c>
      <c r="I13" s="3">
        <v>7.2440902889191997E-4</v>
      </c>
      <c r="J13" s="3">
        <v>7.2706986272555105E-4</v>
      </c>
      <c r="K13" s="3">
        <v>8.3171371810507105E-4</v>
      </c>
      <c r="M13" s="8">
        <f t="shared" si="0"/>
        <v>7.2745857066157361E-4</v>
      </c>
      <c r="N13">
        <f t="shared" si="1"/>
        <v>7.0794582642355518E-5</v>
      </c>
    </row>
    <row r="14" spans="1:14" x14ac:dyDescent="0.25">
      <c r="A14" s="1" t="s">
        <v>13</v>
      </c>
      <c r="B14">
        <v>5.3448229577729399E-2</v>
      </c>
      <c r="C14">
        <v>5.8393468385069001E-2</v>
      </c>
      <c r="D14">
        <v>5.7375647584584598E-2</v>
      </c>
      <c r="E14">
        <v>5.7770905671296197E-2</v>
      </c>
      <c r="F14">
        <v>5.4374446355062202E-2</v>
      </c>
      <c r="G14">
        <v>5.3780202650038897E-2</v>
      </c>
      <c r="H14">
        <v>5.7263698568631997E-2</v>
      </c>
      <c r="I14">
        <v>5.5535062730266503E-2</v>
      </c>
      <c r="J14">
        <v>5.5966088364138501E-2</v>
      </c>
      <c r="K14">
        <v>5.9349022413176397E-2</v>
      </c>
      <c r="M14" s="8">
        <f t="shared" si="0"/>
        <v>5.6325677229999371E-2</v>
      </c>
      <c r="N14">
        <f t="shared" si="1"/>
        <v>2.022325574901911E-3</v>
      </c>
    </row>
    <row r="15" spans="1:14" x14ac:dyDescent="0.25">
      <c r="A15" s="1" t="s">
        <v>14</v>
      </c>
      <c r="B15">
        <v>2.1449088615070701E-2</v>
      </c>
      <c r="C15">
        <v>2.3707811385168299E-2</v>
      </c>
      <c r="D15">
        <v>2.4387538647108499E-2</v>
      </c>
      <c r="E15">
        <v>2.4093062789351801E-2</v>
      </c>
      <c r="F15">
        <v>2.2071978184218199E-2</v>
      </c>
      <c r="G15">
        <v>2.1066953806784101E-2</v>
      </c>
      <c r="H15">
        <v>2.3455038523015E-2</v>
      </c>
      <c r="I15">
        <v>2.1798934274324298E-2</v>
      </c>
      <c r="J15">
        <v>2.2424846583686198E-2</v>
      </c>
      <c r="K15">
        <v>2.4559256370366801E-2</v>
      </c>
      <c r="M15" s="8">
        <f t="shared" si="0"/>
        <v>2.2901450917909391E-2</v>
      </c>
      <c r="N15">
        <f t="shared" si="1"/>
        <v>1.2883601340495806E-3</v>
      </c>
    </row>
    <row r="16" spans="1:14" x14ac:dyDescent="0.25">
      <c r="A16" s="1" t="s">
        <v>15</v>
      </c>
      <c r="B16" s="3">
        <v>8.9483056383273806E-6</v>
      </c>
      <c r="C16" s="3">
        <v>3.6126188777399399E-5</v>
      </c>
      <c r="D16" s="3">
        <v>5.0836256418077302E-5</v>
      </c>
      <c r="E16" s="3">
        <v>4.5211226851851799E-6</v>
      </c>
      <c r="F16" s="3">
        <v>3.9080819133969E-5</v>
      </c>
      <c r="G16" s="3">
        <v>1.35160097135056E-5</v>
      </c>
      <c r="H16" s="3">
        <v>1.79594475673928E-5</v>
      </c>
      <c r="I16" s="3">
        <v>4.4442271711160699E-6</v>
      </c>
      <c r="J16" s="3">
        <v>3.2009365025653202E-5</v>
      </c>
      <c r="K16" s="3">
        <v>3.0165782521945601E-5</v>
      </c>
      <c r="M16" s="8">
        <f t="shared" si="0"/>
        <v>2.3760752465257153E-5</v>
      </c>
      <c r="N16">
        <f t="shared" si="1"/>
        <v>1.6093702593467367E-5</v>
      </c>
    </row>
    <row r="17" spans="1:14" x14ac:dyDescent="0.25">
      <c r="A17" s="1" t="s">
        <v>16</v>
      </c>
      <c r="B17">
        <v>3.4629942820326898E-3</v>
      </c>
      <c r="C17">
        <v>4.1364486150122304E-3</v>
      </c>
      <c r="D17">
        <v>3.9097702663357598E-3</v>
      </c>
      <c r="E17">
        <v>3.7977430555555499E-3</v>
      </c>
      <c r="F17">
        <v>3.88637034721136E-3</v>
      </c>
      <c r="G17">
        <v>3.4015291112322499E-3</v>
      </c>
      <c r="H17">
        <v>4.0049568075286E-3</v>
      </c>
      <c r="I17">
        <v>3.57760287274844E-3</v>
      </c>
      <c r="J17">
        <v>3.5941944157376299E-3</v>
      </c>
      <c r="K17">
        <v>4.3050881056319497E-3</v>
      </c>
      <c r="M17" s="8">
        <f t="shared" si="0"/>
        <v>3.8076697879026455E-3</v>
      </c>
      <c r="N17">
        <f t="shared" si="1"/>
        <v>2.9691253246079137E-4</v>
      </c>
    </row>
    <row r="18" spans="1:14" x14ac:dyDescent="0.25">
      <c r="A18" s="1" t="s">
        <v>17</v>
      </c>
      <c r="B18">
        <v>1.09214070315785E-2</v>
      </c>
      <c r="C18">
        <v>1.1199118520993799E-2</v>
      </c>
      <c r="D18">
        <v>1.2667470803813599E-2</v>
      </c>
      <c r="E18">
        <v>1.28851996527777E-2</v>
      </c>
      <c r="F18">
        <v>1.004377051743E-2</v>
      </c>
      <c r="G18">
        <v>1.02946940651201E-2</v>
      </c>
      <c r="H18">
        <v>1.16287422998868E-2</v>
      </c>
      <c r="I18">
        <v>1.0941687295287701E-2</v>
      </c>
      <c r="J18">
        <v>1.05585176920333E-2</v>
      </c>
      <c r="K18">
        <v>1.1962887468703E-2</v>
      </c>
      <c r="M18" s="8">
        <f t="shared" si="0"/>
        <v>1.1310349534762449E-2</v>
      </c>
      <c r="N18">
        <f t="shared" si="1"/>
        <v>9.631949587563534E-4</v>
      </c>
    </row>
    <row r="19" spans="1:14" x14ac:dyDescent="0.25">
      <c r="A19" s="1" t="s">
        <v>18</v>
      </c>
      <c r="B19">
        <v>5.5658461070396299E-3</v>
      </c>
      <c r="C19">
        <v>6.4440089231686199E-3</v>
      </c>
      <c r="D19">
        <v>6.31756022941016E-3</v>
      </c>
      <c r="E19">
        <v>5.8051215277777702E-3</v>
      </c>
      <c r="F19">
        <v>6.5742622409810103E-3</v>
      </c>
      <c r="G19">
        <v>5.7307881185263898E-3</v>
      </c>
      <c r="H19">
        <v>6.1511107918320396E-3</v>
      </c>
      <c r="I19">
        <v>5.59083778126402E-3</v>
      </c>
      <c r="J19">
        <v>6.6259385603102102E-3</v>
      </c>
      <c r="K19">
        <v>6.4727150497088997E-3</v>
      </c>
      <c r="M19" s="8">
        <f t="shared" si="0"/>
        <v>6.1278189330018756E-3</v>
      </c>
      <c r="N19">
        <f t="shared" si="1"/>
        <v>4.1751085138578967E-4</v>
      </c>
    </row>
    <row r="20" spans="1:14" x14ac:dyDescent="0.25">
      <c r="A20" s="1" t="s">
        <v>19</v>
      </c>
      <c r="B20">
        <v>3.1873864683722102E-2</v>
      </c>
      <c r="C20">
        <v>3.4495994508819301E-2</v>
      </c>
      <c r="D20">
        <v>3.2803249823228402E-2</v>
      </c>
      <c r="E20">
        <v>3.3555772569444399E-2</v>
      </c>
      <c r="F20">
        <v>3.2189568026679098E-2</v>
      </c>
      <c r="G20">
        <v>3.2510508697552197E-2</v>
      </c>
      <c r="H20">
        <v>3.3732332393455501E-2</v>
      </c>
      <c r="I20">
        <v>3.3562803596268599E-2</v>
      </c>
      <c r="J20">
        <v>3.3353758356730601E-2</v>
      </c>
      <c r="K20">
        <v>3.4630318335193498E-2</v>
      </c>
      <c r="M20" s="8">
        <f t="shared" si="0"/>
        <v>3.3270817099109368E-2</v>
      </c>
      <c r="N20">
        <f t="shared" si="1"/>
        <v>9.2212907510264821E-4</v>
      </c>
    </row>
    <row r="21" spans="1:14" x14ac:dyDescent="0.25">
      <c r="A21" t="s">
        <v>20</v>
      </c>
      <c r="B21">
        <v>1.9990004997501198E-2</v>
      </c>
      <c r="C21">
        <v>3.04847576211894E-2</v>
      </c>
      <c r="D21">
        <v>2.3988005997001498E-2</v>
      </c>
      <c r="E21">
        <v>3.4482758620689599E-2</v>
      </c>
      <c r="F21">
        <v>2.8985507246376802E-2</v>
      </c>
      <c r="G21">
        <v>2.34882558720639E-2</v>
      </c>
      <c r="H21">
        <v>4.1979010494752597E-2</v>
      </c>
      <c r="I21">
        <v>2.94852573713143E-2</v>
      </c>
      <c r="J21">
        <v>2.8485757121439199E-2</v>
      </c>
      <c r="K21">
        <v>3.5982008995502197E-2</v>
      </c>
      <c r="M21" s="4">
        <f t="shared" si="0"/>
        <v>2.9735132433783069E-2</v>
      </c>
      <c r="N21">
        <f t="shared" si="1"/>
        <v>6.5084872882180079E-3</v>
      </c>
    </row>
    <row r="22" spans="1:14" x14ac:dyDescent="0.25">
      <c r="A22" t="s">
        <v>21</v>
      </c>
      <c r="B22">
        <v>0.21539230384807501</v>
      </c>
      <c r="C22">
        <v>0.209895052473763</v>
      </c>
      <c r="D22">
        <v>0.2103948025987</v>
      </c>
      <c r="E22">
        <v>0.224887556221889</v>
      </c>
      <c r="F22">
        <v>0.19940029985007399</v>
      </c>
      <c r="G22">
        <v>0.195902048975512</v>
      </c>
      <c r="H22">
        <v>0.238380809595202</v>
      </c>
      <c r="I22">
        <v>0.19390304847576201</v>
      </c>
      <c r="J22">
        <v>0.22088955522238801</v>
      </c>
      <c r="K22">
        <v>0.22538730634682599</v>
      </c>
      <c r="M22" s="4">
        <f t="shared" si="0"/>
        <v>0.21344327836081906</v>
      </c>
      <c r="N22">
        <f t="shared" si="1"/>
        <v>1.4388889127790828E-2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22"/>
    </sheetView>
  </sheetViews>
  <sheetFormatPr baseColWidth="10" defaultColWidth="9.140625" defaultRowHeight="15" x14ac:dyDescent="0.25"/>
  <cols>
    <col min="1" max="1" width="43.42578125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0.70314842578710601</v>
      </c>
      <c r="C2">
        <v>0.68715642178910497</v>
      </c>
      <c r="D2">
        <v>0.77311344327835996</v>
      </c>
      <c r="E2">
        <v>0.70514742628685601</v>
      </c>
      <c r="F2">
        <v>0.76711644177910998</v>
      </c>
      <c r="G2">
        <v>0.68915542228885496</v>
      </c>
      <c r="H2">
        <v>0.73563218390804597</v>
      </c>
      <c r="I2">
        <v>0.70614692653673095</v>
      </c>
      <c r="J2">
        <v>0.671664167916042</v>
      </c>
      <c r="K2">
        <v>0.776111944027986</v>
      </c>
      <c r="M2" s="4">
        <f t="shared" ref="M2:M22" si="0">SUM(B2:K2)/10</f>
        <v>0.72143928035981963</v>
      </c>
      <c r="N2">
        <f t="shared" ref="N2:N22" si="1">_xlfn.STDEV.S(B2:K2)</f>
        <v>3.8695564647442199E-2</v>
      </c>
    </row>
    <row r="3" spans="1:14" x14ac:dyDescent="0.25">
      <c r="A3" t="s">
        <v>2</v>
      </c>
      <c r="B3">
        <v>5.3503248375811996</v>
      </c>
      <c r="C3">
        <v>4.8850574712643597</v>
      </c>
      <c r="D3">
        <v>5.39630184907546</v>
      </c>
      <c r="E3">
        <v>5.3933033483258299</v>
      </c>
      <c r="F3">
        <v>5.6736631684157901</v>
      </c>
      <c r="G3">
        <v>5.4887556221888998</v>
      </c>
      <c r="H3">
        <v>5.5462268865567204</v>
      </c>
      <c r="I3">
        <v>5.3198400799600201</v>
      </c>
      <c r="J3">
        <v>5.3038480759620104</v>
      </c>
      <c r="K3">
        <v>5.4717641179410297</v>
      </c>
      <c r="M3" s="4">
        <f t="shared" si="0"/>
        <v>5.3829085457271315</v>
      </c>
      <c r="N3">
        <f t="shared" si="1"/>
        <v>0.20809801630341235</v>
      </c>
    </row>
    <row r="4" spans="1:14" x14ac:dyDescent="0.25">
      <c r="A4" t="s">
        <v>3</v>
      </c>
      <c r="B4">
        <v>2.5987006496751602E-2</v>
      </c>
      <c r="C4">
        <v>1.1994002998500701E-2</v>
      </c>
      <c r="D4">
        <v>1.74912543728135E-2</v>
      </c>
      <c r="E4">
        <v>2.34882558720639E-2</v>
      </c>
      <c r="F4">
        <v>2.34882558720639E-2</v>
      </c>
      <c r="G4">
        <v>1.8990504747626102E-2</v>
      </c>
      <c r="H4">
        <v>2.0989505247376299E-2</v>
      </c>
      <c r="I4">
        <v>1.1494252873563199E-2</v>
      </c>
      <c r="J4">
        <v>1.4992503748125901E-2</v>
      </c>
      <c r="K4">
        <v>1.9990004997501198E-2</v>
      </c>
      <c r="M4" s="4">
        <f t="shared" si="0"/>
        <v>1.889055472263863E-2</v>
      </c>
      <c r="N4">
        <f t="shared" si="1"/>
        <v>4.9180197382925651E-3</v>
      </c>
    </row>
    <row r="5" spans="1:14" x14ac:dyDescent="0.25">
      <c r="A5" t="s">
        <v>4</v>
      </c>
      <c r="B5">
        <v>2.4487756121939E-2</v>
      </c>
      <c r="C5">
        <v>1.24937531234382E-2</v>
      </c>
      <c r="D5">
        <v>2.24887556221889E-2</v>
      </c>
      <c r="E5">
        <v>2.5987006496751602E-2</v>
      </c>
      <c r="F5">
        <v>2.64867566216891E-2</v>
      </c>
      <c r="G5">
        <v>1.1994002998500701E-2</v>
      </c>
      <c r="H5">
        <v>2.5987006496751602E-2</v>
      </c>
      <c r="I5">
        <v>1.39930034982508E-2</v>
      </c>
      <c r="J5">
        <v>2.4487756121939E-2</v>
      </c>
      <c r="K5">
        <v>1.24937531234382E-2</v>
      </c>
      <c r="M5" s="4">
        <f t="shared" si="0"/>
        <v>2.0089955022488708E-2</v>
      </c>
      <c r="N5">
        <f t="shared" si="1"/>
        <v>6.437967932192229E-3</v>
      </c>
    </row>
    <row r="6" spans="1:14" x14ac:dyDescent="0.25">
      <c r="A6" t="s">
        <v>5</v>
      </c>
      <c r="B6">
        <v>2.5847076461769101</v>
      </c>
      <c r="C6">
        <v>2.25337331334332</v>
      </c>
      <c r="D6">
        <v>2.7736131934032899</v>
      </c>
      <c r="E6">
        <v>2.7896051974012899</v>
      </c>
      <c r="F6">
        <v>2.98150924537731</v>
      </c>
      <c r="G6">
        <v>2.8865567216391801</v>
      </c>
      <c r="H6">
        <v>2.89155422288855</v>
      </c>
      <c r="I6">
        <v>2.6461769115442202</v>
      </c>
      <c r="J6">
        <v>2.71264367816091</v>
      </c>
      <c r="K6">
        <v>2.7741129435282299</v>
      </c>
      <c r="M6" s="4">
        <f t="shared" si="0"/>
        <v>2.729385307346321</v>
      </c>
      <c r="N6">
        <f t="shared" si="1"/>
        <v>0.20463359033073966</v>
      </c>
    </row>
    <row r="7" spans="1:14" x14ac:dyDescent="0.25">
      <c r="A7" s="1" t="s">
        <v>6</v>
      </c>
      <c r="B7" s="3">
        <v>2.63435194942044E-5</v>
      </c>
      <c r="C7" s="3">
        <v>8.8009188159243798E-6</v>
      </c>
      <c r="D7" s="3">
        <v>2.6820676953886299E-5</v>
      </c>
      <c r="E7" s="3">
        <v>4.3535614309285702E-6</v>
      </c>
      <c r="F7" s="3">
        <v>4.5681499449537899E-5</v>
      </c>
      <c r="G7" s="3">
        <v>4.2736321172000797E-6</v>
      </c>
      <c r="H7" s="3">
        <v>1.73773269326845E-5</v>
      </c>
      <c r="I7" s="3">
        <v>2.6060442853792199E-5</v>
      </c>
      <c r="J7" s="3">
        <v>4.3932291552259601E-6</v>
      </c>
      <c r="K7" s="3">
        <v>8.5908438785941895E-6</v>
      </c>
      <c r="M7" s="8">
        <f t="shared" si="0"/>
        <v>1.7269565108197846E-5</v>
      </c>
      <c r="N7">
        <f t="shared" si="1"/>
        <v>1.3770520719315767E-5</v>
      </c>
    </row>
    <row r="8" spans="1:14" x14ac:dyDescent="0.25">
      <c r="A8" s="1" t="s">
        <v>7</v>
      </c>
      <c r="B8">
        <v>1.1415525114155201E-3</v>
      </c>
      <c r="C8">
        <v>1.02090658264722E-3</v>
      </c>
      <c r="D8" s="3">
        <v>8.9849267795519099E-4</v>
      </c>
      <c r="E8" s="3">
        <v>9.8825844482078491E-4</v>
      </c>
      <c r="F8">
        <v>1.3613086835962301E-3</v>
      </c>
      <c r="G8">
        <v>1.0427662365968199E-3</v>
      </c>
      <c r="H8">
        <v>1.1903468948888901E-3</v>
      </c>
      <c r="I8" s="3">
        <v>8.4696439274824697E-4</v>
      </c>
      <c r="J8">
        <v>1.03680208063332E-3</v>
      </c>
      <c r="K8">
        <v>1.0394921093098901E-3</v>
      </c>
      <c r="M8" s="8">
        <f t="shared" si="0"/>
        <v>1.0566890614612113E-3</v>
      </c>
      <c r="N8">
        <f t="shared" si="1"/>
        <v>1.4671138541419329E-4</v>
      </c>
    </row>
    <row r="9" spans="1:14" x14ac:dyDescent="0.25">
      <c r="A9" s="1" t="s">
        <v>8</v>
      </c>
      <c r="B9" s="3">
        <v>3.2051282051282002E-4</v>
      </c>
      <c r="C9" s="3">
        <v>3.7843950908474799E-4</v>
      </c>
      <c r="D9" s="3">
        <v>4.1125037995958999E-4</v>
      </c>
      <c r="E9" s="3">
        <v>4.44063265954714E-4</v>
      </c>
      <c r="F9" s="3">
        <v>4.9792834399996298E-4</v>
      </c>
      <c r="G9" s="3">
        <v>3.63258729962007E-4</v>
      </c>
      <c r="H9" s="3">
        <v>4.4312183678345599E-4</v>
      </c>
      <c r="I9" s="3">
        <v>4.2131049280297398E-4</v>
      </c>
      <c r="J9" s="3">
        <v>3.8660416565988498E-4</v>
      </c>
      <c r="K9" s="3">
        <v>3.9517881841533202E-4</v>
      </c>
      <c r="M9" s="8">
        <f t="shared" si="0"/>
        <v>4.0616683631354886E-4</v>
      </c>
      <c r="N9">
        <f t="shared" si="1"/>
        <v>4.9359355512166932E-5</v>
      </c>
    </row>
    <row r="10" spans="1:14" x14ac:dyDescent="0.25">
      <c r="A10" s="1" t="s">
        <v>9</v>
      </c>
      <c r="B10">
        <v>2.10221285563751E-2</v>
      </c>
      <c r="C10">
        <v>1.8204700570739502E-2</v>
      </c>
      <c r="D10">
        <v>2.32669372574963E-2</v>
      </c>
      <c r="E10">
        <v>2.2668994370844998E-2</v>
      </c>
      <c r="F10">
        <v>2.5070006897906401E-2</v>
      </c>
      <c r="G10">
        <v>2.30818870649976E-2</v>
      </c>
      <c r="H10">
        <v>2.3276929426330899E-2</v>
      </c>
      <c r="I10">
        <v>2.1482491725809301E-2</v>
      </c>
      <c r="J10">
        <v>2.2181414004735899E-2</v>
      </c>
      <c r="K10">
        <v>2.2203036004226601E-2</v>
      </c>
      <c r="M10" s="8">
        <f t="shared" si="0"/>
        <v>2.2245852587946258E-2</v>
      </c>
      <c r="N10">
        <f t="shared" si="1"/>
        <v>1.8066758628016918E-3</v>
      </c>
    </row>
    <row r="11" spans="1:14" x14ac:dyDescent="0.25">
      <c r="A11" s="1" t="s">
        <v>10</v>
      </c>
      <c r="B11" s="3">
        <v>4.8296452406041401E-5</v>
      </c>
      <c r="C11" s="3">
        <v>4.8405053487584101E-5</v>
      </c>
      <c r="D11" s="3">
        <v>3.5760902605181701E-5</v>
      </c>
      <c r="E11" s="3">
        <v>5.2242737171142799E-5</v>
      </c>
      <c r="F11" s="3">
        <v>4.1113349504584099E-5</v>
      </c>
      <c r="G11" s="3">
        <v>2.1368160586000399E-5</v>
      </c>
      <c r="H11" s="3">
        <v>3.9098985598540299E-5</v>
      </c>
      <c r="I11">
        <v>0</v>
      </c>
      <c r="J11" s="3">
        <v>3.5145833241807701E-5</v>
      </c>
      <c r="K11" s="3">
        <v>2.14771096964854E-5</v>
      </c>
      <c r="M11" s="8">
        <f t="shared" si="0"/>
        <v>3.4290858429736784E-5</v>
      </c>
      <c r="N11">
        <f t="shared" si="1"/>
        <v>1.5976527387454177E-5</v>
      </c>
    </row>
    <row r="12" spans="1:14" x14ac:dyDescent="0.25">
      <c r="A12" t="s">
        <v>11</v>
      </c>
      <c r="B12">
        <v>2.4652673663168398</v>
      </c>
      <c r="C12">
        <v>2.4407796101949</v>
      </c>
      <c r="D12">
        <v>2.38780609695152</v>
      </c>
      <c r="E12">
        <v>2.3528235882058901</v>
      </c>
      <c r="F12">
        <v>2.3923038480759602</v>
      </c>
      <c r="G12">
        <v>2.4287856071963998</v>
      </c>
      <c r="H12">
        <v>2.3663168415792102</v>
      </c>
      <c r="I12">
        <v>2.3603198400799599</v>
      </c>
      <c r="J12">
        <v>2.3283358320839498</v>
      </c>
      <c r="K12">
        <v>2.4727636181908998</v>
      </c>
      <c r="M12" s="4">
        <f t="shared" si="0"/>
        <v>2.3995502248875531</v>
      </c>
      <c r="N12">
        <f t="shared" si="1"/>
        <v>4.98021609552394E-2</v>
      </c>
    </row>
    <row r="13" spans="1:14" x14ac:dyDescent="0.25">
      <c r="A13" s="1" t="s">
        <v>12</v>
      </c>
      <c r="B13" s="3">
        <v>5.1809149144490402E-4</v>
      </c>
      <c r="C13" s="3">
        <v>4.00441806124559E-4</v>
      </c>
      <c r="D13" s="3">
        <v>3.97841819880468E-4</v>
      </c>
      <c r="E13" s="3">
        <v>3.7875984449078502E-4</v>
      </c>
      <c r="F13" s="3">
        <v>3.6088714282451199E-4</v>
      </c>
      <c r="G13" s="3">
        <v>3.6753236207920701E-4</v>
      </c>
      <c r="H13" s="3">
        <v>4.2140200882772E-4</v>
      </c>
      <c r="I13" s="3">
        <v>2.9100954250693798E-4</v>
      </c>
      <c r="J13" s="3">
        <v>4.6568229045395199E-4</v>
      </c>
      <c r="K13" s="3">
        <v>3.3504578959124402E-4</v>
      </c>
      <c r="M13" s="8">
        <f t="shared" si="0"/>
        <v>3.936694098224289E-4</v>
      </c>
      <c r="N13">
        <f t="shared" si="1"/>
        <v>6.4510959806110787E-5</v>
      </c>
    </row>
    <row r="14" spans="1:14" x14ac:dyDescent="0.25">
      <c r="A14" s="1" t="s">
        <v>13</v>
      </c>
      <c r="B14">
        <v>2.1066126914852899E-2</v>
      </c>
      <c r="C14">
        <v>2.1034195970059202E-2</v>
      </c>
      <c r="D14">
        <v>2.0915751406974301E-2</v>
      </c>
      <c r="E14">
        <v>2.00220290208405E-2</v>
      </c>
      <c r="F14">
        <v>2.1411114410360602E-2</v>
      </c>
      <c r="G14">
        <v>2.0316847085169201E-2</v>
      </c>
      <c r="H14">
        <v>2.0036144997045799E-2</v>
      </c>
      <c r="I14">
        <v>2.0157840101114901E-2</v>
      </c>
      <c r="J14">
        <v>1.99189009897945E-2</v>
      </c>
      <c r="K14">
        <v>2.08802254256799E-2</v>
      </c>
      <c r="M14" s="8">
        <f t="shared" si="0"/>
        <v>2.0575917632189182E-2</v>
      </c>
      <c r="N14">
        <f t="shared" si="1"/>
        <v>5.4033861727210573E-4</v>
      </c>
    </row>
    <row r="15" spans="1:14" x14ac:dyDescent="0.25">
      <c r="A15" s="1" t="s">
        <v>14</v>
      </c>
      <c r="B15">
        <v>1.6464771973884601E-2</v>
      </c>
      <c r="C15">
        <v>1.6444516807554699E-2</v>
      </c>
      <c r="D15">
        <v>1.6771938294286699E-2</v>
      </c>
      <c r="E15">
        <v>1.54725573255201E-2</v>
      </c>
      <c r="F15">
        <v>1.6664763253466101E-2</v>
      </c>
      <c r="G15">
        <v>1.5889364211749898E-2</v>
      </c>
      <c r="H15">
        <v>1.55701525735933E-2</v>
      </c>
      <c r="I15">
        <v>1.5627646775223301E-2</v>
      </c>
      <c r="J15">
        <v>1.5415841105687901E-2</v>
      </c>
      <c r="K15">
        <v>1.65847665847665E-2</v>
      </c>
      <c r="M15" s="8">
        <f t="shared" si="0"/>
        <v>1.6090631890573311E-2</v>
      </c>
      <c r="N15">
        <f t="shared" si="1"/>
        <v>5.4429475841282621E-4</v>
      </c>
    </row>
    <row r="16" spans="1:14" x14ac:dyDescent="0.25">
      <c r="A16" s="1" t="s">
        <v>15</v>
      </c>
      <c r="B16" s="3">
        <v>1.75624234388103E-5</v>
      </c>
      <c r="C16">
        <v>0</v>
      </c>
      <c r="D16" s="3">
        <v>3.5761062461165701E-5</v>
      </c>
      <c r="E16" s="3">
        <v>1.30606842927857E-5</v>
      </c>
      <c r="F16" s="3">
        <v>9.1363833626458905E-6</v>
      </c>
      <c r="G16" s="3">
        <v>8.5472642344001697E-6</v>
      </c>
      <c r="H16" s="3">
        <v>1.3033051819414E-5</v>
      </c>
      <c r="I16" s="3">
        <v>8.6868520151324894E-6</v>
      </c>
      <c r="J16" s="3">
        <v>4.3932291552259601E-6</v>
      </c>
      <c r="K16" s="3">
        <v>8.5909176818267697E-6</v>
      </c>
      <c r="M16" s="8">
        <f t="shared" si="0"/>
        <v>1.18771868461407E-5</v>
      </c>
      <c r="N16">
        <f t="shared" si="1"/>
        <v>9.6732937016095623E-6</v>
      </c>
    </row>
    <row r="17" spans="1:14" x14ac:dyDescent="0.25">
      <c r="A17" s="1" t="s">
        <v>16</v>
      </c>
      <c r="B17">
        <v>2.4148332228364098E-3</v>
      </c>
      <c r="C17">
        <v>2.5698682942499199E-3</v>
      </c>
      <c r="D17">
        <v>2.61502769247274E-3</v>
      </c>
      <c r="E17">
        <v>2.3596302955632802E-3</v>
      </c>
      <c r="F17">
        <v>2.5170736164089398E-3</v>
      </c>
      <c r="G17">
        <v>2.58127379878885E-3</v>
      </c>
      <c r="H17">
        <v>2.4545580926563001E-3</v>
      </c>
      <c r="I17">
        <v>2.74504523678186E-3</v>
      </c>
      <c r="J17">
        <v>2.3987031187533698E-3</v>
      </c>
      <c r="K17">
        <v>2.5729798457071098E-3</v>
      </c>
      <c r="M17" s="8">
        <f t="shared" si="0"/>
        <v>2.5228993214218782E-3</v>
      </c>
      <c r="N17">
        <f t="shared" si="1"/>
        <v>1.1757852364665606E-4</v>
      </c>
    </row>
    <row r="18" spans="1:14" x14ac:dyDescent="0.25">
      <c r="A18" s="1" t="s">
        <v>17</v>
      </c>
      <c r="B18">
        <v>8.3421511334348993E-3</v>
      </c>
      <c r="C18">
        <v>8.2376600117052192E-3</v>
      </c>
      <c r="D18">
        <v>8.0954105146463905E-3</v>
      </c>
      <c r="E18">
        <v>7.5055399069208504E-3</v>
      </c>
      <c r="F18">
        <v>7.72938032479842E-3</v>
      </c>
      <c r="G18">
        <v>7.6626223861397504E-3</v>
      </c>
      <c r="H18">
        <v>7.3376081743300996E-3</v>
      </c>
      <c r="I18">
        <v>7.1145318003935096E-3</v>
      </c>
      <c r="J18">
        <v>7.9429583126485407E-3</v>
      </c>
      <c r="K18">
        <v>8.4405766223948006E-3</v>
      </c>
      <c r="M18" s="8">
        <f t="shared" si="0"/>
        <v>7.8408439187412464E-3</v>
      </c>
      <c r="N18">
        <f t="shared" si="1"/>
        <v>4.4485629236075739E-4</v>
      </c>
    </row>
    <row r="19" spans="1:14" x14ac:dyDescent="0.25">
      <c r="A19" s="1" t="s">
        <v>18</v>
      </c>
      <c r="B19">
        <v>4.96138462146391E-3</v>
      </c>
      <c r="C19">
        <v>4.8317044299424801E-3</v>
      </c>
      <c r="D19">
        <v>5.1317124631772796E-3</v>
      </c>
      <c r="E19">
        <v>4.7584426440049196E-3</v>
      </c>
      <c r="F19">
        <v>5.3219433087412296E-3</v>
      </c>
      <c r="G19">
        <v>4.8078361318500901E-3</v>
      </c>
      <c r="H19">
        <v>4.9916588468355699E-3</v>
      </c>
      <c r="I19">
        <v>5.0210004647465801E-3</v>
      </c>
      <c r="J19">
        <v>4.33611717620802E-3</v>
      </c>
      <c r="K19">
        <v>4.63050463050463E-3</v>
      </c>
      <c r="M19" s="8">
        <f t="shared" si="0"/>
        <v>4.879230471747471E-3</v>
      </c>
      <c r="N19">
        <f t="shared" si="1"/>
        <v>2.7447164565851725E-4</v>
      </c>
    </row>
    <row r="20" spans="1:14" x14ac:dyDescent="0.25">
      <c r="A20" s="1" t="s">
        <v>19</v>
      </c>
      <c r="B20">
        <v>4.5354958530727596E-3</v>
      </c>
      <c r="C20">
        <v>4.5060704337532799E-3</v>
      </c>
      <c r="D20">
        <v>4.1035819174187601E-3</v>
      </c>
      <c r="E20">
        <v>4.5277038881657104E-3</v>
      </c>
      <c r="F20">
        <v>4.6869646650373404E-3</v>
      </c>
      <c r="G20">
        <v>4.3719256558956802E-3</v>
      </c>
      <c r="H20">
        <v>4.4225489173878203E-3</v>
      </c>
      <c r="I20">
        <v>4.4737287877932297E-3</v>
      </c>
      <c r="J20">
        <v>4.4415546759334502E-3</v>
      </c>
      <c r="K20">
        <v>4.2653906290269902E-3</v>
      </c>
      <c r="M20" s="8">
        <f t="shared" si="0"/>
        <v>4.4334965423485024E-3</v>
      </c>
      <c r="N20">
        <f t="shared" si="1"/>
        <v>1.6037788424864253E-4</v>
      </c>
    </row>
    <row r="21" spans="1:14" x14ac:dyDescent="0.25">
      <c r="A21" t="s">
        <v>20</v>
      </c>
      <c r="B21">
        <v>3.4982508745627101E-3</v>
      </c>
      <c r="C21">
        <v>1.49925037481259E-3</v>
      </c>
      <c r="D21">
        <v>2.9985007496251799E-3</v>
      </c>
      <c r="E21">
        <v>2.4987506246876498E-3</v>
      </c>
      <c r="F21">
        <v>5.9970014992503703E-3</v>
      </c>
      <c r="G21">
        <v>4.99750124937531E-3</v>
      </c>
      <c r="H21">
        <v>4.99750124937531E-3</v>
      </c>
      <c r="I21">
        <v>1.49925037481259E-3</v>
      </c>
      <c r="J21" s="3">
        <v>9.99500249875062E-4</v>
      </c>
      <c r="K21">
        <v>4.99750124937531E-3</v>
      </c>
      <c r="M21" s="4">
        <f t="shared" si="0"/>
        <v>3.3983008495752079E-3</v>
      </c>
      <c r="N21">
        <f t="shared" si="1"/>
        <v>1.7755005956320809E-3</v>
      </c>
    </row>
    <row r="22" spans="1:14" x14ac:dyDescent="0.25">
      <c r="A22" t="s">
        <v>21</v>
      </c>
      <c r="B22">
        <v>0.23388305847076399</v>
      </c>
      <c r="C22">
        <v>0.15942028985507201</v>
      </c>
      <c r="D22">
        <v>0.18590704647676101</v>
      </c>
      <c r="E22">
        <v>0.18640679660169901</v>
      </c>
      <c r="F22">
        <v>0.22888555722138901</v>
      </c>
      <c r="G22">
        <v>0.13143428285857001</v>
      </c>
      <c r="H22">
        <v>0.230384807596201</v>
      </c>
      <c r="I22">
        <v>0.28235882058970502</v>
      </c>
      <c r="J22">
        <v>0.21339330334832499</v>
      </c>
      <c r="K22">
        <v>0.18040979510244801</v>
      </c>
      <c r="M22" s="4">
        <f t="shared" si="0"/>
        <v>0.2032483758120934</v>
      </c>
      <c r="N22">
        <f t="shared" si="1"/>
        <v>4.3304661203375068E-2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M2" sqref="M2:M22"/>
    </sheetView>
  </sheetViews>
  <sheetFormatPr baseColWidth="10" defaultRowHeight="15" x14ac:dyDescent="0.25"/>
  <cols>
    <col min="1" max="1" width="44.5703125" customWidth="1"/>
  </cols>
  <sheetData>
    <row r="1" spans="1:1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22</v>
      </c>
      <c r="N1" t="s">
        <v>40</v>
      </c>
    </row>
    <row r="2" spans="1:14" x14ac:dyDescent="0.25">
      <c r="A2" t="s">
        <v>1</v>
      </c>
      <c r="B2">
        <v>0.72463768115941996</v>
      </c>
      <c r="C2">
        <v>0.76461769115442202</v>
      </c>
      <c r="D2">
        <v>0.70164917541229299</v>
      </c>
      <c r="E2">
        <v>0.72363818090954501</v>
      </c>
      <c r="F2">
        <v>0.74912543728135905</v>
      </c>
      <c r="G2">
        <v>0.77261369315342299</v>
      </c>
      <c r="H2">
        <v>0.62468765617191402</v>
      </c>
      <c r="I2">
        <v>0.80059970014992499</v>
      </c>
      <c r="J2">
        <v>0.748125937031484</v>
      </c>
      <c r="K2">
        <v>0.74712643678160895</v>
      </c>
      <c r="M2" s="4">
        <f t="shared" ref="M2:M22" si="0">SUM(B2:K2)/10</f>
        <v>0.73568215892053934</v>
      </c>
      <c r="N2">
        <f t="shared" ref="N2:N22" si="1">_xlfn.STDEV.S(B2:K2)</f>
        <v>4.7873784000195437E-2</v>
      </c>
    </row>
    <row r="3" spans="1:14" x14ac:dyDescent="0.25">
      <c r="A3" t="s">
        <v>2</v>
      </c>
      <c r="B3">
        <v>5.4477761119440196</v>
      </c>
      <c r="C3">
        <v>5.6656671664167897</v>
      </c>
      <c r="D3">
        <v>5.7316341829085404</v>
      </c>
      <c r="E3">
        <v>5.98950524737631</v>
      </c>
      <c r="F3">
        <v>5.8215892053973004</v>
      </c>
      <c r="G3">
        <v>5.4117941029485204</v>
      </c>
      <c r="H3">
        <v>5.87306346826586</v>
      </c>
      <c r="I3">
        <v>6.3778110944527704</v>
      </c>
      <c r="J3">
        <v>5.8715642178910503</v>
      </c>
      <c r="K3">
        <v>5.9205397301349301</v>
      </c>
      <c r="M3" s="4">
        <f t="shared" si="0"/>
        <v>5.8110944527736095</v>
      </c>
      <c r="N3">
        <f t="shared" si="1"/>
        <v>0.27718572590080026</v>
      </c>
    </row>
    <row r="4" spans="1:14" x14ac:dyDescent="0.25">
      <c r="A4" t="s">
        <v>3</v>
      </c>
      <c r="B4">
        <v>1.64917541229385E-2</v>
      </c>
      <c r="C4">
        <v>1.84907546226886E-2</v>
      </c>
      <c r="D4">
        <v>1.24937531234382E-2</v>
      </c>
      <c r="E4">
        <v>1.5992003998000999E-2</v>
      </c>
      <c r="F4">
        <v>2.2988505747126398E-2</v>
      </c>
      <c r="G4">
        <v>1.54922538730634E-2</v>
      </c>
      <c r="H4">
        <v>2.4487756121939E-2</v>
      </c>
      <c r="I4">
        <v>2.2988505747126398E-2</v>
      </c>
      <c r="J4">
        <v>1.3493253373313301E-2</v>
      </c>
      <c r="K4">
        <v>1.09945027486256E-2</v>
      </c>
      <c r="M4" s="4">
        <f t="shared" si="0"/>
        <v>1.7391304347826039E-2</v>
      </c>
      <c r="N4">
        <f t="shared" si="1"/>
        <v>4.7222787645915835E-3</v>
      </c>
    </row>
    <row r="5" spans="1:14" x14ac:dyDescent="0.25">
      <c r="A5" t="s">
        <v>4</v>
      </c>
      <c r="B5">
        <v>2.1989005497251302E-2</v>
      </c>
      <c r="C5">
        <v>2.3988005997001498E-2</v>
      </c>
      <c r="D5">
        <v>1.64917541229385E-2</v>
      </c>
      <c r="E5">
        <v>1.84907546226886E-2</v>
      </c>
      <c r="F5">
        <v>2.5487256371814E-2</v>
      </c>
      <c r="G5">
        <v>2.0989505247376299E-2</v>
      </c>
      <c r="H5">
        <v>1.9990004997501198E-2</v>
      </c>
      <c r="I5">
        <v>2.8985507246376802E-2</v>
      </c>
      <c r="J5">
        <v>2.0989505247376299E-2</v>
      </c>
      <c r="K5">
        <v>1.64917541229385E-2</v>
      </c>
      <c r="M5" s="4">
        <f t="shared" si="0"/>
        <v>2.1389305347326297E-2</v>
      </c>
      <c r="N5">
        <f t="shared" si="1"/>
        <v>3.9477096767879067E-3</v>
      </c>
    </row>
    <row r="6" spans="1:14" x14ac:dyDescent="0.25">
      <c r="A6" t="s">
        <v>5</v>
      </c>
      <c r="B6">
        <v>2.9140429785107398</v>
      </c>
      <c r="C6">
        <v>2.95502248875562</v>
      </c>
      <c r="D6">
        <v>3.25687156421789</v>
      </c>
      <c r="E6">
        <v>3.24587706146926</v>
      </c>
      <c r="F6">
        <v>3.2588705647176401</v>
      </c>
      <c r="G6">
        <v>2.9010494752623601</v>
      </c>
      <c r="H6">
        <v>3.2103948025986999</v>
      </c>
      <c r="I6">
        <v>3.6476761619190401</v>
      </c>
      <c r="J6">
        <v>3.1894052973513198</v>
      </c>
      <c r="K6">
        <v>3.3238380809595198</v>
      </c>
      <c r="M6" s="4">
        <f t="shared" si="0"/>
        <v>3.190304847576209</v>
      </c>
      <c r="N6">
        <f t="shared" si="1"/>
        <v>0.22484359859382777</v>
      </c>
    </row>
    <row r="7" spans="1:14" x14ac:dyDescent="0.25">
      <c r="A7" s="1" t="s">
        <v>6</v>
      </c>
      <c r="B7" s="3">
        <v>3.7896811193875802E-5</v>
      </c>
      <c r="C7" s="3">
        <v>1.67750052421891E-5</v>
      </c>
      <c r="D7">
        <v>0</v>
      </c>
      <c r="E7" s="3">
        <v>5.2757385019337603E-5</v>
      </c>
      <c r="F7" s="3">
        <v>2.8634307172484799E-5</v>
      </c>
      <c r="G7" s="3">
        <v>2.0864107892474701E-5</v>
      </c>
      <c r="H7" s="3">
        <v>2.04128290548043E-5</v>
      </c>
      <c r="I7" s="3">
        <v>8.19275923938423E-6</v>
      </c>
      <c r="J7" s="3">
        <v>4.0873883632053297E-5</v>
      </c>
      <c r="K7" s="3">
        <v>8.4318098458243506E-6</v>
      </c>
      <c r="M7" s="8">
        <f t="shared" si="0"/>
        <v>2.3483889829242816E-5</v>
      </c>
      <c r="N7">
        <f t="shared" si="1"/>
        <v>1.6555593812341695E-5</v>
      </c>
    </row>
    <row r="8" spans="1:14" x14ac:dyDescent="0.25">
      <c r="A8" s="1" t="s">
        <v>7</v>
      </c>
      <c r="B8">
        <v>1.22533022860198E-3</v>
      </c>
      <c r="C8">
        <v>1.28748165233801E-3</v>
      </c>
      <c r="D8">
        <v>1.18232526715607E-3</v>
      </c>
      <c r="E8">
        <v>1.4122746143638001E-3</v>
      </c>
      <c r="F8">
        <v>1.28036259214111E-3</v>
      </c>
      <c r="G8">
        <v>1.11414336145815E-3</v>
      </c>
      <c r="H8">
        <v>1.2737605330197901E-3</v>
      </c>
      <c r="I8">
        <v>1.35999803373778E-3</v>
      </c>
      <c r="J8">
        <v>1.3733624900369901E-3</v>
      </c>
      <c r="K8">
        <v>1.1931010931841401E-3</v>
      </c>
      <c r="M8" s="8">
        <f t="shared" si="0"/>
        <v>1.2702139866037818E-3</v>
      </c>
      <c r="N8">
        <f t="shared" si="1"/>
        <v>9.3890700290286436E-5</v>
      </c>
    </row>
    <row r="9" spans="1:14" x14ac:dyDescent="0.25">
      <c r="A9" s="1" t="s">
        <v>8</v>
      </c>
      <c r="B9" s="3">
        <v>4.8423703192174698E-4</v>
      </c>
      <c r="C9" s="3">
        <v>4.1937513105472799E-4</v>
      </c>
      <c r="D9" s="3">
        <v>3.8724242199536898E-4</v>
      </c>
      <c r="E9" s="3">
        <v>5.0322428787675795E-4</v>
      </c>
      <c r="F9" s="3">
        <v>4.4178645351833801E-4</v>
      </c>
      <c r="G9" s="3">
        <v>4.0893651469250399E-4</v>
      </c>
      <c r="H9" s="3">
        <v>4.0825658109608701E-4</v>
      </c>
      <c r="I9" s="3">
        <v>3.35903128814753E-4</v>
      </c>
      <c r="J9" s="3">
        <v>4.5778749667899603E-4</v>
      </c>
      <c r="K9" s="3">
        <v>4.1737458736830501E-4</v>
      </c>
      <c r="M9" s="8">
        <f t="shared" si="0"/>
        <v>4.2641236350175852E-4</v>
      </c>
      <c r="N9">
        <f t="shared" si="1"/>
        <v>4.8255078345713941E-5</v>
      </c>
    </row>
    <row r="10" spans="1:14" x14ac:dyDescent="0.25">
      <c r="A10" s="1" t="s">
        <v>9</v>
      </c>
      <c r="B10">
        <v>2.2561234930754102E-2</v>
      </c>
      <c r="C10">
        <v>2.2834975885929899E-2</v>
      </c>
      <c r="D10">
        <v>2.5080126224551101E-2</v>
      </c>
      <c r="E10">
        <v>2.413853277654E-2</v>
      </c>
      <c r="F10">
        <v>2.4699135243923299E-2</v>
      </c>
      <c r="G10">
        <v>2.24330888059888E-2</v>
      </c>
      <c r="H10">
        <v>2.4287184009406201E-2</v>
      </c>
      <c r="I10">
        <v>2.7920923487821402E-2</v>
      </c>
      <c r="J10">
        <v>2.3980707526925601E-2</v>
      </c>
      <c r="K10">
        <v>2.6214496810667901E-2</v>
      </c>
      <c r="M10" s="8">
        <f t="shared" si="0"/>
        <v>2.4415040570250832E-2</v>
      </c>
      <c r="N10">
        <f t="shared" si="1"/>
        <v>1.7060379085354991E-3</v>
      </c>
    </row>
    <row r="11" spans="1:14" x14ac:dyDescent="0.25">
      <c r="A11" s="1" t="s">
        <v>10</v>
      </c>
      <c r="B11" s="3">
        <v>5.8950595190473502E-5</v>
      </c>
      <c r="C11" s="3">
        <v>5.8712518347661902E-5</v>
      </c>
      <c r="D11" s="3">
        <v>2.4717601403959701E-5</v>
      </c>
      <c r="E11" s="3">
        <v>4.0582603861028901E-5</v>
      </c>
      <c r="F11" s="3">
        <v>5.72686143449697E-5</v>
      </c>
      <c r="G11" s="3">
        <v>1.25184647354848E-5</v>
      </c>
      <c r="H11" s="3">
        <v>6.1238487164413003E-5</v>
      </c>
      <c r="I11" s="3">
        <v>4.9156555436305302E-5</v>
      </c>
      <c r="J11" s="3">
        <v>6.1310825448079905E-5</v>
      </c>
      <c r="K11" s="3">
        <v>5.4806763997858301E-5</v>
      </c>
      <c r="M11" s="8">
        <f t="shared" si="0"/>
        <v>4.7926302993023508E-5</v>
      </c>
      <c r="N11">
        <f t="shared" si="1"/>
        <v>1.6920267109356505E-5</v>
      </c>
    </row>
    <row r="12" spans="1:14" x14ac:dyDescent="0.25">
      <c r="A12" t="s">
        <v>11</v>
      </c>
      <c r="B12">
        <v>2.2848575712143901</v>
      </c>
      <c r="C12">
        <v>2.4457771114442699</v>
      </c>
      <c r="D12">
        <v>2.2418790604697598</v>
      </c>
      <c r="E12">
        <v>2.5007496251874</v>
      </c>
      <c r="F12">
        <v>2.2983508245877</v>
      </c>
      <c r="G12">
        <v>2.2368815592203899</v>
      </c>
      <c r="H12">
        <v>2.4497751124437701</v>
      </c>
      <c r="I12">
        <v>2.4952523738130901</v>
      </c>
      <c r="J12">
        <v>2.45827086456771</v>
      </c>
      <c r="K12">
        <v>2.4332833583208302</v>
      </c>
      <c r="M12" s="4">
        <f t="shared" si="0"/>
        <v>2.3845077461269311</v>
      </c>
      <c r="N12">
        <f t="shared" si="1"/>
        <v>0.1059874074020395</v>
      </c>
    </row>
    <row r="13" spans="1:14" x14ac:dyDescent="0.25">
      <c r="A13" s="1" t="s">
        <v>12</v>
      </c>
      <c r="B13" s="3">
        <v>4.33709776576303E-4</v>
      </c>
      <c r="C13" s="3">
        <v>4.9486472998418901E-4</v>
      </c>
      <c r="D13" s="3">
        <v>4.2843842433530198E-4</v>
      </c>
      <c r="E13" s="3">
        <v>5.1134703418720103E-4</v>
      </c>
      <c r="F13" s="3">
        <v>5.0723837340107397E-4</v>
      </c>
      <c r="G13" s="3">
        <v>4.1728564036654298E-4</v>
      </c>
      <c r="H13" s="3">
        <v>4.0009308288050603E-4</v>
      </c>
      <c r="I13" s="3">
        <v>4.13739426090162E-4</v>
      </c>
      <c r="J13" s="3">
        <v>4.7005350435106E-4</v>
      </c>
      <c r="K13" s="3">
        <v>5.1434256901465396E-4</v>
      </c>
      <c r="M13" s="8">
        <f t="shared" si="0"/>
        <v>4.5911125611869939E-4</v>
      </c>
      <c r="N13">
        <f t="shared" si="1"/>
        <v>4.5179303497271574E-5</v>
      </c>
    </row>
    <row r="14" spans="1:14" x14ac:dyDescent="0.25">
      <c r="A14" s="1" t="s">
        <v>13</v>
      </c>
      <c r="B14">
        <v>1.87253143343186E-2</v>
      </c>
      <c r="C14">
        <v>1.9949758648599901E-2</v>
      </c>
      <c r="D14">
        <v>1.79655766204447E-2</v>
      </c>
      <c r="E14">
        <v>1.97071523651829E-2</v>
      </c>
      <c r="F14">
        <v>1.8227856386090199E-2</v>
      </c>
      <c r="G14">
        <v>1.8172789637962899E-2</v>
      </c>
      <c r="H14">
        <v>1.9478001004315199E-2</v>
      </c>
      <c r="I14">
        <v>1.9974192491243801E-2</v>
      </c>
      <c r="J14">
        <v>1.95092641414574E-2</v>
      </c>
      <c r="K14">
        <v>1.99623939695441E-2</v>
      </c>
      <c r="M14" s="8">
        <f t="shared" si="0"/>
        <v>1.9167229959915971E-2</v>
      </c>
      <c r="N14">
        <f t="shared" si="1"/>
        <v>8.1045269506308274E-4</v>
      </c>
    </row>
    <row r="15" spans="1:14" x14ac:dyDescent="0.25">
      <c r="A15" s="1" t="s">
        <v>14</v>
      </c>
      <c r="B15">
        <v>1.3777654261724901E-2</v>
      </c>
      <c r="C15">
        <v>1.50053051176561E-2</v>
      </c>
      <c r="D15">
        <v>1.3446375163754101E-2</v>
      </c>
      <c r="E15">
        <v>1.45003408980227E-2</v>
      </c>
      <c r="F15">
        <v>1.3580898384609401E-2</v>
      </c>
      <c r="G15">
        <v>1.3257164794444999E-2</v>
      </c>
      <c r="H15">
        <v>1.4517663293092601E-2</v>
      </c>
      <c r="I15">
        <v>1.5128115847039301E-2</v>
      </c>
      <c r="J15">
        <v>1.48332536286086E-2</v>
      </c>
      <c r="K15">
        <v>1.5253208317172201E-2</v>
      </c>
      <c r="M15" s="8">
        <f t="shared" si="0"/>
        <v>1.432999797061249E-2</v>
      </c>
      <c r="N15">
        <f t="shared" si="1"/>
        <v>7.498773622832593E-4</v>
      </c>
    </row>
    <row r="16" spans="1:14" x14ac:dyDescent="0.25">
      <c r="A16" s="1" t="s">
        <v>15</v>
      </c>
      <c r="B16" s="3">
        <v>3.7896970768803198E-5</v>
      </c>
      <c r="C16" s="3">
        <v>1.6775075592684301E-5</v>
      </c>
      <c r="D16">
        <v>0</v>
      </c>
      <c r="E16" s="3">
        <v>3.2466478361092102E-5</v>
      </c>
      <c r="F16" s="3">
        <v>4.0906320435570498E-5</v>
      </c>
      <c r="G16" s="3">
        <v>4.1728564036654298E-6</v>
      </c>
      <c r="H16" s="3">
        <v>2.4495494870235101E-5</v>
      </c>
      <c r="I16" s="3">
        <v>2.8675009729021099E-5</v>
      </c>
      <c r="J16" s="3">
        <v>3.6786795992691597E-5</v>
      </c>
      <c r="K16" s="3">
        <v>2.5295536181048499E-5</v>
      </c>
      <c r="M16" s="8">
        <f t="shared" si="0"/>
        <v>2.4747053833481179E-5</v>
      </c>
      <c r="N16">
        <f t="shared" si="1"/>
        <v>1.3958855339595954E-5</v>
      </c>
    </row>
    <row r="17" spans="1:14" x14ac:dyDescent="0.25">
      <c r="A17" s="1" t="s">
        <v>16</v>
      </c>
      <c r="B17">
        <v>2.70752802270449E-3</v>
      </c>
      <c r="C17">
        <v>2.6630432503386399E-3</v>
      </c>
      <c r="D17">
        <v>2.4635209399279799E-3</v>
      </c>
      <c r="E17">
        <v>2.90574981331774E-3</v>
      </c>
      <c r="F17">
        <v>2.56073565926671E-3</v>
      </c>
      <c r="G17">
        <v>2.6914923803642E-3</v>
      </c>
      <c r="H17">
        <v>2.6863392707691101E-3</v>
      </c>
      <c r="I17">
        <v>2.8265366732892201E-3</v>
      </c>
      <c r="J17">
        <v>2.7671845430057998E-3</v>
      </c>
      <c r="K17">
        <v>2.8288841295806E-3</v>
      </c>
      <c r="M17" s="8">
        <f t="shared" si="0"/>
        <v>2.7101014682564492E-3</v>
      </c>
      <c r="N17">
        <f t="shared" si="1"/>
        <v>1.3142271513176995E-4</v>
      </c>
    </row>
    <row r="18" spans="1:14" x14ac:dyDescent="0.25">
      <c r="A18" s="1" t="s">
        <v>17</v>
      </c>
      <c r="B18">
        <v>5.17925267173643E-3</v>
      </c>
      <c r="C18">
        <v>6.4038851075072598E-3</v>
      </c>
      <c r="D18">
        <v>5.2154138962355002E-3</v>
      </c>
      <c r="E18">
        <v>5.7343917405279004E-3</v>
      </c>
      <c r="F18">
        <v>5.10919942240275E-3</v>
      </c>
      <c r="G18">
        <v>5.2703176378294404E-3</v>
      </c>
      <c r="H18">
        <v>5.96873558338062E-3</v>
      </c>
      <c r="I18">
        <v>6.1651270917395399E-3</v>
      </c>
      <c r="J18">
        <v>6.3232414889659999E-3</v>
      </c>
      <c r="K18">
        <v>6.2437815140221498E-3</v>
      </c>
      <c r="M18" s="8">
        <f t="shared" si="0"/>
        <v>5.7613346154347586E-3</v>
      </c>
      <c r="N18">
        <f t="shared" si="1"/>
        <v>5.2402096293867133E-4</v>
      </c>
    </row>
    <row r="19" spans="1:14" x14ac:dyDescent="0.25">
      <c r="A19" s="1" t="s">
        <v>18</v>
      </c>
      <c r="B19">
        <v>5.1076695047286898E-3</v>
      </c>
      <c r="C19">
        <v>5.0031662955181098E-3</v>
      </c>
      <c r="D19">
        <v>4.9764770826638896E-3</v>
      </c>
      <c r="E19">
        <v>4.9430213304762797E-3</v>
      </c>
      <c r="F19">
        <v>4.9905710931396003E-3</v>
      </c>
      <c r="G19">
        <v>4.6735991721052897E-3</v>
      </c>
      <c r="H19">
        <v>5.0379067783116798E-3</v>
      </c>
      <c r="I19">
        <v>5.2721053601785996E-3</v>
      </c>
      <c r="J19">
        <v>4.8313325403735001E-3</v>
      </c>
      <c r="K19">
        <v>5.2193122986896904E-3</v>
      </c>
      <c r="M19" s="8">
        <f t="shared" si="0"/>
        <v>5.0055161456185326E-3</v>
      </c>
      <c r="N19">
        <f t="shared" si="1"/>
        <v>1.7440362425512939E-4</v>
      </c>
    </row>
    <row r="20" spans="1:14" x14ac:dyDescent="0.25">
      <c r="A20" s="1" t="s">
        <v>19</v>
      </c>
      <c r="B20">
        <v>4.8676553565262697E-3</v>
      </c>
      <c r="C20">
        <v>4.8731594596748097E-3</v>
      </c>
      <c r="D20">
        <v>4.46152705341473E-3</v>
      </c>
      <c r="E20">
        <v>5.1702866790039204E-3</v>
      </c>
      <c r="F20">
        <v>4.6019610490016802E-3</v>
      </c>
      <c r="G20">
        <v>4.8655505666738898E-3</v>
      </c>
      <c r="H20">
        <v>4.9031815565253904E-3</v>
      </c>
      <c r="I20">
        <v>4.8010159146303997E-3</v>
      </c>
      <c r="J20">
        <v>4.5983494990864604E-3</v>
      </c>
      <c r="K20">
        <v>4.6417308892224103E-3</v>
      </c>
      <c r="M20" s="8">
        <f t="shared" si="0"/>
        <v>4.7784418023759951E-3</v>
      </c>
      <c r="N20">
        <f t="shared" si="1"/>
        <v>2.0462267706272607E-4</v>
      </c>
    </row>
    <row r="21" spans="1:14" x14ac:dyDescent="0.25">
      <c r="A21" t="s">
        <v>20</v>
      </c>
      <c r="B21">
        <v>2.9985007496251799E-3</v>
      </c>
      <c r="C21">
        <v>7.4962518740629598E-3</v>
      </c>
      <c r="D21">
        <v>3.9980009995002497E-3</v>
      </c>
      <c r="E21">
        <v>9.4952523738130908E-3</v>
      </c>
      <c r="F21">
        <v>6.9965017491254297E-3</v>
      </c>
      <c r="G21">
        <v>5.4972513743128401E-3</v>
      </c>
      <c r="H21">
        <v>8.4957521239380305E-3</v>
      </c>
      <c r="I21">
        <v>6.4967516241879004E-3</v>
      </c>
      <c r="J21">
        <v>9.99500249875062E-3</v>
      </c>
      <c r="K21">
        <v>7.9960019990004995E-3</v>
      </c>
      <c r="M21" s="4">
        <f t="shared" si="0"/>
        <v>6.946526736631679E-3</v>
      </c>
      <c r="N21">
        <f t="shared" si="1"/>
        <v>2.2651664065840467E-3</v>
      </c>
    </row>
    <row r="22" spans="1:14" x14ac:dyDescent="0.25">
      <c r="A22" t="s">
        <v>21</v>
      </c>
      <c r="B22">
        <v>0.19440279860069901</v>
      </c>
      <c r="C22">
        <v>0.20689655172413701</v>
      </c>
      <c r="D22">
        <v>0.19140429785107399</v>
      </c>
      <c r="E22">
        <v>0.189905047476261</v>
      </c>
      <c r="F22">
        <v>0.20089955022488701</v>
      </c>
      <c r="G22">
        <v>0.22588705647176399</v>
      </c>
      <c r="H22">
        <v>0.14992503748125899</v>
      </c>
      <c r="I22">
        <v>0.168915542228885</v>
      </c>
      <c r="J22">
        <v>0.17191404297851001</v>
      </c>
      <c r="K22">
        <v>0.118940529735132</v>
      </c>
      <c r="M22" s="4">
        <f t="shared" si="0"/>
        <v>0.18190904547726083</v>
      </c>
      <c r="N22">
        <f t="shared" si="1"/>
        <v>3.0706517344097569E-2</v>
      </c>
    </row>
    <row r="25" spans="1:14" x14ac:dyDescent="0.25">
      <c r="A25" t="s">
        <v>0</v>
      </c>
    </row>
    <row r="26" spans="1:14" x14ac:dyDescent="0.25">
      <c r="A26" t="s">
        <v>1</v>
      </c>
    </row>
    <row r="27" spans="1:14" x14ac:dyDescent="0.25">
      <c r="A27" t="s">
        <v>2</v>
      </c>
    </row>
    <row r="28" spans="1:14" x14ac:dyDescent="0.25">
      <c r="A28" t="s">
        <v>41</v>
      </c>
    </row>
    <row r="29" spans="1:14" x14ac:dyDescent="0.25">
      <c r="A29" t="s">
        <v>42</v>
      </c>
    </row>
    <row r="30" spans="1:14" x14ac:dyDescent="0.25">
      <c r="A30" t="s">
        <v>43</v>
      </c>
    </row>
    <row r="31" spans="1:14" x14ac:dyDescent="0.25">
      <c r="A31" t="s">
        <v>44</v>
      </c>
    </row>
    <row r="32" spans="1:14" x14ac:dyDescent="0.25">
      <c r="A32" t="s">
        <v>45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51</v>
      </c>
    </row>
    <row r="39" spans="1:1" x14ac:dyDescent="0.25">
      <c r="A39" t="s">
        <v>52</v>
      </c>
    </row>
    <row r="40" spans="1:1" x14ac:dyDescent="0.25">
      <c r="A40" t="s">
        <v>53</v>
      </c>
    </row>
    <row r="41" spans="1:1" x14ac:dyDescent="0.25">
      <c r="A41" t="s">
        <v>54</v>
      </c>
    </row>
    <row r="42" spans="1:1" x14ac:dyDescent="0.25">
      <c r="A42" t="s">
        <v>55</v>
      </c>
    </row>
    <row r="43" spans="1:1" x14ac:dyDescent="0.25">
      <c r="A43" t="s">
        <v>56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Anteilsberechnung</vt:lpstr>
      <vt:lpstr>unoptimized</vt:lpstr>
      <vt:lpstr>RockOptimized (R)</vt:lpstr>
      <vt:lpstr>PlantOptimized (R,P)</vt:lpstr>
      <vt:lpstr>NetOptimized (R,P,N)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2020-05-08T21:49:27Z</dcterms:modified>
</cp:coreProperties>
</file>