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fevereiro" sheetId="4" r:id="rId1"/>
    <sheet name="fevereiroInvest" sheetId="6" r:id="rId2"/>
    <sheet name="marco" sheetId="5" r:id="rId3"/>
    <sheet name="marcoInvest" sheetId="9" r:id="rId4"/>
    <sheet name="abril" sheetId="11" r:id="rId5"/>
    <sheet name="abrilInvest" sheetId="12" r:id="rId6"/>
    <sheet name="maio" sheetId="10" r:id="rId7"/>
    <sheet name="junho" sheetId="13" r:id="rId8"/>
  </sheets>
  <calcPr calcId="152511"/>
</workbook>
</file>

<file path=xl/calcChain.xml><?xml version="1.0" encoding="utf-8"?>
<calcChain xmlns="http://schemas.openxmlformats.org/spreadsheetml/2006/main">
  <c r="F75" i="9" l="1"/>
  <c r="F69" i="9"/>
  <c r="F68" i="9"/>
  <c r="F65" i="9"/>
  <c r="F64" i="9"/>
  <c r="F63" i="9"/>
  <c r="F62" i="9"/>
  <c r="F61" i="9"/>
  <c r="F60" i="9"/>
  <c r="F57" i="9"/>
  <c r="F55" i="9"/>
  <c r="F54" i="9"/>
  <c r="F53" i="9"/>
  <c r="F52" i="9"/>
  <c r="H52" i="9" s="1"/>
  <c r="F50" i="9"/>
  <c r="H51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50" i="9"/>
  <c r="G50" i="9"/>
  <c r="G51" i="9"/>
  <c r="G52" i="9" s="1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32" i="6"/>
  <c r="F58" i="6"/>
  <c r="F54" i="6"/>
  <c r="F57" i="6"/>
  <c r="F53" i="6"/>
  <c r="F51" i="6"/>
  <c r="F50" i="6"/>
  <c r="F44" i="6"/>
  <c r="F43" i="6"/>
  <c r="F40" i="6"/>
  <c r="F39" i="6"/>
  <c r="G53" i="9" l="1"/>
  <c r="G54" i="9" s="1"/>
  <c r="G55" i="9" s="1"/>
  <c r="G56" i="9" s="1"/>
  <c r="G57" i="9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32" i="6"/>
  <c r="G33" i="6" s="1"/>
  <c r="G34" i="6" s="1"/>
  <c r="F42" i="6"/>
  <c r="F41" i="6"/>
  <c r="F35" i="6"/>
  <c r="G35" i="6" l="1"/>
  <c r="G36" i="6" s="1"/>
  <c r="G30" i="12"/>
  <c r="F30" i="12"/>
  <c r="G9" i="12"/>
  <c r="F9" i="12"/>
  <c r="G5" i="12"/>
  <c r="F5" i="12"/>
  <c r="D41" i="12" l="1"/>
  <c r="D46" i="12" s="1"/>
  <c r="D45" i="12" s="1"/>
  <c r="D51" i="12"/>
  <c r="D52" i="12" s="1"/>
  <c r="F27" i="12" l="1"/>
  <c r="G27" i="12" s="1"/>
  <c r="F28" i="12"/>
  <c r="G28" i="12" s="1"/>
  <c r="F29" i="12"/>
  <c r="G29" i="12" s="1"/>
  <c r="F39" i="12"/>
  <c r="G39" i="12" s="1"/>
  <c r="F31" i="12"/>
  <c r="G31" i="12" s="1"/>
  <c r="F32" i="12"/>
  <c r="G32" i="12" s="1"/>
  <c r="F33" i="12"/>
  <c r="G33" i="12" s="1"/>
  <c r="F34" i="12"/>
  <c r="G34" i="12" s="1"/>
  <c r="F35" i="12"/>
  <c r="G35" i="12" s="1"/>
  <c r="F36" i="12"/>
  <c r="G36" i="12" s="1"/>
  <c r="F37" i="12"/>
  <c r="G37" i="12" s="1"/>
  <c r="G38" i="12"/>
  <c r="G3" i="12"/>
  <c r="F6" i="12"/>
  <c r="G6" i="12" s="1"/>
  <c r="F10" i="12"/>
  <c r="G10" i="12" s="1"/>
  <c r="F12" i="12"/>
  <c r="G12" i="12" s="1"/>
  <c r="G13" i="12"/>
  <c r="F15" i="12"/>
  <c r="G15" i="12" s="1"/>
  <c r="F16" i="12"/>
  <c r="G16" i="12" s="1"/>
  <c r="G20" i="12"/>
  <c r="G21" i="12"/>
  <c r="F22" i="12"/>
  <c r="G22" i="12" s="1"/>
  <c r="F25" i="12"/>
  <c r="G25" i="12" s="1"/>
  <c r="F2" i="12"/>
  <c r="G2" i="12" s="1"/>
  <c r="F24" i="12"/>
  <c r="G24" i="12" s="1"/>
  <c r="G8" i="12"/>
  <c r="F4" i="12"/>
  <c r="G4" i="12" s="1"/>
  <c r="D43" i="12"/>
  <c r="D44" i="12" s="1"/>
  <c r="D47" i="12" s="1"/>
  <c r="D48" i="12" s="1"/>
  <c r="G26" i="12"/>
  <c r="F23" i="12"/>
  <c r="G23" i="12" s="1"/>
  <c r="G18" i="12"/>
  <c r="F17" i="12"/>
  <c r="G17" i="12" s="1"/>
  <c r="G14" i="12"/>
  <c r="F7" i="12"/>
  <c r="G7" i="12" s="1"/>
  <c r="D59" i="9"/>
  <c r="D49" i="9"/>
  <c r="D51" i="9" s="1"/>
  <c r="D52" i="9" s="1"/>
  <c r="D60" i="9" l="1"/>
  <c r="F6" i="9" s="1"/>
  <c r="G6" i="9" s="1"/>
  <c r="D53" i="12"/>
  <c r="D54" i="12" s="1"/>
  <c r="F18" i="9"/>
  <c r="G18" i="9" s="1"/>
  <c r="F31" i="9"/>
  <c r="G31" i="9" s="1"/>
  <c r="F11" i="9"/>
  <c r="G11" i="9" s="1"/>
  <c r="G4" i="9"/>
  <c r="F19" i="9"/>
  <c r="G19" i="9" s="1"/>
  <c r="F7" i="9"/>
  <c r="G7" i="9" s="1"/>
  <c r="G34" i="9"/>
  <c r="G20" i="9"/>
  <c r="F39" i="9"/>
  <c r="G39" i="9" s="1"/>
  <c r="F44" i="9"/>
  <c r="G44" i="9" s="1"/>
  <c r="F38" i="9"/>
  <c r="G38" i="9" s="1"/>
  <c r="F43" i="9"/>
  <c r="G43" i="9" s="1"/>
  <c r="G42" i="9"/>
  <c r="G21" i="9"/>
  <c r="F29" i="9"/>
  <c r="G29" i="9" s="1"/>
  <c r="F24" i="9"/>
  <c r="G24" i="9" s="1"/>
  <c r="F17" i="9"/>
  <c r="G17" i="9" s="1"/>
  <c r="G35" i="9"/>
  <c r="G16" i="9"/>
  <c r="G8" i="9"/>
  <c r="D54" i="9"/>
  <c r="D53" i="9" s="1"/>
  <c r="D55" i="9" s="1"/>
  <c r="D56" i="9" s="1"/>
  <c r="D31" i="6"/>
  <c r="G27" i="9" l="1"/>
  <c r="G13" i="9"/>
  <c r="F5" i="9"/>
  <c r="G5" i="9" s="1"/>
  <c r="F12" i="9"/>
  <c r="G12" i="9" s="1"/>
  <c r="F22" i="9"/>
  <c r="G22" i="9" s="1"/>
  <c r="F26" i="9"/>
  <c r="G26" i="9" s="1"/>
  <c r="F32" i="9"/>
  <c r="G32" i="9" s="1"/>
  <c r="F37" i="9"/>
  <c r="G37" i="9" s="1"/>
  <c r="G40" i="9"/>
  <c r="F41" i="9"/>
  <c r="G41" i="9" s="1"/>
  <c r="G9" i="9"/>
  <c r="G33" i="9"/>
  <c r="F3" i="9"/>
  <c r="G3" i="9" s="1"/>
  <c r="F15" i="9"/>
  <c r="G15" i="9" s="1"/>
  <c r="F25" i="9"/>
  <c r="G25" i="9" s="1"/>
  <c r="F23" i="9"/>
  <c r="G23" i="9" s="1"/>
  <c r="G10" i="9"/>
  <c r="F28" i="9"/>
  <c r="G28" i="9" s="1"/>
  <c r="F2" i="9"/>
  <c r="G2" i="9" s="1"/>
  <c r="D61" i="9"/>
  <c r="D62" i="9" s="1"/>
  <c r="D41" i="6"/>
  <c r="D42" i="6" s="1"/>
  <c r="F9" i="6" l="1"/>
  <c r="G9" i="6" s="1"/>
  <c r="F24" i="6"/>
  <c r="G24" i="6" s="1"/>
  <c r="G28" i="6"/>
  <c r="F26" i="6"/>
  <c r="G26" i="6" s="1"/>
  <c r="F27" i="6"/>
  <c r="G27" i="6" s="1"/>
  <c r="F29" i="6"/>
  <c r="G29" i="6" s="1"/>
  <c r="G6" i="6"/>
  <c r="G14" i="6"/>
  <c r="F5" i="6"/>
  <c r="G5" i="6" s="1"/>
  <c r="F8" i="6"/>
  <c r="G8" i="6" s="1"/>
  <c r="F17" i="6"/>
  <c r="G17" i="6" s="1"/>
  <c r="F20" i="6"/>
  <c r="G20" i="6" s="1"/>
  <c r="F25" i="6"/>
  <c r="G25" i="6" s="1"/>
  <c r="G4" i="6"/>
  <c r="G11" i="6"/>
  <c r="F3" i="6"/>
  <c r="G3" i="6" s="1"/>
  <c r="F12" i="6"/>
  <c r="G12" i="6" s="1"/>
  <c r="F22" i="6"/>
  <c r="G22" i="6" s="1"/>
  <c r="F2" i="6"/>
  <c r="G2" i="6" s="1"/>
  <c r="D36" i="6"/>
  <c r="D35" i="6" s="1"/>
  <c r="F21" i="6"/>
  <c r="G21" i="6" s="1"/>
  <c r="F19" i="6"/>
  <c r="G19" i="6" s="1"/>
  <c r="F18" i="6"/>
  <c r="G18" i="6" s="1"/>
  <c r="F16" i="6"/>
  <c r="G16" i="6" s="1"/>
  <c r="F15" i="6"/>
  <c r="G15" i="6" s="1"/>
  <c r="F7" i="6"/>
  <c r="G7" i="6" s="1"/>
  <c r="G10" i="6"/>
  <c r="D33" i="6"/>
  <c r="D34" i="6" s="1"/>
  <c r="F37" i="6" l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D43" i="6"/>
  <c r="D37" i="6"/>
  <c r="D38" i="6" s="1"/>
  <c r="D44" i="6"/>
</calcChain>
</file>

<file path=xl/sharedStrings.xml><?xml version="1.0" encoding="utf-8"?>
<sst xmlns="http://schemas.openxmlformats.org/spreadsheetml/2006/main" count="2909" uniqueCount="774">
  <si>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</si>
  <si>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</si>
  <si>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</si>
  <si>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</si>
  <si>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</si>
  <si>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</si>
  <si>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</si>
  <si>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</si>
  <si>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</si>
  <si>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</si>
  <si>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</si>
  <si>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</si>
  <si>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</si>
  <si>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</si>
  <si>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</si>
  <si>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</si>
  <si>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</si>
  <si>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</si>
  <si>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</si>
  <si>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</si>
  <si>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</si>
  <si>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</si>
  <si>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</si>
  <si>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</si>
  <si>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</si>
  <si>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</si>
  <si>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</si>
  <si>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</si>
  <si>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</si>
  <si>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</si>
  <si>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</si>
  <si>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</si>
  <si>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</si>
  <si>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</si>
  <si>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</si>
  <si>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</si>
  <si>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</si>
  <si>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</si>
  <si>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</si>
  <si>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</si>
  <si>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</si>
  <si>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</si>
  <si>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</si>
  <si>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</si>
  <si>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</si>
  <si>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</si>
  <si>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</si>
  <si>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</si>
  <si>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</si>
  <si>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STAKE BET MATRIZ-FULL 3%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</si>
  <si>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</si>
  <si>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</si>
  <si>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</si>
  <si>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</si>
  <si>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</si>
  <si>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</si>
  <si>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</si>
  <si>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</si>
  <si>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</si>
  <si>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</si>
  <si>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</si>
  <si>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</si>
  <si>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</si>
  <si>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</si>
  <si>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</si>
  <si>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</si>
  <si>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</si>
  <si>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</si>
  <si>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</si>
  <si>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</si>
  <si>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</si>
  <si>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</si>
  <si>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</si>
  <si>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</si>
  <si>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</si>
  <si>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</si>
  <si>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</si>
  <si>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</si>
  <si>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</si>
  <si>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</si>
  <si>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</si>
  <si>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</si>
  <si>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</si>
  <si>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</si>
  <si>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</si>
  <si>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</si>
  <si>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</si>
  <si>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</si>
  <si>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</si>
  <si>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</si>
  <si>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</si>
  <si>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</si>
  <si>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</si>
  <si>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</si>
  <si>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</si>
  <si>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</si>
  <si>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</si>
  <si>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</si>
  <si>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</si>
  <si>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</si>
  <si>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</si>
  <si>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</si>
  <si>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</si>
  <si>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</si>
  <si>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</si>
  <si>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</si>
  <si>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</si>
  <si>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</si>
  <si>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</si>
  <si>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</si>
  <si>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</si>
  <si>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</si>
  <si>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</si>
  <si>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</si>
  <si>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</si>
  <si>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</si>
  <si>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</si>
  <si>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</si>
  <si>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</si>
  <si>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</si>
  <si>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</si>
  <si>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</si>
  <si>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</si>
  <si>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</si>
  <si>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</si>
  <si>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</si>
  <si>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</si>
  <si>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</si>
  <si>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</si>
  <si>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</si>
  <si>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</si>
  <si>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</si>
  <si>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</si>
  <si>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</si>
  <si>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</si>
  <si>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</si>
  <si>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</si>
  <si>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</si>
  <si>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</si>
  <si>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</si>
  <si>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</si>
  <si>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</si>
  <si>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</si>
  <si>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</si>
  <si>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</si>
  <si>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</si>
  <si>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</si>
  <si>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</si>
  <si>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</si>
  <si>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</si>
  <si>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</si>
  <si>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</si>
  <si>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</si>
  <si>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</si>
  <si>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</si>
  <si>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</si>
  <si>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</si>
  <si>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</si>
  <si>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</si>
  <si>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</si>
  <si>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</si>
  <si>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</si>
  <si>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</si>
  <si>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</si>
  <si>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</si>
  <si>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</si>
  <si>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</si>
  <si>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</si>
  <si>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</si>
  <si>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</si>
  <si>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</si>
  <si>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</si>
  <si>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</si>
  <si>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</si>
  <si>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</si>
  <si>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</si>
  <si>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</si>
  <si>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</si>
  <si>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</si>
  <si>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</si>
  <si>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</si>
  <si>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</si>
  <si>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</si>
  <si>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</si>
  <si>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</si>
  <si>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</si>
  <si>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</si>
  <si>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</si>
  <si>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</si>
  <si>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</si>
  <si>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</si>
  <si>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</si>
  <si>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</si>
  <si>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</si>
  <si>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</si>
  <si>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</si>
  <si>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</si>
  <si>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</si>
  <si>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</si>
  <si>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</si>
  <si>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</si>
  <si>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</si>
  <si>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</si>
  <si>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</si>
  <si>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</si>
  <si>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</si>
  <si>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</si>
  <si>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</si>
  <si>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</si>
  <si>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</si>
  <si>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</si>
  <si>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</si>
  <si>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</si>
  <si>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</si>
  <si>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</si>
  <si>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</si>
  <si>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</si>
  <si>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</si>
  <si>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</si>
  <si>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</si>
  <si>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</si>
  <si>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</si>
  <si>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</si>
  <si>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</si>
  <si>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</si>
  <si>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</si>
  <si>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</si>
  <si>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</si>
  <si>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</si>
  <si>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</si>
  <si>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</si>
  <si>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</si>
  <si>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</si>
  <si>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</si>
  <si>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</si>
  <si>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</si>
  <si>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</si>
  <si>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</si>
  <si>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</si>
  <si>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</si>
  <si>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</si>
  <si>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</si>
  <si>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</si>
  <si>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</si>
  <si>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</si>
  <si>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</si>
  <si>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</si>
  <si>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</si>
  <si>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</si>
  <si>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</si>
  <si>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</si>
  <si>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</si>
  <si>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</si>
  <si>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</si>
  <si>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</si>
  <si>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</si>
  <si>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</si>
  <si>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</si>
  <si>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</si>
  <si>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</si>
  <si>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</si>
  <si>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</si>
  <si>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</si>
  <si>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</si>
  <si>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</si>
  <si>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</si>
  <si>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</si>
  <si>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</si>
  <si>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</si>
  <si>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</si>
  <si>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</si>
  <si>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</si>
  <si>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</si>
  <si>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</si>
  <si>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</si>
  <si>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</si>
  <si>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</si>
  <si>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</si>
  <si>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</si>
  <si>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</si>
  <si>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</si>
  <si>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</si>
  <si>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</si>
  <si>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</si>
  <si>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</si>
  <si>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</si>
  <si>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</si>
  <si>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</si>
  <si>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</si>
  <si>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</si>
  <si>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</si>
  <si>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</si>
  <si>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</si>
  <si>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</si>
  <si>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</si>
  <si>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</si>
  <si>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</si>
  <si>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</si>
  <si>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</si>
  <si>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</si>
  <si>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</si>
  <si>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</si>
  <si>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</si>
  <si>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</si>
  <si>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</si>
  <si>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</si>
  <si>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</si>
  <si>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</si>
  <si>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</si>
  <si>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</si>
  <si>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</si>
  <si>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</si>
  <si>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</si>
  <si>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</si>
  <si>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</si>
  <si>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</si>
  <si>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</si>
  <si>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</si>
  <si>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</si>
  <si>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</si>
  <si>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</si>
  <si>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</si>
  <si>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</si>
  <si>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</si>
  <si>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</si>
  <si>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</si>
  <si>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</si>
  <si>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</si>
  <si>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</si>
  <si>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</si>
  <si>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</si>
  <si>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</si>
  <si>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</si>
  <si>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</si>
  <si>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</si>
  <si>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</si>
  <si>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</si>
  <si>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</si>
  <si>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</si>
  <si>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</si>
  <si>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</si>
  <si>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</si>
  <si>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</si>
  <si>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</si>
  <si>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</si>
  <si>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</si>
  <si>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DEPORTIVO MOR�N vs E. CASEROS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</si>
  <si>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</si>
  <si>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</si>
  <si>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</si>
  <si>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</si>
  <si>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</si>
  <si>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</si>
  <si>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</si>
  <si>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</si>
  <si>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</si>
  <si>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</si>
  <si>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</si>
  <si>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</si>
  <si>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</si>
  <si>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</si>
  <si>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</si>
  <si>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</si>
  <si>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</si>
  <si>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</si>
  <si>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</si>
  <si>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</si>
  <si>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</si>
  <si>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</si>
  <si>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</si>
  <si>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</si>
  <si>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</si>
  <si>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</si>
  <si>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</si>
  <si>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</si>
  <si>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</si>
  <si>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</si>
  <si>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</si>
  <si>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</si>
  <si>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</si>
  <si>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</si>
  <si>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</si>
  <si>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</si>
  <si>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</si>
  <si>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</si>
  <si>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</si>
  <si>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</si>
  <si>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</si>
  <si>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</si>
  <si>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</si>
  <si>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</si>
  <si>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</si>
  <si>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</si>
  <si>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</si>
  <si>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</si>
  <si>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</si>
  <si>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</si>
  <si>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</si>
  <si>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</si>
  <si>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</si>
  <si>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</si>
  <si>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</si>
  <si>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</si>
  <si>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</si>
  <si>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</si>
  <si>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</si>
  <si>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</si>
  <si>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</si>
  <si>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</si>
  <si>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</si>
  <si>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</si>
  <si>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</si>
  <si>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</si>
  <si>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</si>
  <si>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</si>
  <si>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</si>
  <si>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</si>
  <si>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</si>
  <si>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</si>
  <si>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</si>
  <si>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</si>
  <si>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</si>
  <si>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</si>
  <si>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</si>
  <si>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</si>
  <si>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</si>
  <si>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</si>
  <si>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</si>
  <si>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</si>
  <si>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VILLA D�LMINE vs CA GUEMES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</si>
  <si>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</si>
  <si>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</si>
  <si>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</si>
  <si>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</si>
  <si>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</si>
  <si>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</si>
  <si>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</si>
  <si>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</si>
  <si>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</si>
  <si>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</si>
  <si>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</si>
  <si>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</si>
  <si>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</si>
  <si>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</si>
  <si>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</si>
  <si>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</si>
  <si>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</si>
  <si>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</si>
  <si>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</si>
  <si>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</si>
  <si>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</si>
  <si>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</si>
  <si>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</si>
  <si>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</si>
  <si>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</si>
  <si>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</si>
  <si>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</si>
  <si>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</si>
  <si>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</si>
  <si>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</si>
  <si>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</si>
  <si>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</si>
  <si>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</si>
  <si>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</si>
  <si>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</si>
  <si>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</si>
  <si>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</si>
  <si>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</si>
  <si>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</si>
  <si>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</si>
  <si>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</si>
  <si>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</si>
  <si>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</si>
  <si>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</si>
  <si>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</si>
  <si>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</si>
  <si>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</si>
  <si>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</si>
  <si>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</si>
  <si>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</si>
  <si>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</si>
  <si>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</si>
  <si>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</si>
  <si>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</si>
  <si>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</si>
  <si>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</si>
  <si>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</si>
  <si>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</si>
  <si>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</si>
  <si>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</si>
  <si>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</si>
  <si>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</si>
  <si>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</si>
  <si>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</si>
  <si>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</si>
  <si>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</si>
  <si>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</si>
  <si>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</si>
  <si>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</si>
  <si>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</si>
  <si>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</si>
  <si>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</si>
  <si>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</si>
  <si>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</si>
  <si>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</si>
  <si>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</si>
  <si>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</si>
  <si>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</si>
  <si>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</si>
  <si>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</si>
  <si>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</si>
  <si>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</si>
  <si>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</si>
  <si>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</si>
  <si>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</si>
  <si>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</si>
  <si>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</si>
  <si>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</si>
  <si>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</si>
  <si>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</si>
  <si>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</si>
  <si>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</si>
  <si>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</si>
  <si>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</si>
  <si>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</si>
  <si>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</si>
  <si>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</si>
  <si>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</si>
  <si>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</si>
  <si>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</si>
  <si>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</si>
  <si>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</si>
  <si>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</si>
  <si>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</si>
  <si>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</si>
  <si>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</si>
  <si>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</si>
  <si>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</si>
  <si>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</si>
  <si>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</si>
  <si>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</si>
  <si>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</si>
  <si>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</si>
  <si>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</si>
  <si>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</si>
  <si>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</si>
  <si>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</si>
  <si>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</si>
  <si>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</si>
  <si>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</si>
  <si>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</si>
  <si>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</si>
  <si>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</si>
  <si>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</si>
  <si>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</si>
  <si>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</si>
  <si>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</si>
  <si>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</si>
  <si>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</si>
  <si>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</si>
  <si>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</si>
  <si>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</si>
  <si>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</si>
  <si>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</si>
  <si>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</si>
  <si>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</si>
  <si>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</si>
  <si>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</si>
  <si>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</si>
  <si>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</si>
  <si>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</si>
  <si>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</si>
  <si>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</si>
  <si>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</si>
  <si>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</si>
  <si>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</si>
  <si>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</si>
  <si>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</si>
  <si>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</si>
  <si>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</si>
  <si>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</si>
  <si>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</si>
  <si>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</si>
  <si>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</si>
  <si>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</si>
  <si>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</si>
  <si>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</si>
  <si>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</si>
  <si>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</si>
  <si>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</si>
  <si>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</si>
  <si>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</si>
  <si>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</si>
  <si>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</si>
  <si>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</si>
  <si>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</si>
  <si>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</si>
  <si>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</si>
  <si>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</si>
  <si>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</si>
  <si>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</si>
  <si>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</si>
  <si>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</si>
  <si>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</si>
  <si>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</si>
  <si>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</si>
  <si>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</si>
  <si>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</si>
  <si>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</si>
  <si>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</si>
  <si>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</si>
  <si>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</si>
  <si>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</si>
  <si>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</si>
  <si>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</si>
  <si>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</si>
  <si>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</si>
  <si>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</si>
  <si>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</si>
  <si>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</si>
  <si>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</si>
  <si>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</si>
  <si>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</si>
  <si>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</si>
  <si>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</si>
  <si>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</si>
  <si>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</si>
  <si>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</si>
  <si>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</si>
  <si>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</si>
  <si>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</si>
  <si>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</si>
  <si>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</si>
  <si>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</si>
  <si>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</si>
  <si>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</si>
  <si>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</si>
  <si>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</si>
  <si>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</si>
  <si>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</si>
  <si>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</si>
  <si>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</si>
  <si>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</si>
  <si>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</si>
  <si>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</si>
  <si>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</si>
  <si>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</si>
  <si>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</si>
  <si>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</si>
  <si>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</si>
  <si>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</si>
  <si>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</si>
  <si>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</si>
  <si>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</si>
  <si>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</si>
  <si>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</si>
  <si>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</si>
  <si>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</si>
  <si>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</si>
  <si>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</si>
  <si>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</si>
  <si>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</si>
  <si>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</si>
  <si>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</si>
  <si>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</si>
  <si>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</si>
  <si>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</si>
  <si>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</si>
  <si>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</si>
  <si>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</si>
  <si>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</si>
  <si>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</si>
  <si>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</si>
  <si>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</si>
  <si>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</si>
  <si>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</si>
  <si>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</si>
  <si>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</si>
  <si>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</si>
  <si>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</si>
  <si>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</si>
  <si>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</si>
  <si>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</si>
  <si>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</si>
  <si>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</si>
  <si>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</si>
  <si>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</si>
  <si>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</si>
  <si>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</si>
  <si>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</si>
  <si>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</si>
  <si>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</si>
  <si>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</si>
  <si>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</si>
  <si>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</si>
  <si>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</si>
  <si>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</si>
  <si>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</si>
  <si>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</si>
  <si>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</si>
  <si>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</si>
  <si>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</si>
  <si>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</si>
  <si>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</si>
  <si>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</si>
  <si>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</si>
  <si>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</si>
  <si>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</si>
  <si>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</si>
  <si>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</si>
  <si>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</si>
  <si>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</si>
  <si>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</si>
  <si>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 NOVA IGUA�U vs PORTUGUESA RJ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</si>
  <si>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</si>
  <si>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</si>
  <si>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</si>
  <si>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</si>
  <si>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</si>
  <si>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</si>
  <si>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</si>
  <si>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</si>
  <si>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</si>
  <si>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</si>
  <si>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</si>
  <si>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</si>
  <si>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</si>
  <si>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</si>
  <si>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</si>
  <si>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</si>
  <si>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</si>
  <si>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</si>
  <si>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</si>
  <si>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</si>
  <si>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</si>
  <si>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</si>
  <si>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</si>
  <si>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</si>
  <si>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</si>
  <si>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</si>
  <si>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</si>
  <si>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</si>
  <si>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</si>
  <si>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</si>
  <si>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</si>
  <si>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</si>
  <si>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</si>
  <si>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</si>
  <si>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</si>
  <si>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</si>
  <si>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</si>
  <si>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</si>
  <si>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</si>
  <si>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</si>
  <si>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</si>
  <si>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</si>
  <si>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MARC�LIO DIAS vs PROSPERA CRICIU</t>
  </si>
  <si>
    <t>PEROLAS NEGRAS vs NOVA IGUA�U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</si>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</sst>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fevereiroInvest!$G$32:$G$62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26312.5</c:v>
                </c:pt>
                <c:pt idx="6">
                  <c:v>26312.5</c:v>
                </c:pt>
                <c:pt idx="7">
                  <c:v>25525</c:v>
                </c:pt>
                <c:pt idx="8">
                  <c:v>26185</c:v>
                </c:pt>
                <c:pt idx="9">
                  <c:v>26185</c:v>
                </c:pt>
                <c:pt idx="10">
                  <c:v>26185</c:v>
                </c:pt>
                <c:pt idx="11">
                  <c:v>27197.5</c:v>
                </c:pt>
                <c:pt idx="12">
                  <c:v>25697.5</c:v>
                </c:pt>
                <c:pt idx="13">
                  <c:v>25697.5</c:v>
                </c:pt>
                <c:pt idx="14">
                  <c:v>25697.5</c:v>
                </c:pt>
                <c:pt idx="15">
                  <c:v>25697.5</c:v>
                </c:pt>
                <c:pt idx="16">
                  <c:v>25697.5</c:v>
                </c:pt>
                <c:pt idx="17">
                  <c:v>25697.5</c:v>
                </c:pt>
                <c:pt idx="18">
                  <c:v>26380</c:v>
                </c:pt>
                <c:pt idx="19">
                  <c:v>27700</c:v>
                </c:pt>
                <c:pt idx="20">
                  <c:v>27700</c:v>
                </c:pt>
                <c:pt idx="21">
                  <c:v>29162.5</c:v>
                </c:pt>
                <c:pt idx="22">
                  <c:v>29897.5</c:v>
                </c:pt>
                <c:pt idx="23">
                  <c:v>29897.5</c:v>
                </c:pt>
                <c:pt idx="24">
                  <c:v>29897.5</c:v>
                </c:pt>
                <c:pt idx="25">
                  <c:v>32185</c:v>
                </c:pt>
                <c:pt idx="26">
                  <c:v>33565</c:v>
                </c:pt>
                <c:pt idx="27">
                  <c:v>33565</c:v>
                </c:pt>
                <c:pt idx="28">
                  <c:v>33565</c:v>
                </c:pt>
                <c:pt idx="29">
                  <c:v>33565</c:v>
                </c:pt>
                <c:pt idx="30">
                  <c:v>33565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75624"/>
        <c:axId val="260974840"/>
      </c:scatterChart>
      <c:valAx>
        <c:axId val="26097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74840"/>
        <c:crosses val="autoZero"/>
        <c:crossBetween val="midCat"/>
      </c:valAx>
      <c:valAx>
        <c:axId val="2609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97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marcoInvest!$G$50:$G$80</c:f>
              <c:numCache>
                <c:formatCode>"R$"\ #,##0.00</c:formatCode>
                <c:ptCount val="31"/>
                <c:pt idx="0">
                  <c:v>26230</c:v>
                </c:pt>
                <c:pt idx="1">
                  <c:v>26230</c:v>
                </c:pt>
                <c:pt idx="2">
                  <c:v>26275</c:v>
                </c:pt>
                <c:pt idx="3">
                  <c:v>26987.5</c:v>
                </c:pt>
                <c:pt idx="4">
                  <c:v>25945</c:v>
                </c:pt>
                <c:pt idx="5">
                  <c:v>26500</c:v>
                </c:pt>
                <c:pt idx="6">
                  <c:v>26500</c:v>
                </c:pt>
                <c:pt idx="7">
                  <c:v>27212.5</c:v>
                </c:pt>
                <c:pt idx="8">
                  <c:v>27212.5</c:v>
                </c:pt>
                <c:pt idx="9">
                  <c:v>27212.5</c:v>
                </c:pt>
                <c:pt idx="10">
                  <c:v>27932.5</c:v>
                </c:pt>
                <c:pt idx="11">
                  <c:v>26432.5</c:v>
                </c:pt>
                <c:pt idx="12">
                  <c:v>28585</c:v>
                </c:pt>
                <c:pt idx="13">
                  <c:v>29170</c:v>
                </c:pt>
                <c:pt idx="14">
                  <c:v>30512.5</c:v>
                </c:pt>
                <c:pt idx="15">
                  <c:v>30512.5</c:v>
                </c:pt>
                <c:pt idx="16">
                  <c:v>30512.5</c:v>
                </c:pt>
                <c:pt idx="17">
                  <c:v>30512.5</c:v>
                </c:pt>
                <c:pt idx="18">
                  <c:v>29470</c:v>
                </c:pt>
                <c:pt idx="19">
                  <c:v>30767.5</c:v>
                </c:pt>
                <c:pt idx="20">
                  <c:v>30767.5</c:v>
                </c:pt>
                <c:pt idx="21">
                  <c:v>30767.5</c:v>
                </c:pt>
                <c:pt idx="22">
                  <c:v>30767.5</c:v>
                </c:pt>
                <c:pt idx="23">
                  <c:v>30767.5</c:v>
                </c:pt>
                <c:pt idx="24">
                  <c:v>30767.5</c:v>
                </c:pt>
                <c:pt idx="25">
                  <c:v>32252.5</c:v>
                </c:pt>
                <c:pt idx="26">
                  <c:v>32252.5</c:v>
                </c:pt>
                <c:pt idx="27">
                  <c:v>32252.5</c:v>
                </c:pt>
                <c:pt idx="28">
                  <c:v>32252.5</c:v>
                </c:pt>
                <c:pt idx="29">
                  <c:v>32252.5</c:v>
                </c:pt>
                <c:pt idx="30">
                  <c:v>32252.5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2056"/>
        <c:axId val="208432448"/>
      </c:scatterChart>
      <c:valAx>
        <c:axId val="2084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32448"/>
        <c:crosses val="autoZero"/>
        <c:crossBetween val="midCat"/>
      </c:valAx>
      <c:valAx>
        <c:axId val="208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44</xdr:row>
      <xdr:rowOff>180974</xdr:rowOff>
    </xdr:from>
    <xdr:to>
      <xdr:col>4</xdr:col>
      <xdr:colOff>304799</xdr:colOff>
      <xdr:row>83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62</xdr:row>
      <xdr:rowOff>104775</xdr:rowOff>
    </xdr:from>
    <xdr:to>
      <xdr:col>4</xdr:col>
      <xdr:colOff>142875</xdr:colOff>
      <xdr:row>94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52" workbookViewId="0">
      <selection activeCell="B75" sqref="B75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50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311</v>
      </c>
      <c r="M2" s="4">
        <v>53</v>
      </c>
      <c r="N2" s="3" t="s">
        <v>51</v>
      </c>
    </row>
    <row r="3" spans="1:14" x14ac:dyDescent="0.25">
      <c r="A3" s="2">
        <v>44598</v>
      </c>
      <c r="B3" s="3" t="s">
        <v>52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53</v>
      </c>
    </row>
    <row r="4" spans="1:14" x14ac:dyDescent="0.25">
      <c r="A4" s="2">
        <v>44599</v>
      </c>
      <c r="B4" s="3" t="s">
        <v>54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55</v>
      </c>
    </row>
    <row r="5" spans="1:14" x14ac:dyDescent="0.25">
      <c r="A5" s="2">
        <v>44600</v>
      </c>
      <c r="B5" s="5" t="s">
        <v>56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57</v>
      </c>
    </row>
    <row r="6" spans="1:14" x14ac:dyDescent="0.25">
      <c r="A6" s="2">
        <v>44600</v>
      </c>
      <c r="B6" s="3" t="s">
        <v>58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312</v>
      </c>
      <c r="M6" s="4">
        <v>41</v>
      </c>
      <c r="N6" s="3" t="s">
        <v>59</v>
      </c>
    </row>
    <row r="7" spans="1:14" x14ac:dyDescent="0.25">
      <c r="A7" s="2">
        <v>44600</v>
      </c>
      <c r="B7" s="3" t="s">
        <v>60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61</v>
      </c>
    </row>
    <row r="8" spans="1:14" x14ac:dyDescent="0.25">
      <c r="A8" s="2">
        <v>44600</v>
      </c>
      <c r="B8" s="3" t="s">
        <v>62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59</v>
      </c>
    </row>
    <row r="9" spans="1:14" x14ac:dyDescent="0.25">
      <c r="A9" s="2">
        <v>44600</v>
      </c>
      <c r="B9" s="3" t="s">
        <v>63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312</v>
      </c>
      <c r="M9" s="4">
        <v>12</v>
      </c>
      <c r="N9" s="3" t="s">
        <v>59</v>
      </c>
    </row>
    <row r="10" spans="1:14" x14ac:dyDescent="0.25">
      <c r="A10" s="2">
        <v>44600</v>
      </c>
      <c r="B10" s="3" t="s">
        <v>64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312</v>
      </c>
      <c r="M10" s="4">
        <v>66</v>
      </c>
      <c r="N10" s="3" t="s">
        <v>59</v>
      </c>
    </row>
    <row r="11" spans="1:14" x14ac:dyDescent="0.25">
      <c r="A11" s="2">
        <v>44600</v>
      </c>
      <c r="B11" s="3" t="s">
        <v>65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59</v>
      </c>
    </row>
    <row r="12" spans="1:14" x14ac:dyDescent="0.25">
      <c r="A12" s="2">
        <v>44600</v>
      </c>
      <c r="B12" s="3" t="s">
        <v>66</v>
      </c>
      <c r="C12" s="29">
        <v>1.99</v>
      </c>
      <c r="D12" s="29">
        <v>3.38</v>
      </c>
      <c r="E12" s="29">
        <v>4.21</v>
      </c>
      <c r="F12" s="29">
        <v>3.38</v>
      </c>
      <c r="G12" s="29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67</v>
      </c>
    </row>
    <row r="13" spans="1:14" x14ac:dyDescent="0.25">
      <c r="A13" s="2">
        <v>44600</v>
      </c>
      <c r="B13" s="3" t="s">
        <v>68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59</v>
      </c>
    </row>
    <row r="14" spans="1:14" x14ac:dyDescent="0.25">
      <c r="A14" s="2">
        <v>44600</v>
      </c>
      <c r="B14" s="3" t="s">
        <v>69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61</v>
      </c>
    </row>
    <row r="15" spans="1:14" x14ac:dyDescent="0.25">
      <c r="A15" s="2">
        <v>44600</v>
      </c>
      <c r="B15" s="3" t="s">
        <v>70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67</v>
      </c>
    </row>
    <row r="16" spans="1:14" x14ac:dyDescent="0.25">
      <c r="A16" s="2">
        <v>44601</v>
      </c>
      <c r="B16" s="4" t="s">
        <v>71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61</v>
      </c>
    </row>
    <row r="17" spans="1:14" x14ac:dyDescent="0.25">
      <c r="A17" s="6">
        <v>44601</v>
      </c>
      <c r="B17" s="4" t="s">
        <v>72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313</v>
      </c>
      <c r="M17" s="4">
        <v>48</v>
      </c>
      <c r="N17" s="4" t="s">
        <v>61</v>
      </c>
    </row>
    <row r="18" spans="1:14" x14ac:dyDescent="0.25">
      <c r="A18" s="6">
        <v>44604</v>
      </c>
      <c r="B18" s="4" t="s">
        <v>73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57</v>
      </c>
    </row>
    <row r="19" spans="1:14" x14ac:dyDescent="0.25">
      <c r="A19" s="6">
        <v>44604</v>
      </c>
      <c r="B19" s="4" t="s">
        <v>74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313</v>
      </c>
      <c r="M19" s="4">
        <v>44</v>
      </c>
      <c r="N19" s="4" t="s">
        <v>67</v>
      </c>
    </row>
    <row r="20" spans="1:14" x14ac:dyDescent="0.25">
      <c r="A20" s="6">
        <v>44604</v>
      </c>
      <c r="B20" s="4" t="s">
        <v>75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61</v>
      </c>
    </row>
    <row r="21" spans="1:14" x14ac:dyDescent="0.25">
      <c r="A21" s="6">
        <v>44604</v>
      </c>
      <c r="B21" s="4" t="s">
        <v>76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77</v>
      </c>
    </row>
    <row r="22" spans="1:14" x14ac:dyDescent="0.25">
      <c r="A22" s="6">
        <v>44604</v>
      </c>
      <c r="B22" s="4" t="s">
        <v>78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67</v>
      </c>
    </row>
    <row r="23" spans="1:14" x14ac:dyDescent="0.25">
      <c r="A23" s="6">
        <v>44604</v>
      </c>
      <c r="B23" s="4" t="s">
        <v>79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80</v>
      </c>
    </row>
    <row r="24" spans="1:14" x14ac:dyDescent="0.25">
      <c r="A24" s="6">
        <v>44604</v>
      </c>
      <c r="B24" s="4" t="s">
        <v>81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80</v>
      </c>
    </row>
    <row r="25" spans="1:14" x14ac:dyDescent="0.25">
      <c r="A25" s="6">
        <v>44605</v>
      </c>
      <c r="B25" s="4" t="s">
        <v>82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55</v>
      </c>
    </row>
    <row r="26" spans="1:14" x14ac:dyDescent="0.25">
      <c r="A26" s="6">
        <v>44605</v>
      </c>
      <c r="B26" s="4" t="s">
        <v>83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53</v>
      </c>
    </row>
    <row r="27" spans="1:14" x14ac:dyDescent="0.25">
      <c r="A27" s="6">
        <v>44605</v>
      </c>
      <c r="B27" s="4" t="s">
        <v>84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315</v>
      </c>
      <c r="M27" s="4">
        <v>34</v>
      </c>
      <c r="N27" s="4" t="s">
        <v>80</v>
      </c>
    </row>
    <row r="28" spans="1:14" x14ac:dyDescent="0.25">
      <c r="A28" s="6">
        <v>44605</v>
      </c>
      <c r="B28" s="4" t="s">
        <v>85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86</v>
      </c>
    </row>
    <row r="29" spans="1:14" x14ac:dyDescent="0.25">
      <c r="A29" s="6">
        <v>44610</v>
      </c>
      <c r="B29" s="4" t="s">
        <v>87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61</v>
      </c>
    </row>
    <row r="30" spans="1:14" x14ac:dyDescent="0.25">
      <c r="A30" s="6">
        <v>44610</v>
      </c>
      <c r="B30" s="4" t="s">
        <v>88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53</v>
      </c>
    </row>
    <row r="31" spans="1:14" x14ac:dyDescent="0.25">
      <c r="A31" s="6">
        <v>44611</v>
      </c>
      <c r="B31" s="4" t="s">
        <v>89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90</v>
      </c>
    </row>
    <row r="32" spans="1:14" x14ac:dyDescent="0.25">
      <c r="A32" s="6">
        <v>44611</v>
      </c>
      <c r="B32" s="4" t="s">
        <v>91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61</v>
      </c>
    </row>
    <row r="33" spans="1:14" x14ac:dyDescent="0.25">
      <c r="A33" s="6">
        <v>44611</v>
      </c>
      <c r="B33" s="4" t="s">
        <v>92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93</v>
      </c>
    </row>
    <row r="34" spans="1:14" x14ac:dyDescent="0.25">
      <c r="A34" s="6">
        <v>44611</v>
      </c>
      <c r="B34" s="4" t="s">
        <v>94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86</v>
      </c>
    </row>
    <row r="35" spans="1:14" x14ac:dyDescent="0.25">
      <c r="A35" s="6">
        <v>44611</v>
      </c>
      <c r="B35" s="4" t="s">
        <v>95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67</v>
      </c>
    </row>
    <row r="36" spans="1:14" x14ac:dyDescent="0.25">
      <c r="A36" s="6">
        <v>44611</v>
      </c>
      <c r="B36" s="4" t="s">
        <v>96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59</v>
      </c>
    </row>
    <row r="37" spans="1:14" x14ac:dyDescent="0.25">
      <c r="A37" s="6">
        <v>44611</v>
      </c>
      <c r="B37" s="4" t="s">
        <v>97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57</v>
      </c>
    </row>
    <row r="38" spans="1:14" x14ac:dyDescent="0.25">
      <c r="A38" s="6">
        <v>44611</v>
      </c>
      <c r="B38" s="4" t="s">
        <v>98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99</v>
      </c>
    </row>
    <row r="39" spans="1:14" x14ac:dyDescent="0.25">
      <c r="A39" s="6">
        <v>44611</v>
      </c>
      <c r="B39" s="4" t="s">
        <v>100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67</v>
      </c>
    </row>
    <row r="40" spans="1:14" x14ac:dyDescent="0.25">
      <c r="A40" s="6">
        <v>44611</v>
      </c>
      <c r="B40" s="4" t="s">
        <v>101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53</v>
      </c>
    </row>
    <row r="41" spans="1:14" x14ac:dyDescent="0.25">
      <c r="A41" s="6">
        <v>44611</v>
      </c>
      <c r="B41" s="4" t="s">
        <v>102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103</v>
      </c>
    </row>
    <row r="42" spans="1:14" x14ac:dyDescent="0.25">
      <c r="A42" s="6">
        <v>44611</v>
      </c>
      <c r="B42" s="4" t="s">
        <v>104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99</v>
      </c>
    </row>
    <row r="43" spans="1:14" x14ac:dyDescent="0.25">
      <c r="A43" s="6">
        <v>44611</v>
      </c>
      <c r="B43" s="4" t="s">
        <v>105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106</v>
      </c>
    </row>
    <row r="44" spans="1:14" x14ac:dyDescent="0.25">
      <c r="A44" s="6">
        <v>44611</v>
      </c>
      <c r="B44" s="4" t="s">
        <v>107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99</v>
      </c>
    </row>
    <row r="45" spans="1:14" x14ac:dyDescent="0.25">
      <c r="A45" s="6">
        <v>44611</v>
      </c>
      <c r="B45" s="4" t="s">
        <v>108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59</v>
      </c>
    </row>
    <row r="46" spans="1:14" x14ac:dyDescent="0.25">
      <c r="A46" s="6">
        <v>44611</v>
      </c>
      <c r="B46" s="4" t="s">
        <v>109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59</v>
      </c>
    </row>
    <row r="47" spans="1:14" x14ac:dyDescent="0.25">
      <c r="A47" s="6">
        <v>44611</v>
      </c>
      <c r="B47" s="4" t="s">
        <v>110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111</v>
      </c>
    </row>
    <row r="48" spans="1:14" x14ac:dyDescent="0.25">
      <c r="A48" s="6">
        <v>44611</v>
      </c>
      <c r="B48" s="4" t="s">
        <v>112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103</v>
      </c>
    </row>
    <row r="49" spans="1:14" x14ac:dyDescent="0.25">
      <c r="A49" s="6">
        <v>44611</v>
      </c>
      <c r="B49" s="4" t="s">
        <v>113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99</v>
      </c>
    </row>
    <row r="50" spans="1:14" x14ac:dyDescent="0.25">
      <c r="A50" s="6">
        <v>44611</v>
      </c>
      <c r="B50" s="4" t="s">
        <v>114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115</v>
      </c>
    </row>
    <row r="51" spans="1:14" x14ac:dyDescent="0.25">
      <c r="A51" s="6">
        <v>44611</v>
      </c>
      <c r="B51" s="4" t="s">
        <v>116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115</v>
      </c>
    </row>
    <row r="52" spans="1:14" x14ac:dyDescent="0.25">
      <c r="A52" s="6">
        <v>44611</v>
      </c>
      <c r="B52" s="4" t="s">
        <v>117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59</v>
      </c>
    </row>
    <row r="53" spans="1:14" x14ac:dyDescent="0.25">
      <c r="A53" s="6">
        <v>44611</v>
      </c>
      <c r="B53" s="4" t="s">
        <v>118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99</v>
      </c>
    </row>
    <row r="54" spans="1:14" x14ac:dyDescent="0.25">
      <c r="A54" s="6">
        <v>44612</v>
      </c>
      <c r="B54" s="4" t="s">
        <v>119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313</v>
      </c>
      <c r="M54" s="4">
        <v>40</v>
      </c>
      <c r="N54" s="4" t="s">
        <v>120</v>
      </c>
    </row>
    <row r="55" spans="1:14" x14ac:dyDescent="0.25">
      <c r="A55" s="6">
        <v>44612</v>
      </c>
      <c r="B55" s="4" t="s">
        <v>121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120</v>
      </c>
    </row>
    <row r="56" spans="1:14" x14ac:dyDescent="0.25">
      <c r="A56" s="6">
        <v>44612</v>
      </c>
      <c r="B56" s="4" t="s">
        <v>122</v>
      </c>
      <c r="C56" s="4">
        <v>1.88</v>
      </c>
      <c r="D56" s="4">
        <v>3.44</v>
      </c>
      <c r="E56" s="4">
        <v>4.7699999999999996</v>
      </c>
      <c r="F56" s="4">
        <v>3.31</v>
      </c>
      <c r="G56" s="4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120</v>
      </c>
    </row>
    <row r="57" spans="1:14" x14ac:dyDescent="0.25">
      <c r="A57" s="6">
        <v>44612</v>
      </c>
      <c r="B57" s="4" t="s">
        <v>123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124</v>
      </c>
    </row>
    <row r="58" spans="1:14" x14ac:dyDescent="0.25">
      <c r="A58" s="6">
        <v>44612</v>
      </c>
      <c r="B58" s="4" t="s">
        <v>125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126</v>
      </c>
    </row>
    <row r="59" spans="1:14" x14ac:dyDescent="0.25">
      <c r="A59" s="6">
        <v>44612</v>
      </c>
      <c r="B59" s="4" t="s">
        <v>127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128</v>
      </c>
    </row>
    <row r="60" spans="1:14" x14ac:dyDescent="0.25">
      <c r="A60" s="6">
        <v>44612</v>
      </c>
      <c r="B60" s="4" t="s">
        <v>129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316</v>
      </c>
      <c r="M60" s="4">
        <v>48</v>
      </c>
      <c r="N60" s="4" t="s">
        <v>55</v>
      </c>
    </row>
    <row r="61" spans="1:14" x14ac:dyDescent="0.25">
      <c r="A61" s="6">
        <v>44613</v>
      </c>
      <c r="B61" s="4" t="s">
        <v>130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312</v>
      </c>
      <c r="M61" s="4">
        <v>42</v>
      </c>
      <c r="N61" s="36" t="s">
        <v>128</v>
      </c>
    </row>
    <row r="62" spans="1:14" x14ac:dyDescent="0.25">
      <c r="A62" s="6">
        <v>44613</v>
      </c>
      <c r="B62" s="4" t="s">
        <v>131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111</v>
      </c>
    </row>
    <row r="63" spans="1:14" x14ac:dyDescent="0.25">
      <c r="A63" s="6">
        <v>44614</v>
      </c>
      <c r="B63" s="4" t="s">
        <v>132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120</v>
      </c>
    </row>
    <row r="64" spans="1:14" x14ac:dyDescent="0.25">
      <c r="A64" s="6">
        <v>44614</v>
      </c>
      <c r="B64" s="4" t="s">
        <v>133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93</v>
      </c>
    </row>
    <row r="65" spans="1:14" x14ac:dyDescent="0.25">
      <c r="A65" s="6">
        <v>44614</v>
      </c>
      <c r="B65" s="4" t="s">
        <v>134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67</v>
      </c>
    </row>
    <row r="66" spans="1:14" x14ac:dyDescent="0.25">
      <c r="A66" s="6">
        <v>44614</v>
      </c>
      <c r="B66" s="4" t="s">
        <v>135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120</v>
      </c>
    </row>
    <row r="67" spans="1:14" x14ac:dyDescent="0.25">
      <c r="A67" s="6">
        <v>44614</v>
      </c>
      <c r="B67" s="4" t="s">
        <v>136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316</v>
      </c>
      <c r="M67" s="4">
        <v>69</v>
      </c>
      <c r="N67" s="4" t="s">
        <v>120</v>
      </c>
    </row>
    <row r="68" spans="1:14" x14ac:dyDescent="0.25">
      <c r="A68" s="6">
        <v>44614</v>
      </c>
      <c r="B68" s="4" t="s">
        <v>137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61</v>
      </c>
    </row>
    <row r="69" spans="1:14" x14ac:dyDescent="0.25">
      <c r="A69" s="6">
        <v>44614</v>
      </c>
      <c r="B69" s="4" t="s">
        <v>138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93</v>
      </c>
    </row>
    <row r="70" spans="1:14" x14ac:dyDescent="0.25">
      <c r="A70" s="6">
        <v>44615</v>
      </c>
      <c r="B70" s="4" t="s">
        <v>139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103</v>
      </c>
    </row>
    <row r="71" spans="1:14" x14ac:dyDescent="0.25">
      <c r="A71" s="6">
        <v>44615</v>
      </c>
      <c r="B71" s="4" t="s">
        <v>140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61</v>
      </c>
    </row>
    <row r="72" spans="1:14" x14ac:dyDescent="0.25">
      <c r="A72" s="6">
        <v>44617</v>
      </c>
      <c r="B72" s="4" t="s">
        <v>141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142</v>
      </c>
    </row>
    <row r="73" spans="1:14" x14ac:dyDescent="0.25">
      <c r="A73" s="6">
        <v>44617</v>
      </c>
      <c r="B73" s="4" t="s">
        <v>143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55</v>
      </c>
    </row>
    <row r="74" spans="1:14" x14ac:dyDescent="0.25">
      <c r="A74" s="6">
        <v>44618</v>
      </c>
      <c r="B74" s="4" t="s">
        <v>144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317</v>
      </c>
      <c r="M74" s="4">
        <v>61</v>
      </c>
      <c r="N74" s="4" t="s">
        <v>67</v>
      </c>
    </row>
    <row r="75" spans="1:14" x14ac:dyDescent="0.25">
      <c r="A75" s="6">
        <v>44618</v>
      </c>
      <c r="B75" s="4" t="s">
        <v>145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99</v>
      </c>
    </row>
    <row r="76" spans="1:14" x14ac:dyDescent="0.25">
      <c r="A76" s="6">
        <v>44618</v>
      </c>
      <c r="B76" s="4" t="s">
        <v>146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317</v>
      </c>
      <c r="M76" s="4">
        <v>57</v>
      </c>
      <c r="N76" s="4" t="s">
        <v>61</v>
      </c>
    </row>
    <row r="77" spans="1:14" x14ac:dyDescent="0.25">
      <c r="A77" s="6">
        <v>44618</v>
      </c>
      <c r="B77" s="4" t="s">
        <v>147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93</v>
      </c>
    </row>
    <row r="78" spans="1:14" x14ac:dyDescent="0.25">
      <c r="A78" s="6">
        <v>44618</v>
      </c>
      <c r="B78" s="4" t="s">
        <v>148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93</v>
      </c>
    </row>
    <row r="79" spans="1:14" x14ac:dyDescent="0.25">
      <c r="A79" s="6">
        <v>44618</v>
      </c>
      <c r="B79" s="4" t="s">
        <v>149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150</v>
      </c>
    </row>
    <row r="80" spans="1:14" x14ac:dyDescent="0.25">
      <c r="A80" s="6">
        <v>44618</v>
      </c>
      <c r="B80" s="4" t="s">
        <v>151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61</v>
      </c>
    </row>
    <row r="81" spans="1:14" x14ac:dyDescent="0.25">
      <c r="A81" s="6">
        <v>44618</v>
      </c>
      <c r="B81" s="4" t="s">
        <v>152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57</v>
      </c>
    </row>
    <row r="82" spans="1:14" x14ac:dyDescent="0.25">
      <c r="A82" s="6">
        <v>44618</v>
      </c>
      <c r="B82" s="4" t="s">
        <v>153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99</v>
      </c>
    </row>
    <row r="83" spans="1:14" x14ac:dyDescent="0.25">
      <c r="A83" s="6">
        <v>44618</v>
      </c>
      <c r="B83" s="4" t="s">
        <v>154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313</v>
      </c>
      <c r="M83" s="4">
        <v>60</v>
      </c>
      <c r="N83" s="36" t="s">
        <v>128</v>
      </c>
    </row>
    <row r="84" spans="1:14" x14ac:dyDescent="0.25">
      <c r="A84" s="6">
        <v>44618</v>
      </c>
      <c r="B84" s="4" t="s">
        <v>155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67</v>
      </c>
    </row>
    <row r="85" spans="1:14" x14ac:dyDescent="0.25">
      <c r="A85" s="6">
        <v>44618</v>
      </c>
      <c r="B85" s="4" t="s">
        <v>156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61</v>
      </c>
    </row>
    <row r="86" spans="1:14" x14ac:dyDescent="0.25">
      <c r="A86" s="6">
        <v>44618</v>
      </c>
      <c r="B86" s="4" t="s">
        <v>157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314</v>
      </c>
      <c r="M86" s="4">
        <v>20</v>
      </c>
      <c r="N86" s="4" t="s">
        <v>115</v>
      </c>
    </row>
    <row r="87" spans="1:14" x14ac:dyDescent="0.25">
      <c r="A87" s="6">
        <v>44618</v>
      </c>
      <c r="B87" s="4" t="s">
        <v>158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126</v>
      </c>
    </row>
    <row r="88" spans="1:14" x14ac:dyDescent="0.25">
      <c r="A88" s="6">
        <v>44618</v>
      </c>
      <c r="B88" s="4" t="s">
        <v>159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115</v>
      </c>
    </row>
    <row r="89" spans="1:14" x14ac:dyDescent="0.25">
      <c r="A89" s="6">
        <v>44619</v>
      </c>
      <c r="B89" s="4" t="s">
        <v>160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313</v>
      </c>
      <c r="M89" s="4">
        <v>40</v>
      </c>
      <c r="N89" s="36" t="s">
        <v>128</v>
      </c>
    </row>
    <row r="90" spans="1:14" x14ac:dyDescent="0.25">
      <c r="A90" s="6">
        <v>44619</v>
      </c>
      <c r="B90" s="4" t="s">
        <v>161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103</v>
      </c>
    </row>
    <row r="91" spans="1:14" x14ac:dyDescent="0.25">
      <c r="A91" s="6">
        <v>44619</v>
      </c>
      <c r="B91" s="4" t="s">
        <v>162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111</v>
      </c>
    </row>
    <row r="92" spans="1:14" x14ac:dyDescent="0.25">
      <c r="A92" s="6">
        <v>44619</v>
      </c>
      <c r="B92" s="4" t="s">
        <v>163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164</v>
      </c>
    </row>
    <row r="93" spans="1:14" x14ac:dyDescent="0.25">
      <c r="A93" s="6">
        <v>44619</v>
      </c>
      <c r="B93" s="4" t="s">
        <v>165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439</v>
      </c>
      <c r="M93" s="4">
        <v>38</v>
      </c>
      <c r="N93" s="4" t="s">
        <v>86</v>
      </c>
    </row>
    <row r="94" spans="1:14" x14ac:dyDescent="0.25">
      <c r="A94" s="6">
        <v>44619</v>
      </c>
      <c r="B94" s="4" t="s">
        <v>166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128</v>
      </c>
    </row>
    <row r="95" spans="1:14" x14ac:dyDescent="0.25">
      <c r="A95" s="6">
        <v>44619</v>
      </c>
      <c r="B95" s="4" t="s">
        <v>167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53</v>
      </c>
    </row>
    <row r="96" spans="1:14" x14ac:dyDescent="0.25">
      <c r="A96" s="6">
        <v>44619</v>
      </c>
      <c r="B96" s="4" t="s">
        <v>168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120</v>
      </c>
    </row>
    <row r="97" spans="1:14" x14ac:dyDescent="0.25">
      <c r="A97" s="6">
        <v>44619</v>
      </c>
      <c r="B97" s="4" t="s">
        <v>169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55</v>
      </c>
    </row>
    <row r="98" spans="1:14" x14ac:dyDescent="0.25">
      <c r="A98" s="6">
        <v>44619</v>
      </c>
      <c r="B98" s="4" t="s">
        <v>170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126</v>
      </c>
    </row>
    <row r="99" spans="1:14" x14ac:dyDescent="0.25">
      <c r="A99" s="6">
        <v>44619</v>
      </c>
      <c r="B99" s="4" t="s">
        <v>171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318</v>
      </c>
      <c r="M99" s="4">
        <v>63</v>
      </c>
      <c r="N99" s="36" t="s">
        <v>126</v>
      </c>
    </row>
    <row r="100" spans="1:14" x14ac:dyDescent="0.25">
      <c r="A100" s="6">
        <v>44620</v>
      </c>
      <c r="B100" s="4" t="s">
        <v>172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164</v>
      </c>
    </row>
    <row r="1048576" spans="1:1" x14ac:dyDescent="0.25">
      <c r="A1048576" s="6"/>
    </row>
  </sheetData>
  <conditionalFormatting sqref="K1:K15">
    <cfRule type="cellIs" dxfId="1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5" workbookViewId="0">
      <selection activeCell="I26" sqref="I26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50</v>
      </c>
      <c r="C2" s="9">
        <v>1.75</v>
      </c>
      <c r="D2" s="4" t="s">
        <v>15</v>
      </c>
      <c r="E2" s="35" t="s">
        <v>33</v>
      </c>
      <c r="F2" s="10">
        <f>C2*D$42</f>
        <v>1312.5</v>
      </c>
      <c r="G2" s="10">
        <f t="shared" ref="G2:G8" si="0">F2-D$42</f>
        <v>562.5</v>
      </c>
      <c r="H2" s="33" t="s">
        <v>311</v>
      </c>
      <c r="I2" s="3" t="s">
        <v>51</v>
      </c>
    </row>
    <row r="3" spans="1:9" x14ac:dyDescent="0.25">
      <c r="A3" s="2">
        <v>44598</v>
      </c>
      <c r="B3" s="3" t="s">
        <v>52</v>
      </c>
      <c r="C3" s="9">
        <v>2</v>
      </c>
      <c r="D3" s="4" t="s">
        <v>15</v>
      </c>
      <c r="E3" s="35" t="s">
        <v>34</v>
      </c>
      <c r="F3" s="10">
        <f>C3*D$42</f>
        <v>1500</v>
      </c>
      <c r="G3" s="10">
        <f t="shared" si="0"/>
        <v>750</v>
      </c>
      <c r="H3" s="33" t="s">
        <v>29</v>
      </c>
      <c r="I3" s="3" t="s">
        <v>53</v>
      </c>
    </row>
    <row r="4" spans="1:9" x14ac:dyDescent="0.25">
      <c r="A4" s="2">
        <v>44600</v>
      </c>
      <c r="B4" s="5" t="s">
        <v>56</v>
      </c>
      <c r="C4" s="9">
        <v>1.79</v>
      </c>
      <c r="D4" s="4" t="s">
        <v>15</v>
      </c>
      <c r="E4" s="35" t="s">
        <v>33</v>
      </c>
      <c r="F4" s="10">
        <v>0</v>
      </c>
      <c r="G4" s="10">
        <f t="shared" si="0"/>
        <v>-750</v>
      </c>
      <c r="H4" s="33" t="s">
        <v>21</v>
      </c>
      <c r="I4" s="4" t="s">
        <v>57</v>
      </c>
    </row>
    <row r="5" spans="1:9" x14ac:dyDescent="0.25">
      <c r="A5" s="2">
        <v>44600</v>
      </c>
      <c r="B5" s="3" t="s">
        <v>63</v>
      </c>
      <c r="C5" s="9">
        <v>1.95</v>
      </c>
      <c r="D5" s="4" t="s">
        <v>15</v>
      </c>
      <c r="E5" s="35" t="s">
        <v>33</v>
      </c>
      <c r="F5" s="10">
        <f>C5*D$42</f>
        <v>1462.5</v>
      </c>
      <c r="G5" s="10">
        <f t="shared" si="0"/>
        <v>712.5</v>
      </c>
      <c r="H5" s="30" t="s">
        <v>312</v>
      </c>
      <c r="I5" s="3" t="s">
        <v>59</v>
      </c>
    </row>
    <row r="6" spans="1:9" x14ac:dyDescent="0.25">
      <c r="A6" s="2">
        <v>44600</v>
      </c>
      <c r="B6" s="3" t="s">
        <v>69</v>
      </c>
      <c r="C6" s="9">
        <v>1.95</v>
      </c>
      <c r="D6" s="4" t="s">
        <v>15</v>
      </c>
      <c r="E6" s="35" t="s">
        <v>34</v>
      </c>
      <c r="F6" s="10">
        <v>0</v>
      </c>
      <c r="G6" s="10">
        <f t="shared" si="0"/>
        <v>-750</v>
      </c>
      <c r="H6" s="33" t="s">
        <v>24</v>
      </c>
      <c r="I6" s="3" t="s">
        <v>61</v>
      </c>
    </row>
    <row r="7" spans="1:9" x14ac:dyDescent="0.25">
      <c r="A7" s="6">
        <v>44601</v>
      </c>
      <c r="B7" s="4" t="s">
        <v>72</v>
      </c>
      <c r="C7" s="9">
        <v>1.88</v>
      </c>
      <c r="D7" s="4" t="s">
        <v>15</v>
      </c>
      <c r="E7" s="35" t="s">
        <v>33</v>
      </c>
      <c r="F7" s="10">
        <f>C7*D$42</f>
        <v>1410</v>
      </c>
      <c r="G7" s="10">
        <f t="shared" si="0"/>
        <v>660</v>
      </c>
      <c r="H7" s="33" t="s">
        <v>313</v>
      </c>
      <c r="I7" s="4" t="s">
        <v>61</v>
      </c>
    </row>
    <row r="8" spans="1:9" x14ac:dyDescent="0.25">
      <c r="A8" s="6">
        <v>44604</v>
      </c>
      <c r="B8" s="4" t="s">
        <v>73</v>
      </c>
      <c r="C8" s="9">
        <v>2</v>
      </c>
      <c r="D8" s="4" t="s">
        <v>15</v>
      </c>
      <c r="E8" s="35" t="s">
        <v>34</v>
      </c>
      <c r="F8" s="10">
        <f>C8*D$42</f>
        <v>1500</v>
      </c>
      <c r="G8" s="10">
        <f t="shared" si="0"/>
        <v>750</v>
      </c>
      <c r="H8" s="33" t="s">
        <v>29</v>
      </c>
      <c r="I8" s="4" t="s">
        <v>57</v>
      </c>
    </row>
    <row r="9" spans="1:9" x14ac:dyDescent="0.25">
      <c r="A9" s="6">
        <v>44604</v>
      </c>
      <c r="B9" s="4" t="s">
        <v>76</v>
      </c>
      <c r="C9" s="9">
        <v>1.7</v>
      </c>
      <c r="D9" s="4" t="s">
        <v>15</v>
      </c>
      <c r="E9" s="35" t="s">
        <v>535</v>
      </c>
      <c r="F9" s="10">
        <f>C9*D$42</f>
        <v>1275</v>
      </c>
      <c r="G9" s="10">
        <f>(F9-D$42)/2</f>
        <v>262.5</v>
      </c>
      <c r="H9" s="33" t="s">
        <v>21</v>
      </c>
      <c r="I9" s="43" t="s">
        <v>77</v>
      </c>
    </row>
    <row r="10" spans="1:9" x14ac:dyDescent="0.25">
      <c r="A10" s="6">
        <v>44605</v>
      </c>
      <c r="B10" s="4" t="s">
        <v>82</v>
      </c>
      <c r="C10" s="9">
        <v>1.95</v>
      </c>
      <c r="D10" s="4" t="s">
        <v>15</v>
      </c>
      <c r="E10" s="35" t="s">
        <v>34</v>
      </c>
      <c r="F10" s="10">
        <v>0</v>
      </c>
      <c r="G10" s="10">
        <f>F10-D$42</f>
        <v>-750</v>
      </c>
      <c r="H10" s="33" t="s">
        <v>25</v>
      </c>
      <c r="I10" s="4" t="s">
        <v>55</v>
      </c>
    </row>
    <row r="11" spans="1:9" x14ac:dyDescent="0.25">
      <c r="A11" s="6">
        <v>44605</v>
      </c>
      <c r="B11" s="4" t="s">
        <v>85</v>
      </c>
      <c r="C11" s="9">
        <v>1.81</v>
      </c>
      <c r="D11" s="4" t="s">
        <v>15</v>
      </c>
      <c r="E11" s="35" t="s">
        <v>33</v>
      </c>
      <c r="F11" s="10">
        <v>0</v>
      </c>
      <c r="G11" s="10">
        <f>F11-D$42</f>
        <v>-750</v>
      </c>
      <c r="H11" s="33" t="s">
        <v>22</v>
      </c>
      <c r="I11" s="4" t="s">
        <v>55</v>
      </c>
    </row>
    <row r="12" spans="1:9" x14ac:dyDescent="0.25">
      <c r="A12" s="6">
        <v>44611</v>
      </c>
      <c r="B12" s="4" t="s">
        <v>92</v>
      </c>
      <c r="C12" s="9">
        <v>1.99</v>
      </c>
      <c r="D12" s="4" t="s">
        <v>15</v>
      </c>
      <c r="E12" s="35" t="s">
        <v>33</v>
      </c>
      <c r="F12" s="10">
        <f>C12*D$42</f>
        <v>1492.5</v>
      </c>
      <c r="G12" s="10">
        <f>F12-D$42</f>
        <v>742.5</v>
      </c>
      <c r="H12" s="33" t="s">
        <v>25</v>
      </c>
      <c r="I12" s="4" t="s">
        <v>93</v>
      </c>
    </row>
    <row r="13" spans="1:9" x14ac:dyDescent="0.25">
      <c r="A13" s="6">
        <v>44611</v>
      </c>
      <c r="B13" s="4" t="s">
        <v>94</v>
      </c>
      <c r="C13" s="9"/>
      <c r="D13" s="4" t="s">
        <v>15</v>
      </c>
      <c r="E13" s="35" t="s">
        <v>34</v>
      </c>
      <c r="F13" s="10">
        <v>0</v>
      </c>
      <c r="G13" s="10">
        <v>0</v>
      </c>
      <c r="H13" s="33" t="s">
        <v>21</v>
      </c>
      <c r="I13" s="4" t="s">
        <v>86</v>
      </c>
    </row>
    <row r="14" spans="1:9" x14ac:dyDescent="0.25">
      <c r="A14" s="6">
        <v>44611</v>
      </c>
      <c r="B14" s="4" t="s">
        <v>101</v>
      </c>
      <c r="C14" s="9">
        <v>1.7</v>
      </c>
      <c r="D14" s="4" t="s">
        <v>15</v>
      </c>
      <c r="E14" s="35" t="s">
        <v>33</v>
      </c>
      <c r="F14" s="10">
        <v>0</v>
      </c>
      <c r="G14" s="10">
        <f t="shared" ref="G14:G22" si="1">F14-D$42</f>
        <v>-750</v>
      </c>
      <c r="H14" s="33" t="s">
        <v>21</v>
      </c>
      <c r="I14" s="4" t="s">
        <v>53</v>
      </c>
    </row>
    <row r="15" spans="1:9" x14ac:dyDescent="0.25">
      <c r="A15" s="6">
        <v>44611</v>
      </c>
      <c r="B15" s="4" t="s">
        <v>112</v>
      </c>
      <c r="C15" s="9">
        <v>1.92</v>
      </c>
      <c r="D15" s="4" t="s">
        <v>15</v>
      </c>
      <c r="E15" s="35" t="s">
        <v>33</v>
      </c>
      <c r="F15" s="10">
        <f t="shared" ref="F15:F22" si="2">C15*D$42</f>
        <v>1440</v>
      </c>
      <c r="G15" s="10">
        <f t="shared" si="1"/>
        <v>690</v>
      </c>
      <c r="H15" s="33" t="s">
        <v>26</v>
      </c>
      <c r="I15" s="4" t="s">
        <v>103</v>
      </c>
    </row>
    <row r="16" spans="1:9" x14ac:dyDescent="0.25">
      <c r="A16" s="6">
        <v>44612</v>
      </c>
      <c r="B16" s="4" t="s">
        <v>119</v>
      </c>
      <c r="C16" s="9">
        <v>2.04</v>
      </c>
      <c r="D16" s="4" t="s">
        <v>15</v>
      </c>
      <c r="E16" s="35" t="s">
        <v>33</v>
      </c>
      <c r="F16" s="10">
        <f t="shared" si="2"/>
        <v>1530</v>
      </c>
      <c r="G16" s="10">
        <f t="shared" si="1"/>
        <v>780</v>
      </c>
      <c r="H16" s="33" t="s">
        <v>313</v>
      </c>
      <c r="I16" s="4" t="s">
        <v>120</v>
      </c>
    </row>
    <row r="17" spans="1:9" x14ac:dyDescent="0.25">
      <c r="A17" s="6">
        <v>44612</v>
      </c>
      <c r="B17" s="4" t="s">
        <v>129</v>
      </c>
      <c r="C17" s="9">
        <v>1.72</v>
      </c>
      <c r="D17" s="4" t="s">
        <v>15</v>
      </c>
      <c r="E17" s="35" t="s">
        <v>33</v>
      </c>
      <c r="F17" s="10">
        <f t="shared" si="2"/>
        <v>1290</v>
      </c>
      <c r="G17" s="10">
        <f t="shared" si="1"/>
        <v>540</v>
      </c>
      <c r="H17" s="4" t="s">
        <v>316</v>
      </c>
      <c r="I17" s="4" t="s">
        <v>55</v>
      </c>
    </row>
    <row r="18" spans="1:9" x14ac:dyDescent="0.25">
      <c r="A18" s="6">
        <v>44614</v>
      </c>
      <c r="B18" s="4" t="s">
        <v>133</v>
      </c>
      <c r="C18" s="9">
        <v>1.95</v>
      </c>
      <c r="D18" s="4" t="s">
        <v>15</v>
      </c>
      <c r="E18" s="35" t="s">
        <v>33</v>
      </c>
      <c r="F18" s="10">
        <f t="shared" si="2"/>
        <v>1462.5</v>
      </c>
      <c r="G18" s="10">
        <f t="shared" si="1"/>
        <v>712.5</v>
      </c>
      <c r="H18" s="4" t="s">
        <v>19</v>
      </c>
      <c r="I18" s="4" t="s">
        <v>93</v>
      </c>
    </row>
    <row r="19" spans="1:9" x14ac:dyDescent="0.25">
      <c r="A19" s="6">
        <v>44614</v>
      </c>
      <c r="B19" s="4" t="s">
        <v>137</v>
      </c>
      <c r="C19" s="9">
        <v>2</v>
      </c>
      <c r="D19" s="4" t="s">
        <v>15</v>
      </c>
      <c r="E19" s="35" t="s">
        <v>34</v>
      </c>
      <c r="F19" s="10">
        <f t="shared" si="2"/>
        <v>1500</v>
      </c>
      <c r="G19" s="10">
        <f t="shared" si="1"/>
        <v>750</v>
      </c>
      <c r="H19" s="4" t="s">
        <v>29</v>
      </c>
      <c r="I19" s="4" t="s">
        <v>61</v>
      </c>
    </row>
    <row r="20" spans="1:9" x14ac:dyDescent="0.25">
      <c r="A20" s="6">
        <v>44615</v>
      </c>
      <c r="B20" s="4" t="s">
        <v>139</v>
      </c>
      <c r="C20" s="9">
        <v>1.98</v>
      </c>
      <c r="D20" s="4" t="s">
        <v>15</v>
      </c>
      <c r="E20" s="35" t="s">
        <v>33</v>
      </c>
      <c r="F20" s="10">
        <f t="shared" si="2"/>
        <v>1485</v>
      </c>
      <c r="G20" s="10">
        <f t="shared" si="1"/>
        <v>735</v>
      </c>
      <c r="H20" s="4" t="s">
        <v>312</v>
      </c>
      <c r="I20" s="4" t="s">
        <v>103</v>
      </c>
    </row>
    <row r="21" spans="1:9" x14ac:dyDescent="0.25">
      <c r="A21" s="6">
        <v>44618</v>
      </c>
      <c r="B21" s="4" t="s">
        <v>144</v>
      </c>
      <c r="C21" s="9">
        <v>1.61</v>
      </c>
      <c r="D21" s="4" t="s">
        <v>15</v>
      </c>
      <c r="E21" s="35" t="s">
        <v>535</v>
      </c>
      <c r="F21" s="10">
        <f t="shared" si="2"/>
        <v>1207.5</v>
      </c>
      <c r="G21" s="10">
        <f t="shared" si="1"/>
        <v>457.5</v>
      </c>
      <c r="H21" s="4" t="s">
        <v>317</v>
      </c>
      <c r="I21" s="43" t="s">
        <v>67</v>
      </c>
    </row>
    <row r="22" spans="1:9" x14ac:dyDescent="0.25">
      <c r="A22" s="6">
        <v>44618</v>
      </c>
      <c r="B22" s="4" t="s">
        <v>148</v>
      </c>
      <c r="C22" s="9">
        <v>2.0499999999999998</v>
      </c>
      <c r="D22" s="4" t="s">
        <v>15</v>
      </c>
      <c r="E22" s="35" t="s">
        <v>33</v>
      </c>
      <c r="F22" s="10">
        <f t="shared" si="2"/>
        <v>1537.4999999999998</v>
      </c>
      <c r="G22" s="10">
        <f t="shared" si="1"/>
        <v>787.49999999999977</v>
      </c>
      <c r="H22" s="4" t="s">
        <v>314</v>
      </c>
      <c r="I22" s="4" t="s">
        <v>93</v>
      </c>
    </row>
    <row r="23" spans="1:9" x14ac:dyDescent="0.25">
      <c r="A23" s="6">
        <v>44618</v>
      </c>
      <c r="B23" s="4" t="s">
        <v>149</v>
      </c>
      <c r="C23" s="9"/>
      <c r="D23" s="4" t="s">
        <v>15</v>
      </c>
      <c r="E23" s="35" t="s">
        <v>34</v>
      </c>
      <c r="F23" s="10">
        <v>0</v>
      </c>
      <c r="G23" s="10">
        <v>0</v>
      </c>
      <c r="H23" s="4" t="s">
        <v>22</v>
      </c>
      <c r="I23" s="4" t="s">
        <v>150</v>
      </c>
    </row>
    <row r="24" spans="1:9" x14ac:dyDescent="0.25">
      <c r="A24" s="6">
        <v>44618</v>
      </c>
      <c r="B24" s="4" t="s">
        <v>155</v>
      </c>
      <c r="C24" s="9">
        <v>1.78</v>
      </c>
      <c r="D24" s="4" t="s">
        <v>15</v>
      </c>
      <c r="E24" s="35" t="s">
        <v>535</v>
      </c>
      <c r="F24" s="10">
        <f>C24*D$42</f>
        <v>1335</v>
      </c>
      <c r="G24" s="10">
        <f>(F24-D$42)/2</f>
        <v>292.5</v>
      </c>
      <c r="H24" s="4" t="s">
        <v>23</v>
      </c>
      <c r="I24" s="43" t="s">
        <v>67</v>
      </c>
    </row>
    <row r="25" spans="1:9" x14ac:dyDescent="0.25">
      <c r="A25" s="6">
        <v>44618</v>
      </c>
      <c r="B25" s="4" t="s">
        <v>156</v>
      </c>
      <c r="C25" s="9">
        <v>2</v>
      </c>
      <c r="D25" s="4" t="s">
        <v>15</v>
      </c>
      <c r="E25" s="35" t="s">
        <v>34</v>
      </c>
      <c r="F25" s="10">
        <f>C25*D$42</f>
        <v>1500</v>
      </c>
      <c r="G25" s="10">
        <f>F25-D$42</f>
        <v>750</v>
      </c>
      <c r="H25" s="4" t="s">
        <v>20</v>
      </c>
      <c r="I25" s="4" t="s">
        <v>61</v>
      </c>
    </row>
    <row r="26" spans="1:9" x14ac:dyDescent="0.25">
      <c r="A26" s="6">
        <v>44619</v>
      </c>
      <c r="B26" s="4" t="s">
        <v>161</v>
      </c>
      <c r="C26" s="9">
        <v>2.04</v>
      </c>
      <c r="D26" s="4" t="s">
        <v>15</v>
      </c>
      <c r="E26" s="35" t="s">
        <v>33</v>
      </c>
      <c r="F26" s="10">
        <f>C26*D$42</f>
        <v>1530</v>
      </c>
      <c r="G26" s="10">
        <f>F26-D$42</f>
        <v>780</v>
      </c>
      <c r="H26" s="4" t="s">
        <v>25</v>
      </c>
      <c r="I26" s="4" t="s">
        <v>103</v>
      </c>
    </row>
    <row r="27" spans="1:9" x14ac:dyDescent="0.25">
      <c r="A27" s="6">
        <v>44619</v>
      </c>
      <c r="B27" s="4" t="s">
        <v>165</v>
      </c>
      <c r="C27" s="9">
        <v>1.85</v>
      </c>
      <c r="D27" s="4" t="s">
        <v>15</v>
      </c>
      <c r="E27" s="35" t="s">
        <v>33</v>
      </c>
      <c r="F27" s="10">
        <f>C27*D$42</f>
        <v>1387.5</v>
      </c>
      <c r="G27" s="10">
        <f>F27-D$42</f>
        <v>637.5</v>
      </c>
      <c r="H27" s="4" t="s">
        <v>439</v>
      </c>
      <c r="I27" s="4" t="s">
        <v>86</v>
      </c>
    </row>
    <row r="28" spans="1:9" x14ac:dyDescent="0.25">
      <c r="A28" s="6">
        <v>44619</v>
      </c>
      <c r="B28" s="4" t="s">
        <v>167</v>
      </c>
      <c r="C28" s="9">
        <v>1.78</v>
      </c>
      <c r="D28" s="4" t="s">
        <v>15</v>
      </c>
      <c r="E28" s="35" t="s">
        <v>33</v>
      </c>
      <c r="F28" s="10">
        <v>0</v>
      </c>
      <c r="G28" s="10">
        <f>F28-D$42</f>
        <v>-750</v>
      </c>
      <c r="H28" s="4" t="s">
        <v>28</v>
      </c>
      <c r="I28" s="4" t="s">
        <v>53</v>
      </c>
    </row>
    <row r="29" spans="1:9" x14ac:dyDescent="0.25">
      <c r="A29" s="6">
        <v>44619</v>
      </c>
      <c r="B29" s="4" t="s">
        <v>169</v>
      </c>
      <c r="C29" s="9">
        <v>1.95</v>
      </c>
      <c r="D29" s="4" t="s">
        <v>15</v>
      </c>
      <c r="E29" s="35" t="s">
        <v>34</v>
      </c>
      <c r="F29" s="10">
        <f>C29*D$42</f>
        <v>1462.5</v>
      </c>
      <c r="G29" s="10">
        <f>F29-D$42</f>
        <v>712.5</v>
      </c>
      <c r="H29" s="4" t="s">
        <v>20</v>
      </c>
      <c r="I29" s="4" t="s">
        <v>86</v>
      </c>
    </row>
    <row r="30" spans="1:9" x14ac:dyDescent="0.25">
      <c r="A30" s="6"/>
      <c r="B30" s="4"/>
      <c r="C30" s="9"/>
      <c r="D30" s="4"/>
      <c r="E30" s="35"/>
      <c r="F30" s="10"/>
      <c r="G30" s="10"/>
      <c r="H30" s="33"/>
      <c r="I30" s="4"/>
    </row>
    <row r="31" spans="1:9" x14ac:dyDescent="0.25">
      <c r="A31" s="4"/>
      <c r="B31" s="4" t="s">
        <v>35</v>
      </c>
      <c r="C31" s="4"/>
      <c r="D31" s="26">
        <f>COUNT(C2:C30)</f>
        <v>26</v>
      </c>
      <c r="E31" s="4" t="s">
        <v>766</v>
      </c>
      <c r="F31" t="s">
        <v>767</v>
      </c>
    </row>
    <row r="32" spans="1:9" x14ac:dyDescent="0.25">
      <c r="A32" s="4"/>
      <c r="B32" s="4" t="s">
        <v>36</v>
      </c>
      <c r="C32" s="4"/>
      <c r="D32" s="11">
        <v>6</v>
      </c>
      <c r="E32" s="4">
        <v>1</v>
      </c>
      <c r="F32" s="45">
        <v>0</v>
      </c>
      <c r="G32" s="46">
        <f>F32 +D40</f>
        <v>25000</v>
      </c>
      <c r="H32" s="33">
        <f>F32/D$40*100</f>
        <v>0</v>
      </c>
    </row>
    <row r="33" spans="1:8" x14ac:dyDescent="0.25">
      <c r="A33" s="4"/>
      <c r="B33" s="4" t="s">
        <v>37</v>
      </c>
      <c r="C33" s="4"/>
      <c r="D33" s="13">
        <f>D31-D32</f>
        <v>20</v>
      </c>
      <c r="E33" s="4">
        <v>2</v>
      </c>
      <c r="F33" s="45">
        <v>0</v>
      </c>
      <c r="G33" s="46">
        <f>F33 +G32</f>
        <v>25000</v>
      </c>
      <c r="H33" s="33">
        <f t="shared" ref="H33:H62" si="3">F33/D$40*100</f>
        <v>0</v>
      </c>
    </row>
    <row r="34" spans="1:8" x14ac:dyDescent="0.25">
      <c r="A34" s="4"/>
      <c r="B34" s="4" t="s">
        <v>38</v>
      </c>
      <c r="C34" s="4"/>
      <c r="D34" s="4">
        <f>D33/D31*100</f>
        <v>76.923076923076934</v>
      </c>
      <c r="E34" s="4">
        <v>3</v>
      </c>
      <c r="F34" s="45">
        <v>0</v>
      </c>
      <c r="G34" s="46">
        <f t="shared" ref="G34:G62" si="4">F34 +G33</f>
        <v>25000</v>
      </c>
      <c r="H34" s="33">
        <f t="shared" si="3"/>
        <v>0</v>
      </c>
    </row>
    <row r="35" spans="1:8" x14ac:dyDescent="0.25">
      <c r="A35" s="4"/>
      <c r="B35" s="4" t="s">
        <v>39</v>
      </c>
      <c r="C35" s="4"/>
      <c r="D35" s="4">
        <f>1/D36*100</f>
        <v>52.910052910052919</v>
      </c>
      <c r="E35" s="4">
        <v>4</v>
      </c>
      <c r="F35" s="45">
        <f>SUM(M22:M23)</f>
        <v>0</v>
      </c>
      <c r="G35" s="46">
        <f t="shared" si="4"/>
        <v>25000</v>
      </c>
      <c r="H35" s="33">
        <f t="shared" si="3"/>
        <v>0</v>
      </c>
    </row>
    <row r="36" spans="1:8" x14ac:dyDescent="0.25">
      <c r="A36" s="4"/>
      <c r="B36" s="4" t="s">
        <v>40</v>
      </c>
      <c r="C36" s="4"/>
      <c r="D36" s="4">
        <f>SUM(C2:C30)/D31</f>
        <v>1.8899999999999997</v>
      </c>
      <c r="E36" s="4">
        <v>5</v>
      </c>
      <c r="F36" s="45">
        <v>0</v>
      </c>
      <c r="G36" s="46">
        <f t="shared" si="4"/>
        <v>25000</v>
      </c>
      <c r="H36" s="33">
        <f t="shared" si="3"/>
        <v>0</v>
      </c>
    </row>
    <row r="37" spans="1:8" x14ac:dyDescent="0.25">
      <c r="A37" s="4"/>
      <c r="B37" s="4" t="s">
        <v>41</v>
      </c>
      <c r="C37" s="4"/>
      <c r="D37" s="13">
        <f>D34-D35</f>
        <v>24.013024013024015</v>
      </c>
      <c r="E37" s="4">
        <v>6</v>
      </c>
      <c r="F37" s="45">
        <f>SUM(G2:G3)</f>
        <v>1312.5</v>
      </c>
      <c r="G37" s="46">
        <f t="shared" si="4"/>
        <v>26312.5</v>
      </c>
      <c r="H37" s="33">
        <f t="shared" si="3"/>
        <v>5.25</v>
      </c>
    </row>
    <row r="38" spans="1:8" x14ac:dyDescent="0.25">
      <c r="A38" s="4"/>
      <c r="B38" s="4" t="s">
        <v>42</v>
      </c>
      <c r="C38" s="4"/>
      <c r="D38" s="13">
        <f>D37/1</f>
        <v>24.013024013024015</v>
      </c>
      <c r="E38" s="4">
        <v>7</v>
      </c>
      <c r="F38" s="45">
        <v>0</v>
      </c>
      <c r="G38" s="46">
        <f>F38 +G37</f>
        <v>26312.5</v>
      </c>
      <c r="H38" s="33">
        <f t="shared" si="3"/>
        <v>0</v>
      </c>
    </row>
    <row r="39" spans="1:8" ht="18.75" x14ac:dyDescent="0.3">
      <c r="A39" s="4"/>
      <c r="B39" s="14" t="s">
        <v>43</v>
      </c>
      <c r="C39" s="4"/>
      <c r="D39" s="15">
        <v>25000</v>
      </c>
      <c r="E39" s="4">
        <v>8</v>
      </c>
      <c r="F39" s="45">
        <f>SUM(G4:G6)</f>
        <v>-787.5</v>
      </c>
      <c r="G39" s="46">
        <f>F39 +G38</f>
        <v>25525</v>
      </c>
      <c r="H39" s="33">
        <f t="shared" si="3"/>
        <v>-3.15</v>
      </c>
    </row>
    <row r="40" spans="1:8" ht="18.75" x14ac:dyDescent="0.3">
      <c r="A40" s="4"/>
      <c r="B40" s="4" t="s">
        <v>44</v>
      </c>
      <c r="C40" s="4"/>
      <c r="D40" s="16">
        <v>25000</v>
      </c>
      <c r="E40" s="4">
        <v>9</v>
      </c>
      <c r="F40" s="45">
        <f>SUM(G7)</f>
        <v>660</v>
      </c>
      <c r="G40" s="46">
        <f t="shared" si="4"/>
        <v>26185</v>
      </c>
      <c r="H40" s="33">
        <f t="shared" si="3"/>
        <v>2.64</v>
      </c>
    </row>
    <row r="41" spans="1:8" x14ac:dyDescent="0.25">
      <c r="A41" s="4"/>
      <c r="B41" s="4" t="s">
        <v>45</v>
      </c>
      <c r="C41" s="4"/>
      <c r="D41" s="10">
        <f>D40/100</f>
        <v>250</v>
      </c>
      <c r="E41" s="4">
        <v>10</v>
      </c>
      <c r="F41" s="45">
        <f>M24</f>
        <v>0</v>
      </c>
      <c r="G41" s="46">
        <f t="shared" si="4"/>
        <v>26185</v>
      </c>
      <c r="H41" s="33">
        <f t="shared" si="3"/>
        <v>0</v>
      </c>
    </row>
    <row r="42" spans="1:8" x14ac:dyDescent="0.25">
      <c r="A42" s="4"/>
      <c r="B42" s="17" t="s">
        <v>49</v>
      </c>
      <c r="C42" s="4"/>
      <c r="D42" s="18">
        <f>D41*3</f>
        <v>750</v>
      </c>
      <c r="E42" s="4">
        <v>11</v>
      </c>
      <c r="F42" s="45">
        <f>SUM(M25)</f>
        <v>0</v>
      </c>
      <c r="G42" s="46">
        <f t="shared" si="4"/>
        <v>26185</v>
      </c>
      <c r="H42" s="33">
        <f t="shared" si="3"/>
        <v>0</v>
      </c>
    </row>
    <row r="43" spans="1:8" x14ac:dyDescent="0.25">
      <c r="A43" s="4"/>
      <c r="B43" s="4" t="s">
        <v>46</v>
      </c>
      <c r="C43" s="4"/>
      <c r="D43" s="25">
        <f>SUM(G2:G30)</f>
        <v>8565</v>
      </c>
      <c r="E43" s="4">
        <v>12</v>
      </c>
      <c r="F43" s="47">
        <f>SUM(G8:G9)</f>
        <v>1012.5</v>
      </c>
      <c r="G43" s="46">
        <f t="shared" si="4"/>
        <v>27197.5</v>
      </c>
      <c r="H43" s="33">
        <f t="shared" si="3"/>
        <v>4.05</v>
      </c>
    </row>
    <row r="44" spans="1:8" x14ac:dyDescent="0.25">
      <c r="A44" s="4"/>
      <c r="B44" s="19" t="s">
        <v>47</v>
      </c>
      <c r="C44" s="4"/>
      <c r="D44" s="30">
        <f>D43/D39*100</f>
        <v>34.260000000000005</v>
      </c>
      <c r="E44" s="4">
        <v>13</v>
      </c>
      <c r="F44" s="45">
        <f>SUM(G10:G11)</f>
        <v>-1500</v>
      </c>
      <c r="G44" s="46">
        <f t="shared" si="4"/>
        <v>25697.5</v>
      </c>
      <c r="H44" s="33">
        <f t="shared" si="3"/>
        <v>-6</v>
      </c>
    </row>
    <row r="45" spans="1:8" x14ac:dyDescent="0.25">
      <c r="A45" s="4"/>
      <c r="B45" s="4"/>
      <c r="C45" s="4"/>
      <c r="D45" s="30"/>
      <c r="E45" s="4">
        <v>14</v>
      </c>
      <c r="F45" s="45">
        <v>0</v>
      </c>
      <c r="G45" s="46">
        <f t="shared" si="4"/>
        <v>25697.5</v>
      </c>
      <c r="H45" s="33">
        <f t="shared" si="3"/>
        <v>0</v>
      </c>
    </row>
    <row r="46" spans="1:8" x14ac:dyDescent="0.25">
      <c r="A46" s="4"/>
      <c r="B46" s="4"/>
      <c r="C46" s="4"/>
      <c r="D46" s="30"/>
      <c r="E46" s="4">
        <v>15</v>
      </c>
      <c r="F46" s="45">
        <v>0</v>
      </c>
      <c r="G46" s="46">
        <f t="shared" si="4"/>
        <v>25697.5</v>
      </c>
      <c r="H46" s="33">
        <f t="shared" si="3"/>
        <v>0</v>
      </c>
    </row>
    <row r="47" spans="1:8" x14ac:dyDescent="0.25">
      <c r="A47" s="4"/>
      <c r="B47" s="20"/>
      <c r="C47" s="4"/>
      <c r="D47" s="30"/>
      <c r="E47" s="4">
        <v>16</v>
      </c>
      <c r="F47" s="45">
        <v>0</v>
      </c>
      <c r="G47" s="46">
        <f t="shared" si="4"/>
        <v>25697.5</v>
      </c>
      <c r="H47" s="33">
        <f t="shared" si="3"/>
        <v>0</v>
      </c>
    </row>
    <row r="48" spans="1:8" x14ac:dyDescent="0.25">
      <c r="A48" s="4"/>
      <c r="B48" s="20"/>
      <c r="C48" s="4"/>
      <c r="D48" s="30"/>
      <c r="E48" s="4">
        <v>17</v>
      </c>
      <c r="F48" s="45">
        <v>0</v>
      </c>
      <c r="G48" s="46">
        <f t="shared" si="4"/>
        <v>25697.5</v>
      </c>
      <c r="H48" s="33">
        <f t="shared" si="3"/>
        <v>0</v>
      </c>
    </row>
    <row r="49" spans="1:8" x14ac:dyDescent="0.25">
      <c r="A49" s="4"/>
      <c r="B49" s="20"/>
      <c r="C49" s="4"/>
      <c r="D49" s="30"/>
      <c r="E49" s="4">
        <v>18</v>
      </c>
      <c r="F49" s="45">
        <v>0</v>
      </c>
      <c r="G49" s="46">
        <f t="shared" si="4"/>
        <v>25697.5</v>
      </c>
      <c r="H49" s="33">
        <f t="shared" si="3"/>
        <v>0</v>
      </c>
    </row>
    <row r="50" spans="1:8" x14ac:dyDescent="0.25">
      <c r="E50" s="4">
        <v>19</v>
      </c>
      <c r="F50" s="45">
        <f>SUM(G12:G15)</f>
        <v>682.5</v>
      </c>
      <c r="G50" s="46">
        <f t="shared" si="4"/>
        <v>26380</v>
      </c>
      <c r="H50" s="33">
        <f t="shared" si="3"/>
        <v>2.73</v>
      </c>
    </row>
    <row r="51" spans="1:8" x14ac:dyDescent="0.25">
      <c r="E51" s="4">
        <v>20</v>
      </c>
      <c r="F51" s="45">
        <f>SUM(G16:G17)</f>
        <v>1320</v>
      </c>
      <c r="G51" s="46">
        <f t="shared" si="4"/>
        <v>27700</v>
      </c>
      <c r="H51" s="33">
        <f t="shared" si="3"/>
        <v>5.28</v>
      </c>
    </row>
    <row r="52" spans="1:8" x14ac:dyDescent="0.25">
      <c r="E52" s="4">
        <v>21</v>
      </c>
      <c r="F52" s="45">
        <v>0</v>
      </c>
      <c r="G52" s="46">
        <f t="shared" si="4"/>
        <v>27700</v>
      </c>
      <c r="H52" s="33">
        <f t="shared" si="3"/>
        <v>0</v>
      </c>
    </row>
    <row r="53" spans="1:8" x14ac:dyDescent="0.25">
      <c r="E53" s="4">
        <v>22</v>
      </c>
      <c r="F53" s="45">
        <f>SUM(G18:G19)</f>
        <v>1462.5</v>
      </c>
      <c r="G53" s="46">
        <f t="shared" si="4"/>
        <v>29162.5</v>
      </c>
      <c r="H53" s="33">
        <f t="shared" si="3"/>
        <v>5.8500000000000005</v>
      </c>
    </row>
    <row r="54" spans="1:8" x14ac:dyDescent="0.25">
      <c r="E54" s="4">
        <v>23</v>
      </c>
      <c r="F54" s="45">
        <f>G20</f>
        <v>735</v>
      </c>
      <c r="G54" s="46">
        <f t="shared" si="4"/>
        <v>29897.5</v>
      </c>
      <c r="H54" s="33">
        <f t="shared" si="3"/>
        <v>2.94</v>
      </c>
    </row>
    <row r="55" spans="1:8" x14ac:dyDescent="0.25">
      <c r="E55" s="4">
        <v>24</v>
      </c>
      <c r="F55" s="45">
        <v>0</v>
      </c>
      <c r="G55" s="46">
        <f t="shared" si="4"/>
        <v>29897.5</v>
      </c>
      <c r="H55" s="33">
        <f t="shared" si="3"/>
        <v>0</v>
      </c>
    </row>
    <row r="56" spans="1:8" x14ac:dyDescent="0.25">
      <c r="E56" s="4">
        <v>25</v>
      </c>
      <c r="F56" s="45">
        <v>0</v>
      </c>
      <c r="G56" s="46">
        <f t="shared" si="4"/>
        <v>29897.5</v>
      </c>
      <c r="H56" s="33">
        <f t="shared" si="3"/>
        <v>0</v>
      </c>
    </row>
    <row r="57" spans="1:8" x14ac:dyDescent="0.25">
      <c r="E57" s="4">
        <v>26</v>
      </c>
      <c r="F57" s="45">
        <f>SUM(G21:G25)</f>
        <v>2287.5</v>
      </c>
      <c r="G57" s="46">
        <f t="shared" si="4"/>
        <v>32185</v>
      </c>
      <c r="H57" s="33">
        <f t="shared" si="3"/>
        <v>9.15</v>
      </c>
    </row>
    <row r="58" spans="1:8" x14ac:dyDescent="0.25">
      <c r="E58" s="4">
        <v>27</v>
      </c>
      <c r="F58" s="45">
        <f>SUM(G26:G29)</f>
        <v>1380</v>
      </c>
      <c r="G58" s="46">
        <f t="shared" si="4"/>
        <v>33565</v>
      </c>
      <c r="H58" s="33">
        <f t="shared" si="3"/>
        <v>5.52</v>
      </c>
    </row>
    <row r="59" spans="1:8" x14ac:dyDescent="0.25">
      <c r="E59" s="4">
        <v>28</v>
      </c>
      <c r="F59" s="45">
        <v>0</v>
      </c>
      <c r="G59" s="46">
        <f t="shared" si="4"/>
        <v>33565</v>
      </c>
      <c r="H59" s="33">
        <f t="shared" si="3"/>
        <v>0</v>
      </c>
    </row>
    <row r="60" spans="1:8" x14ac:dyDescent="0.25">
      <c r="E60" s="4">
        <v>29</v>
      </c>
      <c r="F60" s="45">
        <v>0</v>
      </c>
      <c r="G60" s="46">
        <f t="shared" si="4"/>
        <v>33565</v>
      </c>
      <c r="H60" s="33">
        <f t="shared" si="3"/>
        <v>0</v>
      </c>
    </row>
    <row r="61" spans="1:8" x14ac:dyDescent="0.25">
      <c r="E61" s="4">
        <v>30</v>
      </c>
      <c r="F61" s="45">
        <v>0</v>
      </c>
      <c r="G61" s="46">
        <f t="shared" si="4"/>
        <v>33565</v>
      </c>
      <c r="H61" s="33">
        <f t="shared" si="3"/>
        <v>0</v>
      </c>
    </row>
    <row r="62" spans="1:8" x14ac:dyDescent="0.25">
      <c r="E62" s="4">
        <v>31</v>
      </c>
      <c r="F62" s="45">
        <v>0</v>
      </c>
      <c r="G62" s="46">
        <f t="shared" si="4"/>
        <v>33565</v>
      </c>
      <c r="H62" s="33">
        <f t="shared" si="3"/>
        <v>0</v>
      </c>
    </row>
  </sheetData>
  <conditionalFormatting sqref="G2:G30">
    <cfRule type="cellIs" dxfId="15" priority="7" operator="lessThan">
      <formula>0</formula>
    </cfRule>
    <cfRule type="cellIs" dxfId="14" priority="8" operator="greaterThan">
      <formula>0</formula>
    </cfRule>
  </conditionalFormatting>
  <conditionalFormatting sqref="F32:F62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workbookViewId="0">
      <selection activeCell="H7" sqref="H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173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120</v>
      </c>
    </row>
    <row r="3" spans="1:14" x14ac:dyDescent="0.25">
      <c r="A3" s="2">
        <v>44621</v>
      </c>
      <c r="B3" s="3" t="s">
        <v>174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103</v>
      </c>
    </row>
    <row r="4" spans="1:14" x14ac:dyDescent="0.25">
      <c r="A4" s="2">
        <v>44621</v>
      </c>
      <c r="B4" s="5" t="s">
        <v>175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59</v>
      </c>
    </row>
    <row r="5" spans="1:14" x14ac:dyDescent="0.25">
      <c r="A5" s="2">
        <v>44621</v>
      </c>
      <c r="B5" s="3" t="s">
        <v>176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313</v>
      </c>
      <c r="M5" s="4">
        <v>44</v>
      </c>
      <c r="N5" s="3" t="s">
        <v>59</v>
      </c>
    </row>
    <row r="6" spans="1:14" x14ac:dyDescent="0.25">
      <c r="A6" s="2">
        <v>44621</v>
      </c>
      <c r="B6" s="3" t="s">
        <v>177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313</v>
      </c>
      <c r="M6" s="4">
        <v>27</v>
      </c>
      <c r="N6" s="3" t="s">
        <v>106</v>
      </c>
    </row>
    <row r="7" spans="1:14" x14ac:dyDescent="0.25">
      <c r="A7" s="2">
        <v>44621</v>
      </c>
      <c r="B7" s="3" t="s">
        <v>178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317</v>
      </c>
      <c r="M7" s="4">
        <v>43</v>
      </c>
      <c r="N7" s="3" t="s">
        <v>67</v>
      </c>
    </row>
    <row r="8" spans="1:14" x14ac:dyDescent="0.25">
      <c r="A8" s="6">
        <v>44622</v>
      </c>
      <c r="B8" s="4" t="s">
        <v>179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120</v>
      </c>
    </row>
    <row r="9" spans="1:14" x14ac:dyDescent="0.25">
      <c r="A9" s="6">
        <v>44623</v>
      </c>
      <c r="B9" s="4" t="s">
        <v>180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120</v>
      </c>
    </row>
    <row r="10" spans="1:14" x14ac:dyDescent="0.25">
      <c r="A10" s="6">
        <v>44623</v>
      </c>
      <c r="B10" s="4" t="s">
        <v>181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317</v>
      </c>
      <c r="M10" s="4">
        <v>51</v>
      </c>
      <c r="N10" s="4" t="s">
        <v>120</v>
      </c>
    </row>
    <row r="11" spans="1:14" x14ac:dyDescent="0.25">
      <c r="A11" s="6">
        <v>44624</v>
      </c>
      <c r="B11" s="4" t="s">
        <v>182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86</v>
      </c>
    </row>
    <row r="12" spans="1:14" x14ac:dyDescent="0.25">
      <c r="A12" s="6">
        <v>44624</v>
      </c>
      <c r="B12" s="4" t="s">
        <v>183</v>
      </c>
      <c r="C12" s="4">
        <v>2.2400000000000002</v>
      </c>
      <c r="D12" s="4">
        <v>3.4</v>
      </c>
      <c r="E12" s="4">
        <v>3.4</v>
      </c>
      <c r="F12" s="4">
        <v>3.3</v>
      </c>
      <c r="G12" s="4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59</v>
      </c>
    </row>
    <row r="13" spans="1:14" x14ac:dyDescent="0.25">
      <c r="A13" s="6">
        <v>44625</v>
      </c>
      <c r="B13" s="4" t="s">
        <v>184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106</v>
      </c>
    </row>
    <row r="14" spans="1:14" x14ac:dyDescent="0.25">
      <c r="A14" s="6">
        <v>44625</v>
      </c>
      <c r="B14" s="4" t="s">
        <v>185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103</v>
      </c>
    </row>
    <row r="15" spans="1:14" x14ac:dyDescent="0.25">
      <c r="A15" s="6">
        <v>44625</v>
      </c>
      <c r="B15" s="4" t="s">
        <v>186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59</v>
      </c>
    </row>
    <row r="16" spans="1:14" x14ac:dyDescent="0.25">
      <c r="A16" s="6">
        <v>44625</v>
      </c>
      <c r="B16" s="4" t="s">
        <v>187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103</v>
      </c>
    </row>
    <row r="17" spans="1:14" x14ac:dyDescent="0.25">
      <c r="A17" s="6">
        <v>44625</v>
      </c>
      <c r="B17" s="4" t="s">
        <v>188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106</v>
      </c>
    </row>
    <row r="18" spans="1:14" x14ac:dyDescent="0.25">
      <c r="A18" s="6">
        <v>44625</v>
      </c>
      <c r="B18" s="4" t="s">
        <v>189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53</v>
      </c>
    </row>
    <row r="19" spans="1:14" x14ac:dyDescent="0.25">
      <c r="A19" s="6">
        <v>44625</v>
      </c>
      <c r="B19" s="4" t="s">
        <v>190</v>
      </c>
      <c r="C19" s="4">
        <v>3.81</v>
      </c>
      <c r="D19" s="4">
        <v>3.48</v>
      </c>
      <c r="E19" s="4">
        <v>2.06</v>
      </c>
      <c r="F19" s="4">
        <v>3.28</v>
      </c>
      <c r="G19" s="4">
        <v>2.0699999999999998</v>
      </c>
      <c r="H19" s="4">
        <v>1.82</v>
      </c>
      <c r="I19" s="4">
        <v>2.81</v>
      </c>
      <c r="J19" s="12" t="s">
        <v>15</v>
      </c>
      <c r="L19" t="s">
        <v>314</v>
      </c>
      <c r="M19" s="4">
        <v>18</v>
      </c>
      <c r="N19" s="4" t="s">
        <v>77</v>
      </c>
    </row>
    <row r="20" spans="1:14" x14ac:dyDescent="0.25">
      <c r="A20" s="6">
        <v>44625</v>
      </c>
      <c r="B20" s="4" t="s">
        <v>191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150</v>
      </c>
    </row>
    <row r="21" spans="1:14" x14ac:dyDescent="0.25">
      <c r="A21" s="6">
        <v>44625</v>
      </c>
      <c r="B21" s="4" t="s">
        <v>192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51</v>
      </c>
    </row>
    <row r="22" spans="1:14" x14ac:dyDescent="0.25">
      <c r="A22" s="6">
        <v>44625</v>
      </c>
      <c r="B22" s="4" t="s">
        <v>193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312</v>
      </c>
      <c r="M22" s="4">
        <v>28</v>
      </c>
      <c r="N22" s="4" t="s">
        <v>150</v>
      </c>
    </row>
    <row r="23" spans="1:14" x14ac:dyDescent="0.25">
      <c r="A23" s="6">
        <v>44625</v>
      </c>
      <c r="B23" s="4" t="s">
        <v>194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61</v>
      </c>
    </row>
    <row r="24" spans="1:14" x14ac:dyDescent="0.25">
      <c r="A24" s="6">
        <v>44625</v>
      </c>
      <c r="B24" s="4" t="s">
        <v>195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59</v>
      </c>
    </row>
    <row r="25" spans="1:14" x14ac:dyDescent="0.25">
      <c r="A25" s="6">
        <v>44625</v>
      </c>
      <c r="B25" s="4" t="s">
        <v>196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99</v>
      </c>
    </row>
    <row r="26" spans="1:14" x14ac:dyDescent="0.25">
      <c r="A26" s="6">
        <v>44625</v>
      </c>
      <c r="B26" s="4" t="s">
        <v>197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115</v>
      </c>
    </row>
    <row r="27" spans="1:14" x14ac:dyDescent="0.25">
      <c r="A27" s="6">
        <v>44625</v>
      </c>
      <c r="B27" s="4" t="s">
        <v>198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93</v>
      </c>
    </row>
    <row r="28" spans="1:14" x14ac:dyDescent="0.25">
      <c r="A28" s="6">
        <v>44625</v>
      </c>
      <c r="B28" s="4" t="s">
        <v>199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314</v>
      </c>
      <c r="M28" s="4">
        <v>64</v>
      </c>
      <c r="N28" s="4" t="s">
        <v>61</v>
      </c>
    </row>
    <row r="29" spans="1:14" x14ac:dyDescent="0.25">
      <c r="A29" s="6">
        <v>44625</v>
      </c>
      <c r="B29" s="4" t="s">
        <v>200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314</v>
      </c>
      <c r="M29" s="4">
        <v>40</v>
      </c>
      <c r="N29" s="4" t="s">
        <v>86</v>
      </c>
    </row>
    <row r="30" spans="1:14" x14ac:dyDescent="0.25">
      <c r="A30" s="6">
        <v>44626</v>
      </c>
      <c r="B30" s="4" t="s">
        <v>201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86</v>
      </c>
    </row>
    <row r="31" spans="1:14" x14ac:dyDescent="0.25">
      <c r="A31" s="6">
        <v>44626</v>
      </c>
      <c r="B31" s="4" t="s">
        <v>202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439</v>
      </c>
      <c r="M31" s="4">
        <v>18</v>
      </c>
      <c r="N31" s="4" t="s">
        <v>53</v>
      </c>
    </row>
    <row r="32" spans="1:14" x14ac:dyDescent="0.25">
      <c r="A32" s="6">
        <v>44626</v>
      </c>
      <c r="B32" s="4" t="s">
        <v>203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53</v>
      </c>
    </row>
    <row r="33" spans="1:14" x14ac:dyDescent="0.25">
      <c r="A33" s="6">
        <v>44626</v>
      </c>
      <c r="B33" s="4" t="s">
        <v>204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53</v>
      </c>
    </row>
    <row r="34" spans="1:14" x14ac:dyDescent="0.25">
      <c r="A34" s="6">
        <v>44626</v>
      </c>
      <c r="B34" s="4" t="s">
        <v>205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53</v>
      </c>
    </row>
    <row r="35" spans="1:14" x14ac:dyDescent="0.25">
      <c r="A35" s="6">
        <v>44628</v>
      </c>
      <c r="B35" s="4" t="s">
        <v>206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93</v>
      </c>
    </row>
    <row r="36" spans="1:14" x14ac:dyDescent="0.25">
      <c r="A36" s="6">
        <v>44628</v>
      </c>
      <c r="B36" s="4" t="s">
        <v>207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61</v>
      </c>
    </row>
    <row r="37" spans="1:14" x14ac:dyDescent="0.25">
      <c r="A37" s="6">
        <v>44628</v>
      </c>
      <c r="B37" s="4" t="s">
        <v>208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61</v>
      </c>
    </row>
    <row r="38" spans="1:14" x14ac:dyDescent="0.25">
      <c r="A38" s="6">
        <v>44628</v>
      </c>
      <c r="B38" s="4" t="s">
        <v>209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59</v>
      </c>
    </row>
    <row r="39" spans="1:14" x14ac:dyDescent="0.25">
      <c r="A39" s="6">
        <v>44628</v>
      </c>
      <c r="B39" s="4" t="s">
        <v>210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314</v>
      </c>
      <c r="M39" s="4">
        <v>35</v>
      </c>
      <c r="N39" s="4" t="s">
        <v>77</v>
      </c>
    </row>
    <row r="40" spans="1:14" x14ac:dyDescent="0.25">
      <c r="A40" s="6">
        <v>44631</v>
      </c>
      <c r="B40" s="4" t="s">
        <v>211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212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86</v>
      </c>
    </row>
    <row r="42" spans="1:14" x14ac:dyDescent="0.25">
      <c r="A42" s="6">
        <v>44631</v>
      </c>
      <c r="B42" s="4" t="s">
        <v>213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53</v>
      </c>
    </row>
    <row r="43" spans="1:14" x14ac:dyDescent="0.25">
      <c r="A43" s="6">
        <v>44632</v>
      </c>
      <c r="B43" s="4" t="s">
        <v>214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441</v>
      </c>
      <c r="J43" s="12" t="s">
        <v>15</v>
      </c>
      <c r="L43" t="s">
        <v>23</v>
      </c>
      <c r="M43" s="4">
        <v>10</v>
      </c>
      <c r="N43" s="4" t="s">
        <v>77</v>
      </c>
    </row>
    <row r="44" spans="1:14" x14ac:dyDescent="0.25">
      <c r="A44" s="6">
        <v>44632</v>
      </c>
      <c r="B44" s="4" t="s">
        <v>215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317</v>
      </c>
      <c r="M44" s="4">
        <v>16</v>
      </c>
      <c r="N44" s="4" t="s">
        <v>99</v>
      </c>
    </row>
    <row r="45" spans="1:14" x14ac:dyDescent="0.25">
      <c r="A45" s="6">
        <v>44632</v>
      </c>
      <c r="B45" s="4" t="s">
        <v>216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440</v>
      </c>
      <c r="M45" s="4">
        <v>41</v>
      </c>
      <c r="N45" s="4" t="s">
        <v>115</v>
      </c>
    </row>
    <row r="46" spans="1:14" x14ac:dyDescent="0.25">
      <c r="A46" s="6">
        <v>44632</v>
      </c>
      <c r="B46" s="4" t="s">
        <v>217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440</v>
      </c>
      <c r="M46" s="4">
        <v>57</v>
      </c>
      <c r="N46" s="4" t="s">
        <v>61</v>
      </c>
    </row>
    <row r="47" spans="1:14" x14ac:dyDescent="0.25">
      <c r="A47" s="6">
        <v>44632</v>
      </c>
      <c r="B47" s="4" t="s">
        <v>218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111</v>
      </c>
    </row>
    <row r="48" spans="1:14" x14ac:dyDescent="0.25">
      <c r="A48" s="6">
        <v>44632</v>
      </c>
      <c r="B48" s="4" t="s">
        <v>219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106</v>
      </c>
    </row>
    <row r="49" spans="1:14" x14ac:dyDescent="0.25">
      <c r="A49" s="6">
        <v>44632</v>
      </c>
      <c r="B49" s="4" t="s">
        <v>220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115</v>
      </c>
    </row>
    <row r="50" spans="1:14" x14ac:dyDescent="0.25">
      <c r="A50" s="6">
        <v>44632</v>
      </c>
      <c r="B50" s="4" t="s">
        <v>221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120</v>
      </c>
    </row>
    <row r="51" spans="1:14" x14ac:dyDescent="0.25">
      <c r="A51" s="6">
        <v>44632</v>
      </c>
      <c r="B51" s="4" t="s">
        <v>222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223</v>
      </c>
    </row>
    <row r="52" spans="1:14" x14ac:dyDescent="0.25">
      <c r="A52" s="6">
        <v>44632</v>
      </c>
      <c r="B52" s="4" t="s">
        <v>224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312</v>
      </c>
      <c r="M52" s="4">
        <v>36</v>
      </c>
      <c r="N52" s="4" t="s">
        <v>59</v>
      </c>
    </row>
    <row r="53" spans="1:14" x14ac:dyDescent="0.25">
      <c r="A53" s="6">
        <v>44632</v>
      </c>
      <c r="B53" s="4" t="s">
        <v>225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67</v>
      </c>
    </row>
    <row r="54" spans="1:14" x14ac:dyDescent="0.25">
      <c r="A54" s="6">
        <v>44632</v>
      </c>
      <c r="B54" s="4" t="s">
        <v>226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106</v>
      </c>
    </row>
    <row r="55" spans="1:14" x14ac:dyDescent="0.25">
      <c r="A55" s="6">
        <v>44632</v>
      </c>
      <c r="B55" s="4" t="s">
        <v>227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120</v>
      </c>
    </row>
    <row r="56" spans="1:14" x14ac:dyDescent="0.25">
      <c r="A56" s="6">
        <v>44632</v>
      </c>
      <c r="B56" s="4" t="s">
        <v>228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53</v>
      </c>
    </row>
    <row r="57" spans="1:14" x14ac:dyDescent="0.25">
      <c r="A57" s="6">
        <v>44632</v>
      </c>
      <c r="B57" s="4" t="s">
        <v>229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230</v>
      </c>
    </row>
    <row r="58" spans="1:14" x14ac:dyDescent="0.25">
      <c r="A58" s="6">
        <v>44632</v>
      </c>
      <c r="B58" s="4" t="s">
        <v>231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67</v>
      </c>
    </row>
    <row r="59" spans="1:14" x14ac:dyDescent="0.25">
      <c r="A59" s="6">
        <v>44633</v>
      </c>
      <c r="B59" s="4" t="s">
        <v>232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53</v>
      </c>
    </row>
    <row r="60" spans="1:14" x14ac:dyDescent="0.25">
      <c r="A60" s="6">
        <v>44633</v>
      </c>
      <c r="B60" s="4" t="s">
        <v>233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316</v>
      </c>
      <c r="M60" s="4">
        <v>30</v>
      </c>
      <c r="N60" s="4" t="s">
        <v>53</v>
      </c>
    </row>
    <row r="61" spans="1:14" x14ac:dyDescent="0.25">
      <c r="A61" s="6">
        <v>44633</v>
      </c>
      <c r="B61" s="4" t="s">
        <v>234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53</v>
      </c>
    </row>
    <row r="62" spans="1:14" x14ac:dyDescent="0.25">
      <c r="A62" s="6">
        <v>44633</v>
      </c>
      <c r="B62" s="4" t="s">
        <v>235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317</v>
      </c>
      <c r="M62" s="4">
        <v>60</v>
      </c>
      <c r="N62" s="4" t="s">
        <v>236</v>
      </c>
    </row>
    <row r="63" spans="1:14" x14ac:dyDescent="0.25">
      <c r="A63" s="6">
        <v>44633</v>
      </c>
      <c r="B63" s="4" t="s">
        <v>237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111</v>
      </c>
    </row>
    <row r="64" spans="1:14" x14ac:dyDescent="0.25">
      <c r="A64" s="6">
        <v>44633</v>
      </c>
      <c r="B64" s="4" t="s">
        <v>238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239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51</v>
      </c>
    </row>
    <row r="66" spans="1:14" x14ac:dyDescent="0.25">
      <c r="A66" s="6">
        <v>44634</v>
      </c>
      <c r="B66" s="4" t="s">
        <v>240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86</v>
      </c>
    </row>
    <row r="67" spans="1:14" x14ac:dyDescent="0.25">
      <c r="A67" s="6">
        <v>44635</v>
      </c>
      <c r="B67" s="4" t="s">
        <v>241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242</v>
      </c>
    </row>
    <row r="68" spans="1:14" x14ac:dyDescent="0.25">
      <c r="A68" s="6">
        <v>44635</v>
      </c>
      <c r="B68" s="4" t="s">
        <v>243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313</v>
      </c>
      <c r="M68" s="4">
        <v>38</v>
      </c>
      <c r="N68" s="4" t="s">
        <v>120</v>
      </c>
    </row>
    <row r="69" spans="1:14" x14ac:dyDescent="0.25">
      <c r="A69" s="6">
        <v>44635</v>
      </c>
      <c r="B69" s="4" t="s">
        <v>244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59</v>
      </c>
    </row>
    <row r="70" spans="1:14" x14ac:dyDescent="0.25">
      <c r="A70" s="6">
        <v>44635</v>
      </c>
      <c r="B70" s="4" t="s">
        <v>245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120</v>
      </c>
    </row>
    <row r="71" spans="1:14" x14ac:dyDescent="0.25">
      <c r="A71" s="6">
        <v>44635</v>
      </c>
      <c r="B71" s="4" t="s">
        <v>246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120</v>
      </c>
    </row>
    <row r="72" spans="1:14" x14ac:dyDescent="0.25">
      <c r="A72" s="6">
        <v>44635</v>
      </c>
      <c r="B72" s="4" t="s">
        <v>247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313</v>
      </c>
      <c r="M72" s="4">
        <v>65</v>
      </c>
      <c r="N72" s="4" t="s">
        <v>120</v>
      </c>
    </row>
    <row r="73" spans="1:14" x14ac:dyDescent="0.25">
      <c r="A73" s="6">
        <v>44635</v>
      </c>
      <c r="B73" s="4" t="s">
        <v>248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106</v>
      </c>
    </row>
    <row r="74" spans="1:14" x14ac:dyDescent="0.25">
      <c r="A74" s="6">
        <v>44635</v>
      </c>
      <c r="B74" s="4" t="s">
        <v>249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59</v>
      </c>
    </row>
    <row r="75" spans="1:14" x14ac:dyDescent="0.25">
      <c r="A75" s="6">
        <v>44635</v>
      </c>
      <c r="B75" s="4" t="s">
        <v>250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106</v>
      </c>
    </row>
    <row r="76" spans="1:14" x14ac:dyDescent="0.25">
      <c r="A76" s="6">
        <v>44635</v>
      </c>
      <c r="B76" s="4" t="s">
        <v>251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115</v>
      </c>
    </row>
    <row r="77" spans="1:14" x14ac:dyDescent="0.25">
      <c r="A77" s="6">
        <v>44635</v>
      </c>
      <c r="B77" s="4" t="s">
        <v>252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115</v>
      </c>
    </row>
    <row r="78" spans="1:14" x14ac:dyDescent="0.25">
      <c r="A78" s="6">
        <v>44635</v>
      </c>
      <c r="B78" s="4" t="s">
        <v>253</v>
      </c>
      <c r="C78" s="4">
        <v>2.62</v>
      </c>
      <c r="D78" s="4">
        <v>3.22</v>
      </c>
      <c r="E78" s="4">
        <v>2.94</v>
      </c>
      <c r="F78" s="4">
        <v>3.28</v>
      </c>
      <c r="G78" s="4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77</v>
      </c>
    </row>
    <row r="79" spans="1:14" x14ac:dyDescent="0.25">
      <c r="A79" s="6">
        <v>44635</v>
      </c>
      <c r="B79" s="4" t="s">
        <v>254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314</v>
      </c>
      <c r="M79" s="4">
        <v>50</v>
      </c>
      <c r="N79" s="4" t="s">
        <v>106</v>
      </c>
    </row>
    <row r="80" spans="1:14" x14ac:dyDescent="0.25">
      <c r="A80" s="6">
        <v>44635</v>
      </c>
      <c r="B80" s="4" t="s">
        <v>255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115</v>
      </c>
    </row>
    <row r="81" spans="1:14" x14ac:dyDescent="0.25">
      <c r="A81" s="6">
        <v>44635</v>
      </c>
      <c r="B81" s="4" t="s">
        <v>256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106</v>
      </c>
    </row>
    <row r="82" spans="1:14" x14ac:dyDescent="0.25">
      <c r="A82" s="6">
        <v>44635</v>
      </c>
      <c r="B82" s="4" t="s">
        <v>257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99</v>
      </c>
    </row>
    <row r="83" spans="1:14" x14ac:dyDescent="0.25">
      <c r="A83" s="6">
        <v>44635</v>
      </c>
      <c r="B83" s="4" t="s">
        <v>258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106</v>
      </c>
    </row>
    <row r="84" spans="1:14" x14ac:dyDescent="0.25">
      <c r="A84" s="6">
        <v>44635</v>
      </c>
      <c r="B84" s="4" t="s">
        <v>259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106</v>
      </c>
    </row>
    <row r="85" spans="1:14" x14ac:dyDescent="0.25">
      <c r="A85" s="6">
        <v>44636</v>
      </c>
      <c r="B85" s="4" t="s">
        <v>260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439</v>
      </c>
      <c r="M85" s="4">
        <v>28</v>
      </c>
      <c r="N85" s="4" t="s">
        <v>93</v>
      </c>
    </row>
    <row r="86" spans="1:14" x14ac:dyDescent="0.25">
      <c r="A86" s="6">
        <v>44636</v>
      </c>
      <c r="B86" s="4" t="s">
        <v>261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93</v>
      </c>
    </row>
    <row r="87" spans="1:14" x14ac:dyDescent="0.25">
      <c r="A87" s="6">
        <v>44638</v>
      </c>
      <c r="B87" s="4" t="s">
        <v>262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263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99</v>
      </c>
    </row>
    <row r="89" spans="1:14" x14ac:dyDescent="0.25">
      <c r="A89" s="6">
        <v>44639</v>
      </c>
      <c r="B89" s="4" t="s">
        <v>264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67</v>
      </c>
    </row>
    <row r="90" spans="1:14" x14ac:dyDescent="0.25">
      <c r="A90" s="6">
        <v>44639</v>
      </c>
      <c r="B90" s="4" t="s">
        <v>265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313</v>
      </c>
      <c r="M90" s="4">
        <v>53</v>
      </c>
      <c r="N90" s="4" t="s">
        <v>266</v>
      </c>
    </row>
    <row r="91" spans="1:14" x14ac:dyDescent="0.25">
      <c r="A91" s="6">
        <v>44639</v>
      </c>
      <c r="B91" s="4" t="s">
        <v>267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268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86</v>
      </c>
    </row>
    <row r="93" spans="1:14" x14ac:dyDescent="0.25">
      <c r="A93" s="6">
        <v>44639</v>
      </c>
      <c r="B93" s="4" t="s">
        <v>269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120</v>
      </c>
    </row>
    <row r="94" spans="1:14" x14ac:dyDescent="0.25">
      <c r="A94" s="6">
        <v>44639</v>
      </c>
      <c r="B94" s="4" t="s">
        <v>270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59</v>
      </c>
    </row>
    <row r="95" spans="1:14" x14ac:dyDescent="0.25">
      <c r="A95" s="6">
        <v>44639</v>
      </c>
      <c r="B95" s="4" t="s">
        <v>271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272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314</v>
      </c>
      <c r="M96" s="4">
        <v>47</v>
      </c>
      <c r="N96" s="4" t="s">
        <v>59</v>
      </c>
    </row>
    <row r="97" spans="1:14" x14ac:dyDescent="0.25">
      <c r="A97" s="6">
        <v>44639</v>
      </c>
      <c r="B97" s="4" t="s">
        <v>273</v>
      </c>
      <c r="C97" s="4">
        <v>3.62</v>
      </c>
      <c r="D97" s="4">
        <v>3.49</v>
      </c>
      <c r="E97" s="4">
        <v>2.12</v>
      </c>
      <c r="F97" s="4">
        <v>3.39</v>
      </c>
      <c r="G97" s="4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77</v>
      </c>
    </row>
    <row r="98" spans="1:14" x14ac:dyDescent="0.25">
      <c r="A98" s="6">
        <v>44639</v>
      </c>
      <c r="B98" s="4" t="s">
        <v>274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115</v>
      </c>
    </row>
    <row r="99" spans="1:14" x14ac:dyDescent="0.25">
      <c r="A99" s="6">
        <v>44639</v>
      </c>
      <c r="B99" s="4" t="s">
        <v>275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106</v>
      </c>
    </row>
    <row r="100" spans="1:14" x14ac:dyDescent="0.25">
      <c r="A100" s="6">
        <v>44639</v>
      </c>
      <c r="B100" s="4" t="s">
        <v>276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277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59</v>
      </c>
    </row>
    <row r="102" spans="1:14" x14ac:dyDescent="0.25">
      <c r="A102" s="6">
        <v>44639</v>
      </c>
      <c r="B102" s="4" t="s">
        <v>278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279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314</v>
      </c>
      <c r="M103" s="4">
        <v>18</v>
      </c>
      <c r="N103" s="4" t="s">
        <v>86</v>
      </c>
    </row>
    <row r="104" spans="1:14" x14ac:dyDescent="0.25">
      <c r="A104" s="6">
        <v>44639</v>
      </c>
      <c r="B104" s="4" t="s">
        <v>280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120</v>
      </c>
    </row>
    <row r="105" spans="1:14" x14ac:dyDescent="0.25">
      <c r="A105" s="6">
        <v>44639</v>
      </c>
      <c r="B105" s="4" t="s">
        <v>281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67</v>
      </c>
    </row>
    <row r="106" spans="1:14" x14ac:dyDescent="0.25">
      <c r="A106" s="6">
        <v>44639</v>
      </c>
      <c r="B106" s="4" t="s">
        <v>282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99</v>
      </c>
    </row>
    <row r="107" spans="1:14" x14ac:dyDescent="0.25">
      <c r="A107" s="6">
        <v>44639</v>
      </c>
      <c r="B107" s="4" t="s">
        <v>283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61</v>
      </c>
    </row>
    <row r="108" spans="1:14" x14ac:dyDescent="0.25">
      <c r="A108" s="6">
        <v>44639</v>
      </c>
      <c r="B108" s="4" t="s">
        <v>284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93</v>
      </c>
    </row>
    <row r="109" spans="1:14" x14ac:dyDescent="0.25">
      <c r="A109" s="6">
        <v>44640</v>
      </c>
      <c r="B109" s="4" t="s">
        <v>285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53</v>
      </c>
    </row>
    <row r="110" spans="1:14" x14ac:dyDescent="0.25">
      <c r="A110" s="6">
        <v>44640</v>
      </c>
      <c r="B110" s="4" t="s">
        <v>286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55</v>
      </c>
    </row>
    <row r="111" spans="1:14" x14ac:dyDescent="0.25">
      <c r="A111" s="6">
        <v>44640</v>
      </c>
      <c r="B111" s="4" t="s">
        <v>287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223</v>
      </c>
    </row>
    <row r="112" spans="1:14" x14ac:dyDescent="0.25">
      <c r="A112" s="6">
        <v>44640</v>
      </c>
      <c r="B112" s="4" t="s">
        <v>288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111</v>
      </c>
    </row>
    <row r="113" spans="1:14" x14ac:dyDescent="0.25">
      <c r="A113" s="6">
        <v>44640</v>
      </c>
      <c r="B113" s="4" t="s">
        <v>289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53</v>
      </c>
    </row>
    <row r="114" spans="1:14" x14ac:dyDescent="0.25">
      <c r="A114" s="6">
        <v>44640</v>
      </c>
      <c r="B114" s="4" t="s">
        <v>290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51</v>
      </c>
    </row>
    <row r="115" spans="1:14" x14ac:dyDescent="0.25">
      <c r="A115" s="6">
        <v>44640</v>
      </c>
      <c r="B115" s="4" t="s">
        <v>291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120</v>
      </c>
    </row>
    <row r="116" spans="1:14" x14ac:dyDescent="0.25">
      <c r="A116" s="6">
        <v>44640</v>
      </c>
      <c r="B116" s="4" t="s">
        <v>292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111</v>
      </c>
    </row>
    <row r="117" spans="1:14" x14ac:dyDescent="0.25">
      <c r="A117" s="6">
        <v>44640</v>
      </c>
      <c r="B117" s="4" t="s">
        <v>293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442</v>
      </c>
      <c r="M117" s="4">
        <v>35</v>
      </c>
      <c r="N117" s="4" t="s">
        <v>55</v>
      </c>
    </row>
    <row r="118" spans="1:14" x14ac:dyDescent="0.25">
      <c r="A118" s="6">
        <v>44640</v>
      </c>
      <c r="B118" s="4" t="s">
        <v>294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53</v>
      </c>
    </row>
    <row r="119" spans="1:14" x14ac:dyDescent="0.25">
      <c r="A119" s="6">
        <v>44640</v>
      </c>
      <c r="B119" s="4" t="s">
        <v>295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120</v>
      </c>
    </row>
    <row r="120" spans="1:14" x14ac:dyDescent="0.25">
      <c r="A120" s="6">
        <v>44641</v>
      </c>
      <c r="B120" s="4" t="s">
        <v>296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59</v>
      </c>
    </row>
    <row r="121" spans="1:14" x14ac:dyDescent="0.25">
      <c r="A121" s="6">
        <v>44642</v>
      </c>
      <c r="B121" s="4" t="s">
        <v>297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106</v>
      </c>
    </row>
    <row r="122" spans="1:14" x14ac:dyDescent="0.25">
      <c r="A122" s="6">
        <v>44642</v>
      </c>
      <c r="B122" s="4" t="s">
        <v>298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106</v>
      </c>
    </row>
    <row r="123" spans="1:14" x14ac:dyDescent="0.25">
      <c r="A123" s="6">
        <v>44643</v>
      </c>
      <c r="B123" s="4" t="s">
        <v>299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440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300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317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301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106</v>
      </c>
    </row>
    <row r="126" spans="1:14" x14ac:dyDescent="0.25">
      <c r="A126" s="6">
        <v>44646</v>
      </c>
      <c r="B126" s="4" t="s">
        <v>302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303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59</v>
      </c>
    </row>
    <row r="128" spans="1:14" x14ac:dyDescent="0.25">
      <c r="A128" s="6">
        <v>44646</v>
      </c>
      <c r="B128" s="4" t="s">
        <v>304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106</v>
      </c>
    </row>
    <row r="129" spans="1:14" x14ac:dyDescent="0.25">
      <c r="A129" s="6">
        <v>44646</v>
      </c>
      <c r="B129" s="4" t="s">
        <v>305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306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307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315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308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313</v>
      </c>
      <c r="M132" s="4">
        <v>68</v>
      </c>
      <c r="N132" s="4" t="s">
        <v>106</v>
      </c>
    </row>
    <row r="133" spans="1:14" x14ac:dyDescent="0.25">
      <c r="A133" s="6">
        <v>44649</v>
      </c>
      <c r="B133" s="4" t="s">
        <v>309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59</v>
      </c>
    </row>
    <row r="134" spans="1:14" x14ac:dyDescent="0.25">
      <c r="A134" s="6">
        <v>44650</v>
      </c>
      <c r="B134" s="4" t="s">
        <v>310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312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1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3" workbookViewId="0">
      <selection activeCell="I40" sqref="I40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bestFit="1" customWidth="1"/>
    <col min="6" max="6" width="11.42578125" bestFit="1" customWidth="1"/>
    <col min="7" max="7" width="11.7109375" bestFit="1" customWidth="1"/>
    <col min="8" max="8" width="9.140625" style="4"/>
    <col min="9" max="9" width="30.42578125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177</v>
      </c>
      <c r="C2" s="9">
        <v>2.0299999999999998</v>
      </c>
      <c r="D2" s="4" t="s">
        <v>15</v>
      </c>
      <c r="E2" s="39" t="s">
        <v>33</v>
      </c>
      <c r="F2" s="10">
        <f>C2*D$60</f>
        <v>1522.4999999999998</v>
      </c>
      <c r="G2" s="10">
        <f t="shared" ref="G2:G13" si="0">F2-D$60</f>
        <v>772.49999999999977</v>
      </c>
      <c r="H2" s="38" t="s">
        <v>313</v>
      </c>
      <c r="I2" s="3" t="s">
        <v>106</v>
      </c>
    </row>
    <row r="3" spans="1:9" x14ac:dyDescent="0.25">
      <c r="A3" s="2">
        <v>44621</v>
      </c>
      <c r="B3" s="3" t="s">
        <v>178</v>
      </c>
      <c r="C3" s="9">
        <v>1.61</v>
      </c>
      <c r="D3" s="4" t="s">
        <v>15</v>
      </c>
      <c r="E3" s="39" t="s">
        <v>535</v>
      </c>
      <c r="F3" s="10">
        <f>C3*D$60</f>
        <v>1207.5</v>
      </c>
      <c r="G3" s="10">
        <f t="shared" si="0"/>
        <v>457.5</v>
      </c>
      <c r="H3" s="38" t="s">
        <v>317</v>
      </c>
      <c r="I3" s="44" t="s">
        <v>67</v>
      </c>
    </row>
    <row r="4" spans="1:9" x14ac:dyDescent="0.25">
      <c r="A4" s="6">
        <v>44623</v>
      </c>
      <c r="B4" s="4" t="s">
        <v>180</v>
      </c>
      <c r="C4" s="9">
        <v>2.0099999999999998</v>
      </c>
      <c r="D4" s="4" t="s">
        <v>15</v>
      </c>
      <c r="E4" s="40" t="s">
        <v>33</v>
      </c>
      <c r="F4" s="10">
        <v>0</v>
      </c>
      <c r="G4" s="10">
        <f t="shared" si="0"/>
        <v>-750</v>
      </c>
      <c r="H4" s="4" t="s">
        <v>21</v>
      </c>
      <c r="I4" s="4" t="s">
        <v>120</v>
      </c>
    </row>
    <row r="5" spans="1:9" x14ac:dyDescent="0.25">
      <c r="A5" s="6">
        <v>44623</v>
      </c>
      <c r="B5" s="4" t="s">
        <v>181</v>
      </c>
      <c r="C5" s="9">
        <v>2.06</v>
      </c>
      <c r="D5" s="4" t="s">
        <v>15</v>
      </c>
      <c r="E5" s="39" t="s">
        <v>33</v>
      </c>
      <c r="F5" s="10">
        <f>C5*D$60</f>
        <v>1545</v>
      </c>
      <c r="G5" s="10">
        <f t="shared" si="0"/>
        <v>795</v>
      </c>
      <c r="H5" s="4" t="s">
        <v>317</v>
      </c>
      <c r="I5" s="4" t="s">
        <v>120</v>
      </c>
    </row>
    <row r="6" spans="1:9" x14ac:dyDescent="0.25">
      <c r="A6" s="6">
        <v>44624</v>
      </c>
      <c r="B6" s="4" t="s">
        <v>182</v>
      </c>
      <c r="C6" s="9">
        <v>1.95</v>
      </c>
      <c r="D6" s="4" t="s">
        <v>15</v>
      </c>
      <c r="E6" s="39" t="s">
        <v>34</v>
      </c>
      <c r="F6" s="10">
        <f>C6*D$60</f>
        <v>1462.5</v>
      </c>
      <c r="G6" s="10">
        <f t="shared" si="0"/>
        <v>712.5</v>
      </c>
      <c r="H6" s="38" t="s">
        <v>29</v>
      </c>
      <c r="I6" s="4" t="s">
        <v>86</v>
      </c>
    </row>
    <row r="7" spans="1:9" x14ac:dyDescent="0.25">
      <c r="A7" s="6">
        <v>44625</v>
      </c>
      <c r="B7" s="4" t="s">
        <v>189</v>
      </c>
      <c r="C7" s="9">
        <v>1.75</v>
      </c>
      <c r="D7" s="4" t="s">
        <v>15</v>
      </c>
      <c r="E7" s="39" t="s">
        <v>34</v>
      </c>
      <c r="F7" s="10">
        <f>C7*D$60</f>
        <v>1312.5</v>
      </c>
      <c r="G7" s="10">
        <f t="shared" si="0"/>
        <v>562.5</v>
      </c>
      <c r="H7" s="33" t="s">
        <v>28</v>
      </c>
      <c r="I7" s="4" t="s">
        <v>53</v>
      </c>
    </row>
    <row r="8" spans="1:9" x14ac:dyDescent="0.25">
      <c r="A8" s="6">
        <v>44625</v>
      </c>
      <c r="B8" s="4" t="s">
        <v>192</v>
      </c>
      <c r="C8" s="9">
        <v>1.72</v>
      </c>
      <c r="D8" s="4" t="s">
        <v>15</v>
      </c>
      <c r="E8" s="40" t="s">
        <v>33</v>
      </c>
      <c r="F8" s="10">
        <v>0</v>
      </c>
      <c r="G8" s="10">
        <f t="shared" si="0"/>
        <v>-750</v>
      </c>
      <c r="H8" s="33" t="s">
        <v>20</v>
      </c>
      <c r="I8" s="4" t="s">
        <v>53</v>
      </c>
    </row>
    <row r="9" spans="1:9" x14ac:dyDescent="0.25">
      <c r="A9" s="6">
        <v>44625</v>
      </c>
      <c r="B9" s="4" t="s">
        <v>195</v>
      </c>
      <c r="C9" s="9">
        <v>2.04</v>
      </c>
      <c r="D9" s="4" t="s">
        <v>15</v>
      </c>
      <c r="E9" s="40" t="s">
        <v>33</v>
      </c>
      <c r="F9" s="10">
        <v>0</v>
      </c>
      <c r="G9" s="10">
        <f t="shared" si="0"/>
        <v>-750</v>
      </c>
      <c r="H9" s="33" t="s">
        <v>21</v>
      </c>
      <c r="I9" s="4" t="s">
        <v>59</v>
      </c>
    </row>
    <row r="10" spans="1:9" x14ac:dyDescent="0.25">
      <c r="A10" s="6">
        <v>44625</v>
      </c>
      <c r="B10" s="4" t="s">
        <v>199</v>
      </c>
      <c r="C10" s="9">
        <v>2</v>
      </c>
      <c r="D10" s="4" t="s">
        <v>15</v>
      </c>
      <c r="E10" s="40" t="s">
        <v>34</v>
      </c>
      <c r="F10" s="10">
        <v>0</v>
      </c>
      <c r="G10" s="10">
        <f t="shared" si="0"/>
        <v>-750</v>
      </c>
      <c r="H10" s="4" t="s">
        <v>314</v>
      </c>
      <c r="I10" s="4" t="s">
        <v>61</v>
      </c>
    </row>
    <row r="11" spans="1:9" x14ac:dyDescent="0.25">
      <c r="A11" s="6">
        <v>44625</v>
      </c>
      <c r="B11" s="4" t="s">
        <v>200</v>
      </c>
      <c r="C11" s="9">
        <v>1.86</v>
      </c>
      <c r="D11" s="4" t="s">
        <v>15</v>
      </c>
      <c r="E11" s="39" t="s">
        <v>33</v>
      </c>
      <c r="F11" s="10">
        <f>C11*D$60</f>
        <v>1395</v>
      </c>
      <c r="G11" s="10">
        <f t="shared" si="0"/>
        <v>645</v>
      </c>
      <c r="H11" s="4" t="s">
        <v>314</v>
      </c>
      <c r="I11" s="4" t="s">
        <v>86</v>
      </c>
    </row>
    <row r="12" spans="1:9" x14ac:dyDescent="0.25">
      <c r="A12" s="6">
        <v>44626</v>
      </c>
      <c r="B12" s="4" t="s">
        <v>201</v>
      </c>
      <c r="C12" s="9">
        <v>1.74</v>
      </c>
      <c r="D12" s="4" t="s">
        <v>15</v>
      </c>
      <c r="E12" s="39" t="s">
        <v>33</v>
      </c>
      <c r="F12" s="10">
        <f>C12*D$60</f>
        <v>1305</v>
      </c>
      <c r="G12" s="10">
        <f t="shared" si="0"/>
        <v>555</v>
      </c>
      <c r="H12" s="33" t="s">
        <v>19</v>
      </c>
      <c r="I12" s="4" t="s">
        <v>86</v>
      </c>
    </row>
    <row r="13" spans="1:9" x14ac:dyDescent="0.25">
      <c r="A13" s="6">
        <v>44626</v>
      </c>
      <c r="B13" s="4" t="s">
        <v>203</v>
      </c>
      <c r="C13" s="9">
        <v>1.82</v>
      </c>
      <c r="D13" s="4" t="s">
        <v>15</v>
      </c>
      <c r="E13" s="40" t="s">
        <v>33</v>
      </c>
      <c r="F13" s="10">
        <v>0</v>
      </c>
      <c r="G13" s="10">
        <f t="shared" si="0"/>
        <v>-750</v>
      </c>
      <c r="H13" s="4" t="s">
        <v>28</v>
      </c>
      <c r="I13" s="4" t="s">
        <v>53</v>
      </c>
    </row>
    <row r="14" spans="1:9" x14ac:dyDescent="0.25">
      <c r="A14" s="6">
        <v>44626</v>
      </c>
      <c r="B14" s="4" t="s">
        <v>204</v>
      </c>
      <c r="C14" s="9">
        <v>2</v>
      </c>
      <c r="D14" s="4" t="s">
        <v>15</v>
      </c>
      <c r="E14" s="41" t="s">
        <v>34</v>
      </c>
      <c r="F14" s="10">
        <v>0</v>
      </c>
      <c r="G14" s="10">
        <v>0</v>
      </c>
      <c r="H14" s="4" t="s">
        <v>21</v>
      </c>
      <c r="I14" s="4" t="s">
        <v>53</v>
      </c>
    </row>
    <row r="15" spans="1:9" x14ac:dyDescent="0.25">
      <c r="A15" s="6">
        <v>44626</v>
      </c>
      <c r="B15" s="4" t="s">
        <v>205</v>
      </c>
      <c r="C15" s="9">
        <v>2</v>
      </c>
      <c r="D15" s="4" t="s">
        <v>15</v>
      </c>
      <c r="E15" s="39" t="s">
        <v>34</v>
      </c>
      <c r="F15" s="10">
        <f>C15*D$60</f>
        <v>1500</v>
      </c>
      <c r="G15" s="10">
        <f t="shared" ref="G15:G29" si="1">F15-D$60</f>
        <v>750</v>
      </c>
      <c r="H15" s="4" t="s">
        <v>20</v>
      </c>
      <c r="I15" s="4" t="s">
        <v>53</v>
      </c>
    </row>
    <row r="16" spans="1:9" x14ac:dyDescent="0.25">
      <c r="A16" s="6">
        <v>44628</v>
      </c>
      <c r="B16" s="4" t="s">
        <v>206</v>
      </c>
      <c r="C16" s="9">
        <v>2</v>
      </c>
      <c r="D16" s="4" t="s">
        <v>15</v>
      </c>
      <c r="E16" s="40" t="s">
        <v>34</v>
      </c>
      <c r="F16" s="10">
        <v>0</v>
      </c>
      <c r="G16" s="10">
        <f t="shared" si="1"/>
        <v>-750</v>
      </c>
      <c r="H16" s="33" t="s">
        <v>21</v>
      </c>
      <c r="I16" s="4" t="s">
        <v>93</v>
      </c>
    </row>
    <row r="17" spans="1:9" x14ac:dyDescent="0.25">
      <c r="A17" s="6">
        <v>44628</v>
      </c>
      <c r="B17" s="4" t="s">
        <v>207</v>
      </c>
      <c r="C17" s="9">
        <v>1.95</v>
      </c>
      <c r="D17" s="4" t="s">
        <v>15</v>
      </c>
      <c r="E17" s="39" t="s">
        <v>34</v>
      </c>
      <c r="F17" s="10">
        <f>C17*D$60</f>
        <v>1462.5</v>
      </c>
      <c r="G17" s="10">
        <f t="shared" si="1"/>
        <v>712.5</v>
      </c>
      <c r="H17" s="33" t="s">
        <v>29</v>
      </c>
      <c r="I17" s="4" t="s">
        <v>61</v>
      </c>
    </row>
    <row r="18" spans="1:9" x14ac:dyDescent="0.25">
      <c r="A18" s="6">
        <v>44628</v>
      </c>
      <c r="B18" s="4" t="s">
        <v>209</v>
      </c>
      <c r="C18" s="9">
        <v>2</v>
      </c>
      <c r="D18" s="4" t="s">
        <v>15</v>
      </c>
      <c r="E18" s="39" t="s">
        <v>33</v>
      </c>
      <c r="F18" s="10">
        <f>C18*D$60</f>
        <v>1500</v>
      </c>
      <c r="G18" s="10">
        <f t="shared" si="1"/>
        <v>750</v>
      </c>
      <c r="H18" s="33" t="s">
        <v>19</v>
      </c>
      <c r="I18" s="4" t="s">
        <v>59</v>
      </c>
    </row>
    <row r="19" spans="1:9" x14ac:dyDescent="0.25">
      <c r="A19" s="6">
        <v>44631</v>
      </c>
      <c r="B19" s="4" t="s">
        <v>212</v>
      </c>
      <c r="C19" s="9">
        <v>1.96</v>
      </c>
      <c r="D19" s="4" t="s">
        <v>15</v>
      </c>
      <c r="E19" s="39" t="s">
        <v>33</v>
      </c>
      <c r="F19" s="10">
        <f>C19*D$60</f>
        <v>1470</v>
      </c>
      <c r="G19" s="10">
        <f t="shared" si="1"/>
        <v>720</v>
      </c>
      <c r="H19" s="33" t="s">
        <v>25</v>
      </c>
      <c r="I19" s="4" t="s">
        <v>86</v>
      </c>
    </row>
    <row r="20" spans="1:9" x14ac:dyDescent="0.25">
      <c r="A20" s="6">
        <v>44632</v>
      </c>
      <c r="B20" s="4" t="s">
        <v>219</v>
      </c>
      <c r="C20" s="9">
        <v>2.06</v>
      </c>
      <c r="D20" s="4" t="s">
        <v>15</v>
      </c>
      <c r="E20" s="40" t="s">
        <v>33</v>
      </c>
      <c r="F20" s="10">
        <v>0</v>
      </c>
      <c r="G20" s="10">
        <f t="shared" si="1"/>
        <v>-750</v>
      </c>
      <c r="H20" s="4" t="s">
        <v>29</v>
      </c>
      <c r="I20" s="4" t="s">
        <v>106</v>
      </c>
    </row>
    <row r="21" spans="1:9" x14ac:dyDescent="0.25">
      <c r="A21" s="6">
        <v>44632</v>
      </c>
      <c r="B21" s="4" t="s">
        <v>222</v>
      </c>
      <c r="C21" s="9">
        <v>1.86</v>
      </c>
      <c r="D21" s="4" t="s">
        <v>15</v>
      </c>
      <c r="E21" s="40" t="s">
        <v>33</v>
      </c>
      <c r="F21" s="10"/>
      <c r="G21" s="10">
        <f t="shared" si="1"/>
        <v>-750</v>
      </c>
      <c r="H21" t="s">
        <v>28</v>
      </c>
      <c r="I21" s="37" t="s">
        <v>223</v>
      </c>
    </row>
    <row r="22" spans="1:9" x14ac:dyDescent="0.25">
      <c r="A22" s="6">
        <v>44633</v>
      </c>
      <c r="B22" s="4" t="s">
        <v>232</v>
      </c>
      <c r="C22" s="9">
        <v>2</v>
      </c>
      <c r="D22" s="4" t="s">
        <v>15</v>
      </c>
      <c r="E22" s="39" t="s">
        <v>34</v>
      </c>
      <c r="F22" s="10">
        <f>C22*D$60</f>
        <v>1500</v>
      </c>
      <c r="G22" s="10">
        <f t="shared" si="1"/>
        <v>750</v>
      </c>
      <c r="H22" s="4" t="s">
        <v>28</v>
      </c>
      <c r="I22" s="4" t="s">
        <v>53</v>
      </c>
    </row>
    <row r="23" spans="1:9" x14ac:dyDescent="0.25">
      <c r="A23" s="6">
        <v>44633</v>
      </c>
      <c r="B23" s="4" t="s">
        <v>233</v>
      </c>
      <c r="C23" s="9">
        <v>1.92</v>
      </c>
      <c r="D23" s="4" t="s">
        <v>15</v>
      </c>
      <c r="E23" s="39" t="s">
        <v>33</v>
      </c>
      <c r="F23" s="10">
        <f>C23*D$60</f>
        <v>1440</v>
      </c>
      <c r="G23" s="10">
        <f t="shared" si="1"/>
        <v>690</v>
      </c>
      <c r="H23" s="4" t="s">
        <v>316</v>
      </c>
      <c r="I23" s="4" t="s">
        <v>53</v>
      </c>
    </row>
    <row r="24" spans="1:9" x14ac:dyDescent="0.25">
      <c r="A24" s="6">
        <v>44633</v>
      </c>
      <c r="B24" s="4" t="s">
        <v>238</v>
      </c>
      <c r="C24" s="9">
        <v>1.95</v>
      </c>
      <c r="D24" s="4" t="s">
        <v>15</v>
      </c>
      <c r="E24" s="39" t="s">
        <v>34</v>
      </c>
      <c r="F24" s="10">
        <f>C24*D$60</f>
        <v>1462.5</v>
      </c>
      <c r="G24" s="10">
        <f t="shared" si="1"/>
        <v>712.5</v>
      </c>
      <c r="H24" s="4" t="s">
        <v>20</v>
      </c>
      <c r="I24" s="4" t="s">
        <v>17</v>
      </c>
    </row>
    <row r="25" spans="1:9" x14ac:dyDescent="0.25">
      <c r="A25" s="6">
        <v>44634</v>
      </c>
      <c r="B25" s="4" t="s">
        <v>240</v>
      </c>
      <c r="C25" s="9">
        <v>1.78</v>
      </c>
      <c r="D25" s="4" t="s">
        <v>15</v>
      </c>
      <c r="E25" s="39" t="s">
        <v>33</v>
      </c>
      <c r="F25" s="10">
        <f>C25*D$60</f>
        <v>1335</v>
      </c>
      <c r="G25" s="10">
        <f t="shared" si="1"/>
        <v>585</v>
      </c>
      <c r="H25" s="4" t="s">
        <v>27</v>
      </c>
      <c r="I25" s="4" t="s">
        <v>86</v>
      </c>
    </row>
    <row r="26" spans="1:9" x14ac:dyDescent="0.25">
      <c r="A26" s="6">
        <v>44635</v>
      </c>
      <c r="B26" s="4" t="s">
        <v>245</v>
      </c>
      <c r="C26" s="9">
        <v>2</v>
      </c>
      <c r="D26" s="4" t="s">
        <v>15</v>
      </c>
      <c r="E26" s="39" t="s">
        <v>34</v>
      </c>
      <c r="F26" s="10">
        <f>C26*D$60</f>
        <v>1500</v>
      </c>
      <c r="G26" s="10">
        <f t="shared" si="1"/>
        <v>750</v>
      </c>
      <c r="H26" s="4" t="s">
        <v>29</v>
      </c>
      <c r="I26" s="4" t="s">
        <v>120</v>
      </c>
    </row>
    <row r="27" spans="1:9" x14ac:dyDescent="0.25">
      <c r="A27" s="6">
        <v>44635</v>
      </c>
      <c r="B27" s="4" t="s">
        <v>246</v>
      </c>
      <c r="C27" s="9">
        <v>1.76</v>
      </c>
      <c r="D27" s="4" t="s">
        <v>15</v>
      </c>
      <c r="E27" s="40" t="s">
        <v>33</v>
      </c>
      <c r="F27" s="10">
        <v>0</v>
      </c>
      <c r="G27" s="10">
        <f t="shared" si="1"/>
        <v>-750</v>
      </c>
      <c r="H27" s="4" t="s">
        <v>21</v>
      </c>
      <c r="I27" s="4" t="s">
        <v>120</v>
      </c>
    </row>
    <row r="28" spans="1:9" x14ac:dyDescent="0.25">
      <c r="A28" s="6">
        <v>44635</v>
      </c>
      <c r="B28" s="4" t="s">
        <v>248</v>
      </c>
      <c r="C28" s="9">
        <v>1.79</v>
      </c>
      <c r="D28" s="4" t="s">
        <v>15</v>
      </c>
      <c r="E28" s="39" t="s">
        <v>33</v>
      </c>
      <c r="F28" s="10">
        <f>C28*D$60</f>
        <v>1342.5</v>
      </c>
      <c r="G28" s="10">
        <f t="shared" si="1"/>
        <v>592.5</v>
      </c>
      <c r="H28" s="4" t="s">
        <v>25</v>
      </c>
      <c r="I28" s="4" t="s">
        <v>106</v>
      </c>
    </row>
    <row r="29" spans="1:9" x14ac:dyDescent="0.25">
      <c r="A29" s="6">
        <v>44635</v>
      </c>
      <c r="B29" s="4" t="s">
        <v>252</v>
      </c>
      <c r="C29" s="9">
        <v>2</v>
      </c>
      <c r="D29" s="4" t="s">
        <v>15</v>
      </c>
      <c r="E29" s="39" t="s">
        <v>33</v>
      </c>
      <c r="F29" s="10">
        <f>C29*D$60</f>
        <v>1500</v>
      </c>
      <c r="G29" s="10">
        <f t="shared" si="1"/>
        <v>750</v>
      </c>
      <c r="H29" s="4" t="s">
        <v>19</v>
      </c>
      <c r="I29" s="4" t="s">
        <v>115</v>
      </c>
    </row>
    <row r="30" spans="1:9" x14ac:dyDescent="0.25">
      <c r="A30" s="6">
        <v>44636</v>
      </c>
      <c r="B30" s="4" t="s">
        <v>261</v>
      </c>
      <c r="C30" s="9">
        <v>1.95</v>
      </c>
      <c r="D30" s="4" t="s">
        <v>15</v>
      </c>
      <c r="E30" s="41" t="s">
        <v>34</v>
      </c>
      <c r="F30" s="10">
        <v>0</v>
      </c>
      <c r="G30" s="10">
        <v>0</v>
      </c>
      <c r="H30" s="4" t="s">
        <v>22</v>
      </c>
      <c r="I30" s="4" t="s">
        <v>93</v>
      </c>
    </row>
    <row r="31" spans="1:9" x14ac:dyDescent="0.25">
      <c r="A31" s="6">
        <v>44639</v>
      </c>
      <c r="B31" s="4" t="s">
        <v>263</v>
      </c>
      <c r="C31" s="9">
        <v>1.81</v>
      </c>
      <c r="D31" s="4" t="s">
        <v>15</v>
      </c>
      <c r="E31" s="39" t="s">
        <v>33</v>
      </c>
      <c r="F31" s="10">
        <f>C31*D$60</f>
        <v>1357.5</v>
      </c>
      <c r="G31" s="10">
        <f>F31-D$60</f>
        <v>607.5</v>
      </c>
      <c r="H31" s="4" t="s">
        <v>19</v>
      </c>
      <c r="I31" s="4" t="s">
        <v>99</v>
      </c>
    </row>
    <row r="32" spans="1:9" x14ac:dyDescent="0.25">
      <c r="A32" s="6">
        <v>44639</v>
      </c>
      <c r="B32" s="4" t="s">
        <v>265</v>
      </c>
      <c r="C32" s="9">
        <v>1.8</v>
      </c>
      <c r="D32" s="4" t="s">
        <v>15</v>
      </c>
      <c r="E32" s="39" t="s">
        <v>33</v>
      </c>
      <c r="F32" s="10">
        <f>C32*D$60</f>
        <v>1350</v>
      </c>
      <c r="G32" s="10">
        <f>F32-D$60</f>
        <v>600</v>
      </c>
      <c r="H32" s="4" t="s">
        <v>313</v>
      </c>
      <c r="I32" s="4" t="s">
        <v>266</v>
      </c>
    </row>
    <row r="33" spans="1:9" x14ac:dyDescent="0.25">
      <c r="A33" s="6">
        <v>44639</v>
      </c>
      <c r="B33" s="4" t="s">
        <v>269</v>
      </c>
      <c r="C33" s="9">
        <v>1.98</v>
      </c>
      <c r="D33" s="4" t="s">
        <v>15</v>
      </c>
      <c r="E33" s="40" t="s">
        <v>33</v>
      </c>
      <c r="F33" s="10">
        <v>0</v>
      </c>
      <c r="G33" s="10">
        <f>F33-D$60</f>
        <v>-750</v>
      </c>
      <c r="H33" s="4" t="s">
        <v>22</v>
      </c>
      <c r="I33" s="4" t="s">
        <v>120</v>
      </c>
    </row>
    <row r="34" spans="1:9" x14ac:dyDescent="0.25">
      <c r="A34" s="6">
        <v>44639</v>
      </c>
      <c r="B34" s="4" t="s">
        <v>277</v>
      </c>
      <c r="C34" s="9">
        <v>1.93</v>
      </c>
      <c r="D34" s="4" t="s">
        <v>15</v>
      </c>
      <c r="E34" s="40" t="s">
        <v>33</v>
      </c>
      <c r="F34" s="10">
        <v>0</v>
      </c>
      <c r="G34" s="10">
        <f>F34-D$60</f>
        <v>-750</v>
      </c>
      <c r="H34" t="s">
        <v>23</v>
      </c>
      <c r="I34" s="4" t="s">
        <v>59</v>
      </c>
    </row>
    <row r="35" spans="1:9" x14ac:dyDescent="0.25">
      <c r="A35" s="6">
        <v>44639</v>
      </c>
      <c r="B35" s="4" t="s">
        <v>280</v>
      </c>
      <c r="C35" s="9">
        <v>2.0099999999999998</v>
      </c>
      <c r="D35" s="4" t="s">
        <v>15</v>
      </c>
      <c r="E35" s="40" t="s">
        <v>33</v>
      </c>
      <c r="F35" s="10">
        <v>0</v>
      </c>
      <c r="G35" s="10">
        <f>F35-D$60</f>
        <v>-750</v>
      </c>
      <c r="H35" t="s">
        <v>29</v>
      </c>
      <c r="I35" s="4" t="s">
        <v>120</v>
      </c>
    </row>
    <row r="36" spans="1:9" x14ac:dyDescent="0.25">
      <c r="A36" s="6">
        <v>44639</v>
      </c>
      <c r="B36" s="4" t="s">
        <v>283</v>
      </c>
      <c r="C36" s="9">
        <v>1.95</v>
      </c>
      <c r="D36" s="4" t="s">
        <v>15</v>
      </c>
      <c r="E36" s="41" t="s">
        <v>34</v>
      </c>
      <c r="F36" s="10">
        <v>0</v>
      </c>
      <c r="G36" s="10">
        <v>0</v>
      </c>
      <c r="H36" t="s">
        <v>22</v>
      </c>
      <c r="I36" s="4" t="s">
        <v>61</v>
      </c>
    </row>
    <row r="37" spans="1:9" x14ac:dyDescent="0.25">
      <c r="A37" s="6">
        <v>44640</v>
      </c>
      <c r="B37" s="4" t="s">
        <v>287</v>
      </c>
      <c r="C37" s="9">
        <v>1.95</v>
      </c>
      <c r="D37" s="4" t="s">
        <v>15</v>
      </c>
      <c r="E37" s="39" t="s">
        <v>34</v>
      </c>
      <c r="F37" s="10">
        <f>C37*D$60</f>
        <v>1462.5</v>
      </c>
      <c r="G37" s="10">
        <f t="shared" ref="G37:G44" si="2">F37-D$60</f>
        <v>712.5</v>
      </c>
      <c r="H37" t="s">
        <v>29</v>
      </c>
      <c r="I37" s="37" t="s">
        <v>223</v>
      </c>
    </row>
    <row r="38" spans="1:9" x14ac:dyDescent="0.25">
      <c r="A38" s="6">
        <v>44640</v>
      </c>
      <c r="B38" s="4" t="s">
        <v>289</v>
      </c>
      <c r="C38" s="9">
        <v>2</v>
      </c>
      <c r="D38" s="4" t="s">
        <v>15</v>
      </c>
      <c r="E38" s="39" t="s">
        <v>34</v>
      </c>
      <c r="F38" s="10">
        <f>C38*D$60</f>
        <v>1500</v>
      </c>
      <c r="G38" s="10">
        <f t="shared" si="2"/>
        <v>750</v>
      </c>
      <c r="H38" t="s">
        <v>29</v>
      </c>
      <c r="I38" s="4" t="s">
        <v>53</v>
      </c>
    </row>
    <row r="39" spans="1:9" x14ac:dyDescent="0.25">
      <c r="A39" s="6">
        <v>44640</v>
      </c>
      <c r="B39" s="4" t="s">
        <v>290</v>
      </c>
      <c r="C39" s="9">
        <v>2.02</v>
      </c>
      <c r="D39" s="4" t="s">
        <v>15</v>
      </c>
      <c r="E39" s="39" t="s">
        <v>33</v>
      </c>
      <c r="F39" s="10">
        <f>C39*D$60</f>
        <v>1515</v>
      </c>
      <c r="G39" s="10">
        <f t="shared" si="2"/>
        <v>765</v>
      </c>
      <c r="H39" t="s">
        <v>25</v>
      </c>
      <c r="I39" s="4" t="s">
        <v>51</v>
      </c>
    </row>
    <row r="40" spans="1:9" x14ac:dyDescent="0.25">
      <c r="A40" s="6">
        <v>44640</v>
      </c>
      <c r="B40" s="4" t="s">
        <v>291</v>
      </c>
      <c r="C40" s="9">
        <v>1.85</v>
      </c>
      <c r="D40" s="4" t="s">
        <v>15</v>
      </c>
      <c r="E40" s="40" t="s">
        <v>33</v>
      </c>
      <c r="F40" s="10">
        <v>0</v>
      </c>
      <c r="G40" s="10">
        <f t="shared" si="2"/>
        <v>-750</v>
      </c>
      <c r="H40" t="s">
        <v>28</v>
      </c>
      <c r="I40" s="4" t="s">
        <v>120</v>
      </c>
    </row>
    <row r="41" spans="1:9" x14ac:dyDescent="0.25">
      <c r="A41" s="6">
        <v>44640</v>
      </c>
      <c r="B41" s="4" t="s">
        <v>293</v>
      </c>
      <c r="C41" s="9">
        <v>1.76</v>
      </c>
      <c r="D41" s="4" t="s">
        <v>15</v>
      </c>
      <c r="E41" s="39" t="s">
        <v>33</v>
      </c>
      <c r="F41" s="10">
        <f>C41*D$60</f>
        <v>1320</v>
      </c>
      <c r="G41" s="10">
        <f t="shared" si="2"/>
        <v>570</v>
      </c>
      <c r="H41" t="s">
        <v>442</v>
      </c>
      <c r="I41" s="4" t="s">
        <v>55</v>
      </c>
    </row>
    <row r="42" spans="1:9" x14ac:dyDescent="0.25">
      <c r="A42" s="6">
        <v>44640</v>
      </c>
      <c r="B42" s="4" t="s">
        <v>294</v>
      </c>
      <c r="C42" s="9">
        <v>1.99</v>
      </c>
      <c r="D42" s="4" t="s">
        <v>15</v>
      </c>
      <c r="E42" s="40" t="s">
        <v>33</v>
      </c>
      <c r="F42" s="10">
        <v>0</v>
      </c>
      <c r="G42" s="10">
        <f t="shared" si="2"/>
        <v>-750</v>
      </c>
      <c r="H42" t="s">
        <v>29</v>
      </c>
      <c r="I42" s="4" t="s">
        <v>53</v>
      </c>
    </row>
    <row r="43" spans="1:9" x14ac:dyDescent="0.25">
      <c r="A43" s="6">
        <v>44646</v>
      </c>
      <c r="B43" s="4" t="s">
        <v>303</v>
      </c>
      <c r="C43" s="9">
        <v>1.97</v>
      </c>
      <c r="D43" s="4" t="s">
        <v>15</v>
      </c>
      <c r="E43" s="39" t="s">
        <v>33</v>
      </c>
      <c r="F43" s="10">
        <f>C43*D$60</f>
        <v>1477.5</v>
      </c>
      <c r="G43" s="10">
        <f t="shared" si="2"/>
        <v>727.5</v>
      </c>
      <c r="H43" t="s">
        <v>19</v>
      </c>
      <c r="I43" s="4" t="s">
        <v>59</v>
      </c>
    </row>
    <row r="44" spans="1:9" x14ac:dyDescent="0.25">
      <c r="A44" s="6">
        <v>44646</v>
      </c>
      <c r="B44" s="4" t="s">
        <v>304</v>
      </c>
      <c r="C44" s="9">
        <v>2.0099999999999998</v>
      </c>
      <c r="D44" s="4" t="s">
        <v>15</v>
      </c>
      <c r="E44" s="39" t="s">
        <v>33</v>
      </c>
      <c r="F44" s="10">
        <f>C44*D$60</f>
        <v>1507.4999999999998</v>
      </c>
      <c r="G44" s="10">
        <f t="shared" si="2"/>
        <v>757.49999999999977</v>
      </c>
      <c r="H44" t="s">
        <v>27</v>
      </c>
      <c r="I44" s="4" t="s">
        <v>106</v>
      </c>
    </row>
    <row r="45" spans="1:9" x14ac:dyDescent="0.25">
      <c r="A45" s="6"/>
      <c r="B45" s="4"/>
      <c r="C45" s="9"/>
      <c r="D45" s="4"/>
      <c r="E45" s="35"/>
      <c r="F45" s="10"/>
      <c r="G45" s="10"/>
      <c r="I45" s="38"/>
    </row>
    <row r="46" spans="1:9" x14ac:dyDescent="0.25">
      <c r="A46" s="6"/>
      <c r="B46" s="4"/>
      <c r="C46" s="9"/>
      <c r="D46" s="4"/>
      <c r="E46" s="35"/>
      <c r="F46" s="10"/>
      <c r="G46" s="10"/>
      <c r="I46" s="38"/>
    </row>
    <row r="47" spans="1:9" x14ac:dyDescent="0.25">
      <c r="A47" s="6"/>
      <c r="B47" s="4"/>
      <c r="C47" s="9"/>
      <c r="D47" s="4"/>
      <c r="E47" s="35"/>
      <c r="F47" s="10"/>
      <c r="G47" s="10"/>
      <c r="I47" s="38"/>
    </row>
    <row r="48" spans="1:9" x14ac:dyDescent="0.25">
      <c r="A48" s="6"/>
      <c r="B48" s="4"/>
      <c r="C48" s="9"/>
      <c r="D48" s="4"/>
      <c r="E48" s="35"/>
      <c r="F48" s="10"/>
      <c r="G48" s="10"/>
      <c r="H48" s="33"/>
      <c r="I48" s="38"/>
    </row>
    <row r="49" spans="1:9" x14ac:dyDescent="0.25">
      <c r="A49" s="4"/>
      <c r="B49" s="4" t="s">
        <v>35</v>
      </c>
      <c r="C49" s="4"/>
      <c r="D49" s="26">
        <f>COUNT(C2:C48)</f>
        <v>43</v>
      </c>
      <c r="E49" s="4" t="s">
        <v>766</v>
      </c>
      <c r="F49" t="s">
        <v>767</v>
      </c>
      <c r="H49" s="34"/>
      <c r="I49" s="22"/>
    </row>
    <row r="50" spans="1:9" x14ac:dyDescent="0.25">
      <c r="A50" s="4"/>
      <c r="B50" s="4" t="s">
        <v>36</v>
      </c>
      <c r="C50" s="4"/>
      <c r="D50" s="11">
        <v>14</v>
      </c>
      <c r="E50" s="4">
        <v>1</v>
      </c>
      <c r="F50" s="45">
        <f>SUM(G2:G3)</f>
        <v>1229.9999999999998</v>
      </c>
      <c r="G50" s="46">
        <f>F50 +D58</f>
        <v>26230</v>
      </c>
      <c r="H50" s="33">
        <f>F50/D$58*100</f>
        <v>4.919999999999999</v>
      </c>
      <c r="I50" s="22"/>
    </row>
    <row r="51" spans="1:9" x14ac:dyDescent="0.25">
      <c r="A51" s="4"/>
      <c r="B51" s="4" t="s">
        <v>37</v>
      </c>
      <c r="C51" s="4"/>
      <c r="D51" s="13">
        <f>D49-D50</f>
        <v>29</v>
      </c>
      <c r="E51" s="4">
        <v>2</v>
      </c>
      <c r="F51" s="45">
        <v>0</v>
      </c>
      <c r="G51" s="46">
        <f>F51 +G50</f>
        <v>26230</v>
      </c>
      <c r="H51" s="33">
        <f t="shared" ref="H51:H80" si="3">F51/D$58*100</f>
        <v>0</v>
      </c>
      <c r="I51" s="22"/>
    </row>
    <row r="52" spans="1:9" x14ac:dyDescent="0.25">
      <c r="A52" s="4"/>
      <c r="B52" s="4" t="s">
        <v>38</v>
      </c>
      <c r="C52" s="4"/>
      <c r="D52" s="4">
        <f>D51/D49*100</f>
        <v>67.441860465116278</v>
      </c>
      <c r="E52" s="4">
        <v>3</v>
      </c>
      <c r="F52" s="45">
        <f>SUM(G4:G5)</f>
        <v>45</v>
      </c>
      <c r="G52" s="46">
        <f t="shared" ref="G52:G80" si="4">F52 +G51</f>
        <v>26275</v>
      </c>
      <c r="H52" s="33">
        <f t="shared" si="3"/>
        <v>0.18</v>
      </c>
      <c r="I52" s="22"/>
    </row>
    <row r="53" spans="1:9" x14ac:dyDescent="0.25">
      <c r="A53" s="4"/>
      <c r="B53" s="4" t="s">
        <v>39</v>
      </c>
      <c r="C53" s="4"/>
      <c r="D53" s="4">
        <f>1/D54*100</f>
        <v>52.058111380145277</v>
      </c>
      <c r="E53" s="4">
        <v>4</v>
      </c>
      <c r="F53" s="45">
        <f>SUM(G6)</f>
        <v>712.5</v>
      </c>
      <c r="G53" s="46">
        <f t="shared" si="4"/>
        <v>26987.5</v>
      </c>
      <c r="H53" s="33">
        <f t="shared" si="3"/>
        <v>2.85</v>
      </c>
      <c r="I53" s="22"/>
    </row>
    <row r="54" spans="1:9" x14ac:dyDescent="0.25">
      <c r="A54" s="4"/>
      <c r="B54" s="4" t="s">
        <v>40</v>
      </c>
      <c r="C54" s="4"/>
      <c r="D54" s="4">
        <f>SUM(C2:C48)/D49</f>
        <v>1.9209302325581394</v>
      </c>
      <c r="E54" s="4">
        <v>5</v>
      </c>
      <c r="F54" s="45">
        <f>SUM(G7:G11)</f>
        <v>-1042.5</v>
      </c>
      <c r="G54" s="46">
        <f t="shared" si="4"/>
        <v>25945</v>
      </c>
      <c r="H54" s="33">
        <f t="shared" si="3"/>
        <v>-4.17</v>
      </c>
      <c r="I54" s="22"/>
    </row>
    <row r="55" spans="1:9" x14ac:dyDescent="0.25">
      <c r="A55" s="4"/>
      <c r="B55" s="4" t="s">
        <v>41</v>
      </c>
      <c r="C55" s="4"/>
      <c r="D55" s="13">
        <f>D52-D53</f>
        <v>15.383749084971001</v>
      </c>
      <c r="E55" s="4">
        <v>6</v>
      </c>
      <c r="F55" s="45">
        <f>SUM(G12:G15)</f>
        <v>555</v>
      </c>
      <c r="G55" s="46">
        <f t="shared" si="4"/>
        <v>26500</v>
      </c>
      <c r="H55" s="33">
        <f t="shared" si="3"/>
        <v>2.2200000000000002</v>
      </c>
      <c r="I55" s="22"/>
    </row>
    <row r="56" spans="1:9" x14ac:dyDescent="0.25">
      <c r="A56" s="4"/>
      <c r="B56" s="4" t="s">
        <v>42</v>
      </c>
      <c r="C56" s="4"/>
      <c r="D56" s="13">
        <f>D55/1</f>
        <v>15.383749084971001</v>
      </c>
      <c r="E56" s="4">
        <v>7</v>
      </c>
      <c r="F56" s="45">
        <v>0</v>
      </c>
      <c r="G56" s="46">
        <f>F56 +G55</f>
        <v>26500</v>
      </c>
      <c r="H56" s="33">
        <f t="shared" si="3"/>
        <v>0</v>
      </c>
      <c r="I56" s="22"/>
    </row>
    <row r="57" spans="1:9" ht="18.75" x14ac:dyDescent="0.3">
      <c r="A57" s="4"/>
      <c r="B57" s="14" t="s">
        <v>43</v>
      </c>
      <c r="C57" s="4"/>
      <c r="D57" s="15">
        <v>25000</v>
      </c>
      <c r="E57" s="4">
        <v>8</v>
      </c>
      <c r="F57" s="45">
        <f>SUM(G16:G18)</f>
        <v>712.5</v>
      </c>
      <c r="G57" s="46">
        <f>F57 +G56</f>
        <v>27212.5</v>
      </c>
      <c r="H57" s="33">
        <f t="shared" si="3"/>
        <v>2.85</v>
      </c>
      <c r="I57" s="22"/>
    </row>
    <row r="58" spans="1:9" ht="18.75" x14ac:dyDescent="0.3">
      <c r="A58" s="4"/>
      <c r="B58" s="4" t="s">
        <v>44</v>
      </c>
      <c r="C58" s="4"/>
      <c r="D58" s="16">
        <v>25000</v>
      </c>
      <c r="E58" s="4">
        <v>9</v>
      </c>
      <c r="F58" s="45">
        <v>0</v>
      </c>
      <c r="G58" s="46">
        <f t="shared" si="4"/>
        <v>27212.5</v>
      </c>
      <c r="H58" s="33">
        <f t="shared" si="3"/>
        <v>0</v>
      </c>
      <c r="I58" s="22"/>
    </row>
    <row r="59" spans="1:9" x14ac:dyDescent="0.25">
      <c r="A59" s="4"/>
      <c r="B59" s="4" t="s">
        <v>45</v>
      </c>
      <c r="C59" s="4"/>
      <c r="D59" s="10">
        <f>D58/100</f>
        <v>250</v>
      </c>
      <c r="E59" s="4">
        <v>10</v>
      </c>
      <c r="F59" s="45">
        <v>0</v>
      </c>
      <c r="G59" s="46">
        <f t="shared" si="4"/>
        <v>27212.5</v>
      </c>
      <c r="H59" s="33">
        <f t="shared" si="3"/>
        <v>0</v>
      </c>
      <c r="I59" s="22"/>
    </row>
    <row r="60" spans="1:9" x14ac:dyDescent="0.25">
      <c r="A60" s="4"/>
      <c r="B60" s="17" t="s">
        <v>49</v>
      </c>
      <c r="C60" s="4"/>
      <c r="D60" s="18">
        <f>D59*3</f>
        <v>750</v>
      </c>
      <c r="E60" s="4">
        <v>11</v>
      </c>
      <c r="F60" s="45">
        <f>G19</f>
        <v>720</v>
      </c>
      <c r="G60" s="46">
        <f t="shared" si="4"/>
        <v>27932.5</v>
      </c>
      <c r="H60" s="33">
        <f t="shared" si="3"/>
        <v>2.88</v>
      </c>
    </row>
    <row r="61" spans="1:9" x14ac:dyDescent="0.25">
      <c r="A61" s="4"/>
      <c r="B61" s="4" t="s">
        <v>46</v>
      </c>
      <c r="C61" s="4"/>
      <c r="D61" s="25">
        <f>SUM(G2:G48)</f>
        <v>7252.5</v>
      </c>
      <c r="E61" s="4">
        <v>12</v>
      </c>
      <c r="F61" s="45">
        <f>SUM(G20:G21)</f>
        <v>-1500</v>
      </c>
      <c r="G61" s="46">
        <f t="shared" si="4"/>
        <v>26432.5</v>
      </c>
      <c r="H61" s="33">
        <f t="shared" si="3"/>
        <v>-6</v>
      </c>
    </row>
    <row r="62" spans="1:9" x14ac:dyDescent="0.25">
      <c r="A62" s="4"/>
      <c r="B62" s="19" t="s">
        <v>47</v>
      </c>
      <c r="C62" s="4"/>
      <c r="D62" s="38">
        <f>D61/D57*100</f>
        <v>29.01</v>
      </c>
      <c r="E62" s="4">
        <v>13</v>
      </c>
      <c r="F62" s="45">
        <f>SUM(G22:G24)</f>
        <v>2152.5</v>
      </c>
      <c r="G62" s="46">
        <f t="shared" si="4"/>
        <v>28585</v>
      </c>
      <c r="H62" s="33">
        <f t="shared" si="3"/>
        <v>8.61</v>
      </c>
    </row>
    <row r="63" spans="1:9" x14ac:dyDescent="0.25">
      <c r="A63" s="4"/>
      <c r="B63" s="4"/>
      <c r="C63" s="4"/>
      <c r="D63" s="38"/>
      <c r="E63" s="4">
        <v>14</v>
      </c>
      <c r="F63" s="45">
        <f>SUM(G25)</f>
        <v>585</v>
      </c>
      <c r="G63" s="46">
        <f t="shared" si="4"/>
        <v>29170</v>
      </c>
      <c r="H63" s="33">
        <f t="shared" si="3"/>
        <v>2.34</v>
      </c>
    </row>
    <row r="64" spans="1:9" x14ac:dyDescent="0.25">
      <c r="A64" s="4"/>
      <c r="B64" s="4"/>
      <c r="C64" s="4"/>
      <c r="D64" s="38"/>
      <c r="E64" s="4">
        <v>15</v>
      </c>
      <c r="F64" s="45">
        <f>SUM(G26:G29)</f>
        <v>1342.5</v>
      </c>
      <c r="G64" s="46">
        <f t="shared" si="4"/>
        <v>30512.5</v>
      </c>
      <c r="H64" s="33">
        <f t="shared" si="3"/>
        <v>5.37</v>
      </c>
    </row>
    <row r="65" spans="1:8" x14ac:dyDescent="0.25">
      <c r="A65" s="4"/>
      <c r="B65" s="20"/>
      <c r="C65" s="4"/>
      <c r="D65" s="38"/>
      <c r="E65" s="4">
        <v>16</v>
      </c>
      <c r="F65" s="45">
        <f>G30</f>
        <v>0</v>
      </c>
      <c r="G65" s="46">
        <f t="shared" si="4"/>
        <v>30512.5</v>
      </c>
      <c r="H65" s="33">
        <f t="shared" si="3"/>
        <v>0</v>
      </c>
    </row>
    <row r="66" spans="1:8" x14ac:dyDescent="0.25">
      <c r="A66" s="4"/>
      <c r="B66" s="20"/>
      <c r="C66" s="4"/>
      <c r="D66" s="38"/>
      <c r="E66" s="4">
        <v>17</v>
      </c>
      <c r="F66" s="45">
        <v>0</v>
      </c>
      <c r="G66" s="46">
        <f t="shared" si="4"/>
        <v>30512.5</v>
      </c>
      <c r="H66" s="33">
        <f t="shared" si="3"/>
        <v>0</v>
      </c>
    </row>
    <row r="67" spans="1:8" x14ac:dyDescent="0.25">
      <c r="A67" s="4"/>
      <c r="B67" s="20"/>
      <c r="C67" s="4"/>
      <c r="D67" s="38"/>
      <c r="E67" s="4">
        <v>18</v>
      </c>
      <c r="F67" s="45">
        <v>0</v>
      </c>
      <c r="G67" s="46">
        <f t="shared" si="4"/>
        <v>30512.5</v>
      </c>
      <c r="H67" s="33">
        <f t="shared" si="3"/>
        <v>0</v>
      </c>
    </row>
    <row r="68" spans="1:8" x14ac:dyDescent="0.25">
      <c r="E68" s="4">
        <v>19</v>
      </c>
      <c r="F68" s="45">
        <f>SUM(G31:G36)</f>
        <v>-1042.5</v>
      </c>
      <c r="G68" s="46">
        <f t="shared" si="4"/>
        <v>29470</v>
      </c>
      <c r="H68" s="33">
        <f t="shared" si="3"/>
        <v>-4.17</v>
      </c>
    </row>
    <row r="69" spans="1:8" x14ac:dyDescent="0.25">
      <c r="E69" s="4">
        <v>20</v>
      </c>
      <c r="F69" s="45">
        <f>SUM(G37:G42)</f>
        <v>1297.5</v>
      </c>
      <c r="G69" s="46">
        <f t="shared" si="4"/>
        <v>30767.5</v>
      </c>
      <c r="H69" s="33">
        <f t="shared" si="3"/>
        <v>5.19</v>
      </c>
    </row>
    <row r="70" spans="1:8" x14ac:dyDescent="0.25">
      <c r="E70" s="4">
        <v>21</v>
      </c>
      <c r="F70" s="45">
        <v>0</v>
      </c>
      <c r="G70" s="46">
        <f t="shared" si="4"/>
        <v>30767.5</v>
      </c>
      <c r="H70" s="33">
        <f t="shared" si="3"/>
        <v>0</v>
      </c>
    </row>
    <row r="71" spans="1:8" x14ac:dyDescent="0.25">
      <c r="E71" s="4">
        <v>22</v>
      </c>
      <c r="F71" s="45">
        <v>0</v>
      </c>
      <c r="G71" s="46">
        <f t="shared" si="4"/>
        <v>30767.5</v>
      </c>
      <c r="H71" s="33">
        <f t="shared" si="3"/>
        <v>0</v>
      </c>
    </row>
    <row r="72" spans="1:8" x14ac:dyDescent="0.25">
      <c r="E72" s="4">
        <v>23</v>
      </c>
      <c r="F72" s="45">
        <v>0</v>
      </c>
      <c r="G72" s="46">
        <f t="shared" si="4"/>
        <v>30767.5</v>
      </c>
      <c r="H72" s="33">
        <f t="shared" si="3"/>
        <v>0</v>
      </c>
    </row>
    <row r="73" spans="1:8" x14ac:dyDescent="0.25">
      <c r="E73" s="4">
        <v>24</v>
      </c>
      <c r="F73" s="45">
        <v>0</v>
      </c>
      <c r="G73" s="46">
        <f t="shared" si="4"/>
        <v>30767.5</v>
      </c>
      <c r="H73" s="33">
        <f t="shared" si="3"/>
        <v>0</v>
      </c>
    </row>
    <row r="74" spans="1:8" x14ac:dyDescent="0.25">
      <c r="E74" s="4">
        <v>25</v>
      </c>
      <c r="F74" s="45">
        <v>0</v>
      </c>
      <c r="G74" s="46">
        <f t="shared" si="4"/>
        <v>30767.5</v>
      </c>
      <c r="H74" s="33">
        <f t="shared" si="3"/>
        <v>0</v>
      </c>
    </row>
    <row r="75" spans="1:8" x14ac:dyDescent="0.25">
      <c r="E75" s="4">
        <v>26</v>
      </c>
      <c r="F75" s="45">
        <f>SUM(G43:G44)</f>
        <v>1484.9999999999998</v>
      </c>
      <c r="G75" s="46">
        <f t="shared" si="4"/>
        <v>32252.5</v>
      </c>
      <c r="H75" s="33">
        <f t="shared" si="3"/>
        <v>5.9399999999999986</v>
      </c>
    </row>
    <row r="76" spans="1:8" x14ac:dyDescent="0.25">
      <c r="E76" s="4">
        <v>27</v>
      </c>
      <c r="F76" s="45">
        <v>0</v>
      </c>
      <c r="G76" s="46">
        <f t="shared" si="4"/>
        <v>32252.5</v>
      </c>
      <c r="H76" s="33">
        <f t="shared" si="3"/>
        <v>0</v>
      </c>
    </row>
    <row r="77" spans="1:8" x14ac:dyDescent="0.25">
      <c r="E77" s="4">
        <v>28</v>
      </c>
      <c r="F77" s="45">
        <v>0</v>
      </c>
      <c r="G77" s="46">
        <f t="shared" si="4"/>
        <v>32252.5</v>
      </c>
      <c r="H77" s="33">
        <f t="shared" si="3"/>
        <v>0</v>
      </c>
    </row>
    <row r="78" spans="1:8" x14ac:dyDescent="0.25">
      <c r="E78" s="4">
        <v>29</v>
      </c>
      <c r="F78" s="45">
        <v>0</v>
      </c>
      <c r="G78" s="46">
        <f t="shared" si="4"/>
        <v>32252.5</v>
      </c>
      <c r="H78" s="33">
        <f t="shared" si="3"/>
        <v>0</v>
      </c>
    </row>
    <row r="79" spans="1:8" x14ac:dyDescent="0.25">
      <c r="E79" s="4">
        <v>30</v>
      </c>
      <c r="F79" s="45">
        <v>0</v>
      </c>
      <c r="G79" s="46">
        <f t="shared" si="4"/>
        <v>32252.5</v>
      </c>
      <c r="H79" s="33">
        <f t="shared" si="3"/>
        <v>0</v>
      </c>
    </row>
    <row r="80" spans="1:8" x14ac:dyDescent="0.25">
      <c r="E80" s="4">
        <v>31</v>
      </c>
      <c r="F80" s="45">
        <v>0</v>
      </c>
      <c r="G80" s="46">
        <f t="shared" si="4"/>
        <v>32252.5</v>
      </c>
      <c r="H80" s="33">
        <f t="shared" si="3"/>
        <v>0</v>
      </c>
    </row>
    <row r="81" spans="5:8" x14ac:dyDescent="0.25">
      <c r="E81" s="34"/>
      <c r="H81" s="34"/>
    </row>
  </sheetData>
  <conditionalFormatting sqref="G2:G48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F50:F80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89" workbookViewId="0">
      <selection activeCell="L224" sqref="L224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319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313</v>
      </c>
      <c r="M2" s="4">
        <v>30</v>
      </c>
      <c r="N2" s="3" t="s">
        <v>120</v>
      </c>
    </row>
    <row r="3" spans="1:14" x14ac:dyDescent="0.25">
      <c r="A3" s="2">
        <v>44653</v>
      </c>
      <c r="B3" s="3" t="s">
        <v>320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106</v>
      </c>
    </row>
    <row r="4" spans="1:14" x14ac:dyDescent="0.25">
      <c r="A4" s="2">
        <v>44653</v>
      </c>
      <c r="B4" s="5" t="s">
        <v>321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322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316</v>
      </c>
      <c r="M5" s="4">
        <v>31</v>
      </c>
      <c r="N5" s="4" t="s">
        <v>93</v>
      </c>
    </row>
    <row r="6" spans="1:14" x14ac:dyDescent="0.25">
      <c r="A6" s="6">
        <v>44653</v>
      </c>
      <c r="B6" s="4" t="s">
        <v>323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55</v>
      </c>
    </row>
    <row r="7" spans="1:14" x14ac:dyDescent="0.25">
      <c r="A7" s="6">
        <v>44653</v>
      </c>
      <c r="B7" s="4" t="s">
        <v>324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312</v>
      </c>
      <c r="M7" s="4">
        <v>57</v>
      </c>
      <c r="N7" s="4" t="s">
        <v>120</v>
      </c>
    </row>
    <row r="8" spans="1:14" x14ac:dyDescent="0.25">
      <c r="A8" s="6">
        <v>44653</v>
      </c>
      <c r="B8" s="4" t="s">
        <v>325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313</v>
      </c>
      <c r="M8" s="4">
        <v>63</v>
      </c>
      <c r="N8" s="4" t="s">
        <v>61</v>
      </c>
    </row>
    <row r="9" spans="1:14" x14ac:dyDescent="0.25">
      <c r="A9" s="6">
        <v>44653</v>
      </c>
      <c r="B9" s="4" t="s">
        <v>326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59</v>
      </c>
    </row>
    <row r="10" spans="1:14" x14ac:dyDescent="0.25">
      <c r="A10" s="6">
        <v>44653</v>
      </c>
      <c r="B10" s="4" t="s">
        <v>327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67</v>
      </c>
    </row>
    <row r="11" spans="1:14" x14ac:dyDescent="0.25">
      <c r="A11" s="6">
        <v>44653</v>
      </c>
      <c r="B11" s="4" t="s">
        <v>328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106</v>
      </c>
    </row>
    <row r="12" spans="1:14" x14ac:dyDescent="0.25">
      <c r="A12" s="6">
        <v>44653</v>
      </c>
      <c r="B12" s="4" t="s">
        <v>329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115</v>
      </c>
    </row>
    <row r="13" spans="1:14" x14ac:dyDescent="0.25">
      <c r="A13" s="6">
        <v>44653</v>
      </c>
      <c r="B13" s="4" t="s">
        <v>330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99</v>
      </c>
    </row>
    <row r="14" spans="1:14" x14ac:dyDescent="0.25">
      <c r="A14" s="6">
        <v>44653</v>
      </c>
      <c r="B14" s="4" t="s">
        <v>331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316</v>
      </c>
      <c r="M14" s="4">
        <v>78</v>
      </c>
      <c r="N14" s="4" t="s">
        <v>61</v>
      </c>
    </row>
    <row r="15" spans="1:14" x14ac:dyDescent="0.25">
      <c r="A15" s="6">
        <v>44653</v>
      </c>
      <c r="B15" s="4" t="s">
        <v>332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115</v>
      </c>
    </row>
    <row r="16" spans="1:14" x14ac:dyDescent="0.25">
      <c r="A16" s="6">
        <v>44653</v>
      </c>
      <c r="B16" s="4" t="s">
        <v>333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59</v>
      </c>
    </row>
    <row r="17" spans="1:14" x14ac:dyDescent="0.25">
      <c r="A17" s="6">
        <v>44653</v>
      </c>
      <c r="B17" s="4" t="s">
        <v>334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115</v>
      </c>
    </row>
    <row r="18" spans="1:14" x14ac:dyDescent="0.25">
      <c r="A18" s="6">
        <v>44653</v>
      </c>
      <c r="B18" s="4" t="s">
        <v>335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768</v>
      </c>
      <c r="M18" s="4">
        <v>32</v>
      </c>
      <c r="N18" s="4" t="s">
        <v>51</v>
      </c>
    </row>
    <row r="19" spans="1:14" x14ac:dyDescent="0.25">
      <c r="A19" s="6">
        <v>44653</v>
      </c>
      <c r="B19" s="4" t="s">
        <v>336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99</v>
      </c>
    </row>
    <row r="20" spans="1:14" x14ac:dyDescent="0.25">
      <c r="A20" s="6">
        <v>44653</v>
      </c>
      <c r="B20" s="4" t="s">
        <v>337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93</v>
      </c>
    </row>
    <row r="21" spans="1:14" x14ac:dyDescent="0.25">
      <c r="A21" s="6">
        <v>44653</v>
      </c>
      <c r="B21" s="4" t="s">
        <v>338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77</v>
      </c>
    </row>
    <row r="22" spans="1:14" x14ac:dyDescent="0.25">
      <c r="A22" s="6">
        <v>44653</v>
      </c>
      <c r="B22" s="4" t="s">
        <v>339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59</v>
      </c>
    </row>
    <row r="23" spans="1:14" x14ac:dyDescent="0.25">
      <c r="A23" s="6">
        <v>44654</v>
      </c>
      <c r="B23" s="4" t="s">
        <v>340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61</v>
      </c>
    </row>
    <row r="24" spans="1:14" x14ac:dyDescent="0.25">
      <c r="A24" s="6">
        <v>44654</v>
      </c>
      <c r="B24" s="4" t="s">
        <v>341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223</v>
      </c>
    </row>
    <row r="25" spans="1:14" x14ac:dyDescent="0.25">
      <c r="A25" s="6">
        <v>44654</v>
      </c>
      <c r="B25" s="4" t="s">
        <v>342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223</v>
      </c>
    </row>
    <row r="26" spans="1:14" x14ac:dyDescent="0.25">
      <c r="A26" s="6">
        <v>44654</v>
      </c>
      <c r="B26" s="4" t="s">
        <v>343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51</v>
      </c>
    </row>
    <row r="27" spans="1:14" x14ac:dyDescent="0.25">
      <c r="A27" s="6">
        <v>44654</v>
      </c>
      <c r="B27" s="4" t="s">
        <v>344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103</v>
      </c>
    </row>
    <row r="28" spans="1:14" x14ac:dyDescent="0.25">
      <c r="A28" s="6">
        <v>44654</v>
      </c>
      <c r="B28" s="4" t="s">
        <v>345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346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347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348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223</v>
      </c>
    </row>
    <row r="32" spans="1:14" x14ac:dyDescent="0.25">
      <c r="A32" s="6">
        <v>44654</v>
      </c>
      <c r="B32" s="4" t="s">
        <v>349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350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312</v>
      </c>
      <c r="M33" s="4">
        <v>39</v>
      </c>
      <c r="N33" s="4" t="s">
        <v>223</v>
      </c>
    </row>
    <row r="34" spans="1:14" x14ac:dyDescent="0.25">
      <c r="A34" s="6">
        <v>44654</v>
      </c>
      <c r="B34" s="4" t="s">
        <v>351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223</v>
      </c>
    </row>
    <row r="35" spans="1:14" x14ac:dyDescent="0.25">
      <c r="A35" s="6">
        <v>44654</v>
      </c>
      <c r="B35" s="4" t="s">
        <v>352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53</v>
      </c>
    </row>
    <row r="36" spans="1:14" x14ac:dyDescent="0.25">
      <c r="A36" s="6">
        <v>44654</v>
      </c>
      <c r="B36" s="4" t="s">
        <v>353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354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223</v>
      </c>
    </row>
    <row r="38" spans="1:14" x14ac:dyDescent="0.25">
      <c r="A38" s="6">
        <v>44654</v>
      </c>
      <c r="B38" s="4" t="s">
        <v>355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356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357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358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51</v>
      </c>
    </row>
    <row r="42" spans="1:14" x14ac:dyDescent="0.25">
      <c r="A42" s="6">
        <v>44654</v>
      </c>
      <c r="B42" s="4" t="s">
        <v>536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86</v>
      </c>
    </row>
    <row r="43" spans="1:14" x14ac:dyDescent="0.25">
      <c r="A43" s="6">
        <v>44655</v>
      </c>
      <c r="B43" s="4" t="s">
        <v>359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99</v>
      </c>
    </row>
    <row r="44" spans="1:14" x14ac:dyDescent="0.25">
      <c r="A44" s="6">
        <v>44656</v>
      </c>
      <c r="B44" s="4" t="s">
        <v>361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77</v>
      </c>
    </row>
    <row r="45" spans="1:14" x14ac:dyDescent="0.25">
      <c r="A45" s="6">
        <v>44656</v>
      </c>
      <c r="B45" s="4" t="s">
        <v>360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316</v>
      </c>
      <c r="M45" s="4">
        <v>29</v>
      </c>
      <c r="N45" s="4" t="s">
        <v>67</v>
      </c>
    </row>
    <row r="46" spans="1:14" x14ac:dyDescent="0.25">
      <c r="A46" s="6">
        <v>44656</v>
      </c>
      <c r="B46" s="4" t="s">
        <v>537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59</v>
      </c>
    </row>
    <row r="47" spans="1:14" x14ac:dyDescent="0.25">
      <c r="A47" s="6">
        <v>44656</v>
      </c>
      <c r="B47" s="4" t="s">
        <v>362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61</v>
      </c>
    </row>
    <row r="48" spans="1:14" x14ac:dyDescent="0.25">
      <c r="A48" s="6">
        <v>44656</v>
      </c>
      <c r="B48" s="4" t="s">
        <v>363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120</v>
      </c>
    </row>
    <row r="49" spans="1:14" x14ac:dyDescent="0.25">
      <c r="A49" s="6">
        <v>44656</v>
      </c>
      <c r="B49" s="4" t="s">
        <v>364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93</v>
      </c>
    </row>
    <row r="50" spans="1:14" x14ac:dyDescent="0.25">
      <c r="A50" s="6">
        <v>44656</v>
      </c>
      <c r="B50" s="4" t="s">
        <v>365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120</v>
      </c>
    </row>
    <row r="51" spans="1:14" x14ac:dyDescent="0.25">
      <c r="A51" s="6">
        <v>44656</v>
      </c>
      <c r="B51" s="4" t="s">
        <v>366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538</v>
      </c>
    </row>
    <row r="52" spans="1:14" x14ac:dyDescent="0.25">
      <c r="A52" s="6">
        <v>44656</v>
      </c>
      <c r="B52" s="4" t="s">
        <v>367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316</v>
      </c>
      <c r="M52" s="4">
        <v>41</v>
      </c>
      <c r="N52" s="4" t="s">
        <v>120</v>
      </c>
    </row>
    <row r="53" spans="1:14" x14ac:dyDescent="0.25">
      <c r="A53" s="6">
        <v>44657</v>
      </c>
      <c r="B53" s="4" t="s">
        <v>368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4" t="s">
        <v>266</v>
      </c>
    </row>
    <row r="54" spans="1:14" x14ac:dyDescent="0.25">
      <c r="A54" s="6">
        <v>44657</v>
      </c>
      <c r="B54" s="4" t="s">
        <v>369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315</v>
      </c>
      <c r="M54" s="4">
        <v>17</v>
      </c>
      <c r="N54" s="4" t="s">
        <v>266</v>
      </c>
    </row>
    <row r="55" spans="1:14" x14ac:dyDescent="0.25">
      <c r="A55" s="6">
        <v>44657</v>
      </c>
      <c r="B55" s="4" t="s">
        <v>370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539</v>
      </c>
    </row>
    <row r="56" spans="1:14" x14ac:dyDescent="0.25">
      <c r="A56" s="6">
        <v>44657</v>
      </c>
      <c r="B56" s="4" t="s">
        <v>371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313</v>
      </c>
      <c r="M56" s="4">
        <v>41</v>
      </c>
      <c r="N56" s="37" t="s">
        <v>539</v>
      </c>
    </row>
    <row r="57" spans="1:14" x14ac:dyDescent="0.25">
      <c r="A57" s="6">
        <v>44659</v>
      </c>
      <c r="B57" s="4" t="s">
        <v>372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374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375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769</v>
      </c>
      <c r="M59" s="4">
        <v>41</v>
      </c>
      <c r="N59" s="4" t="s">
        <v>53</v>
      </c>
    </row>
    <row r="60" spans="1:14" x14ac:dyDescent="0.25">
      <c r="A60" s="6">
        <v>44660</v>
      </c>
      <c r="B60" s="4" t="s">
        <v>376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115</v>
      </c>
    </row>
    <row r="61" spans="1:14" x14ac:dyDescent="0.25">
      <c r="A61" s="6">
        <v>44660</v>
      </c>
      <c r="B61" s="4" t="s">
        <v>377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115</v>
      </c>
    </row>
    <row r="62" spans="1:14" x14ac:dyDescent="0.25">
      <c r="A62" s="6">
        <v>44660</v>
      </c>
      <c r="B62" s="4" t="s">
        <v>378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61</v>
      </c>
    </row>
    <row r="63" spans="1:14" x14ac:dyDescent="0.25">
      <c r="A63" s="6">
        <v>44660</v>
      </c>
      <c r="B63" s="4" t="s">
        <v>379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380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67</v>
      </c>
    </row>
    <row r="65" spans="1:14" x14ac:dyDescent="0.25">
      <c r="A65" s="6">
        <v>44660</v>
      </c>
      <c r="B65" s="4" t="s">
        <v>540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106</v>
      </c>
    </row>
    <row r="66" spans="1:14" x14ac:dyDescent="0.25">
      <c r="A66" s="6">
        <v>44660</v>
      </c>
      <c r="B66" s="4" t="s">
        <v>381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99</v>
      </c>
    </row>
    <row r="67" spans="1:14" x14ac:dyDescent="0.25">
      <c r="A67" s="6">
        <v>44660</v>
      </c>
      <c r="B67" s="4" t="s">
        <v>382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768</v>
      </c>
      <c r="M67" s="4">
        <v>44</v>
      </c>
      <c r="N67" s="4" t="s">
        <v>99</v>
      </c>
    </row>
    <row r="68" spans="1:14" x14ac:dyDescent="0.25">
      <c r="A68" s="6">
        <v>44660</v>
      </c>
      <c r="B68" s="4" t="s">
        <v>383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386</v>
      </c>
    </row>
    <row r="69" spans="1:14" x14ac:dyDescent="0.25">
      <c r="A69" s="6">
        <v>44660</v>
      </c>
      <c r="B69" s="4" t="s">
        <v>384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103</v>
      </c>
    </row>
    <row r="70" spans="1:14" x14ac:dyDescent="0.25">
      <c r="A70" s="6">
        <v>44660</v>
      </c>
      <c r="B70" s="4" t="s">
        <v>385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312</v>
      </c>
      <c r="M70" s="4">
        <v>22</v>
      </c>
      <c r="N70" s="4" t="s">
        <v>386</v>
      </c>
    </row>
    <row r="71" spans="1:14" x14ac:dyDescent="0.25">
      <c r="A71" s="6">
        <v>44660</v>
      </c>
      <c r="B71" s="4" t="s">
        <v>387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388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93</v>
      </c>
    </row>
    <row r="73" spans="1:14" x14ac:dyDescent="0.25">
      <c r="A73" s="6">
        <v>44660</v>
      </c>
      <c r="B73" s="4" t="s">
        <v>389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106</v>
      </c>
    </row>
    <row r="74" spans="1:14" x14ac:dyDescent="0.25">
      <c r="A74" s="6">
        <v>44660</v>
      </c>
      <c r="B74" s="4" t="s">
        <v>390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77</v>
      </c>
    </row>
    <row r="75" spans="1:14" x14ac:dyDescent="0.25">
      <c r="A75" s="6">
        <v>44660</v>
      </c>
      <c r="B75" s="4" t="s">
        <v>391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106</v>
      </c>
    </row>
    <row r="76" spans="1:14" x14ac:dyDescent="0.25">
      <c r="A76" s="6">
        <v>44660</v>
      </c>
      <c r="B76" s="4" t="s">
        <v>541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59</v>
      </c>
    </row>
    <row r="77" spans="1:14" x14ac:dyDescent="0.25">
      <c r="A77" s="6">
        <v>44660</v>
      </c>
      <c r="B77" s="4" t="s">
        <v>392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312</v>
      </c>
      <c r="M77" s="4">
        <v>62</v>
      </c>
      <c r="N77" s="4" t="s">
        <v>61</v>
      </c>
    </row>
    <row r="78" spans="1:14" x14ac:dyDescent="0.25">
      <c r="A78" s="6">
        <v>44661</v>
      </c>
      <c r="B78" s="4" t="s">
        <v>393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314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394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395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396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397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398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51</v>
      </c>
    </row>
    <row r="84" spans="1:14" x14ac:dyDescent="0.25">
      <c r="A84" s="6">
        <v>44661</v>
      </c>
      <c r="B84" s="4" t="s">
        <v>399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386</v>
      </c>
    </row>
    <row r="85" spans="1:14" x14ac:dyDescent="0.25">
      <c r="A85" s="6">
        <v>44661</v>
      </c>
      <c r="B85" s="4" t="s">
        <v>400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401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402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61</v>
      </c>
    </row>
    <row r="88" spans="1:14" x14ac:dyDescent="0.25">
      <c r="A88" s="6">
        <v>44665</v>
      </c>
      <c r="B88" s="4" t="s">
        <v>403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542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67</v>
      </c>
    </row>
    <row r="90" spans="1:14" x14ac:dyDescent="0.25">
      <c r="A90" s="6">
        <v>44666</v>
      </c>
      <c r="B90" s="4" t="s">
        <v>404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405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768</v>
      </c>
      <c r="M91" s="4">
        <v>42</v>
      </c>
      <c r="N91" s="4" t="s">
        <v>61</v>
      </c>
    </row>
    <row r="92" spans="1:14" x14ac:dyDescent="0.25">
      <c r="A92" s="6">
        <v>44666</v>
      </c>
      <c r="B92" s="4" t="s">
        <v>406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61</v>
      </c>
    </row>
    <row r="93" spans="1:14" x14ac:dyDescent="0.25">
      <c r="A93" s="6">
        <v>44666</v>
      </c>
      <c r="B93" s="4" t="s">
        <v>407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59</v>
      </c>
    </row>
    <row r="94" spans="1:14" x14ac:dyDescent="0.25">
      <c r="A94" s="6">
        <v>44666</v>
      </c>
      <c r="B94" s="4" t="s">
        <v>408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93</v>
      </c>
    </row>
    <row r="95" spans="1:14" x14ac:dyDescent="0.25">
      <c r="A95" s="6">
        <v>44666</v>
      </c>
      <c r="B95" s="4" t="s">
        <v>409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410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93</v>
      </c>
    </row>
    <row r="97" spans="1:14" x14ac:dyDescent="0.25">
      <c r="A97" s="6">
        <v>44666</v>
      </c>
      <c r="B97" s="4" t="s">
        <v>411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106</v>
      </c>
    </row>
    <row r="98" spans="1:14" x14ac:dyDescent="0.25">
      <c r="A98" s="6">
        <v>44666</v>
      </c>
      <c r="B98" s="4" t="s">
        <v>412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93</v>
      </c>
    </row>
    <row r="99" spans="1:14" x14ac:dyDescent="0.25">
      <c r="A99" s="6">
        <v>44666</v>
      </c>
      <c r="B99" s="4" t="s">
        <v>413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61</v>
      </c>
    </row>
    <row r="100" spans="1:14" x14ac:dyDescent="0.25">
      <c r="A100" s="6">
        <v>44666</v>
      </c>
      <c r="B100" s="4" t="s">
        <v>414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106</v>
      </c>
    </row>
    <row r="101" spans="1:14" x14ac:dyDescent="0.25">
      <c r="A101" s="6">
        <v>44666</v>
      </c>
      <c r="B101" s="4" t="s">
        <v>415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317</v>
      </c>
      <c r="M101" s="4">
        <v>70</v>
      </c>
      <c r="N101" s="4" t="s">
        <v>67</v>
      </c>
    </row>
    <row r="102" spans="1:14" x14ac:dyDescent="0.25">
      <c r="A102" s="6">
        <v>44666</v>
      </c>
      <c r="B102" s="4" t="s">
        <v>416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61</v>
      </c>
    </row>
    <row r="103" spans="1:14" x14ac:dyDescent="0.25">
      <c r="A103" s="6">
        <v>44666</v>
      </c>
      <c r="B103" s="4" t="s">
        <v>417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106</v>
      </c>
    </row>
    <row r="104" spans="1:14" x14ac:dyDescent="0.25">
      <c r="A104" s="6">
        <v>44666</v>
      </c>
      <c r="B104" s="4" t="s">
        <v>418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61</v>
      </c>
    </row>
    <row r="105" spans="1:14" x14ac:dyDescent="0.25">
      <c r="A105" s="6">
        <v>44667</v>
      </c>
      <c r="B105" s="4" t="s">
        <v>419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420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421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422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236</v>
      </c>
    </row>
    <row r="109" spans="1:14" x14ac:dyDescent="0.25">
      <c r="A109" s="6">
        <v>44667</v>
      </c>
      <c r="B109" s="4" t="s">
        <v>543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312</v>
      </c>
      <c r="M109" s="4">
        <v>19</v>
      </c>
      <c r="N109" s="4" t="s">
        <v>99</v>
      </c>
    </row>
    <row r="110" spans="1:14" x14ac:dyDescent="0.25">
      <c r="A110" s="6">
        <v>44667</v>
      </c>
      <c r="B110" s="4" t="s">
        <v>423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99</v>
      </c>
    </row>
    <row r="111" spans="1:14" x14ac:dyDescent="0.25">
      <c r="A111" s="6">
        <v>44667</v>
      </c>
      <c r="B111" s="4" t="s">
        <v>424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99</v>
      </c>
    </row>
    <row r="112" spans="1:14" x14ac:dyDescent="0.25">
      <c r="A112" s="6">
        <v>44667</v>
      </c>
      <c r="B112" s="4" t="s">
        <v>425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236</v>
      </c>
    </row>
    <row r="113" spans="1:14" x14ac:dyDescent="0.25">
      <c r="A113" s="6">
        <v>44667</v>
      </c>
      <c r="B113" s="4" t="s">
        <v>426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427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86</v>
      </c>
    </row>
    <row r="115" spans="1:14" x14ac:dyDescent="0.25">
      <c r="A115" s="6">
        <v>44667</v>
      </c>
      <c r="B115" s="4" t="s">
        <v>428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99</v>
      </c>
    </row>
    <row r="116" spans="1:14" x14ac:dyDescent="0.25">
      <c r="A116" s="6">
        <v>44667</v>
      </c>
      <c r="B116" s="4" t="s">
        <v>429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430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431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432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313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433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443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51</v>
      </c>
    </row>
    <row r="122" spans="1:14" x14ac:dyDescent="0.25">
      <c r="A122" s="6">
        <v>44668</v>
      </c>
      <c r="B122" s="4" t="s">
        <v>434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435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436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53</v>
      </c>
    </row>
    <row r="125" spans="1:14" x14ac:dyDescent="0.25">
      <c r="A125" s="6">
        <v>44668</v>
      </c>
      <c r="B125" s="4" t="s">
        <v>437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90</v>
      </c>
    </row>
    <row r="126" spans="1:14" x14ac:dyDescent="0.25">
      <c r="A126" s="6">
        <v>44669</v>
      </c>
      <c r="B126" s="4" t="s">
        <v>444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93</v>
      </c>
    </row>
    <row r="127" spans="1:14" x14ac:dyDescent="0.25">
      <c r="A127" s="6">
        <v>44669</v>
      </c>
      <c r="B127" s="4" t="s">
        <v>445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531</v>
      </c>
      <c r="M127" s="4">
        <v>32</v>
      </c>
      <c r="N127" s="4" t="s">
        <v>93</v>
      </c>
    </row>
    <row r="128" spans="1:14" x14ac:dyDescent="0.25">
      <c r="A128" s="6">
        <v>44669</v>
      </c>
      <c r="B128" s="4" t="s">
        <v>446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61</v>
      </c>
    </row>
    <row r="129" spans="1:14" x14ac:dyDescent="0.25">
      <c r="A129" s="6">
        <v>44669</v>
      </c>
      <c r="B129" s="4" t="s">
        <v>447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59</v>
      </c>
    </row>
    <row r="130" spans="1:14" x14ac:dyDescent="0.25">
      <c r="A130" s="6">
        <v>44669</v>
      </c>
      <c r="B130" s="4" t="s">
        <v>448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449</v>
      </c>
    </row>
    <row r="131" spans="1:14" x14ac:dyDescent="0.25">
      <c r="A131" s="6">
        <v>44669</v>
      </c>
      <c r="B131" s="4" t="s">
        <v>450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111</v>
      </c>
    </row>
    <row r="132" spans="1:14" x14ac:dyDescent="0.25">
      <c r="A132" s="6">
        <v>44669</v>
      </c>
      <c r="B132" s="4" t="s">
        <v>451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67</v>
      </c>
    </row>
    <row r="133" spans="1:14" x14ac:dyDescent="0.25">
      <c r="A133" s="6">
        <v>44669</v>
      </c>
      <c r="B133" s="4" t="s">
        <v>452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61</v>
      </c>
    </row>
    <row r="134" spans="1:14" x14ac:dyDescent="0.25">
      <c r="A134" s="6">
        <v>44669</v>
      </c>
      <c r="B134" s="4" t="s">
        <v>453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67</v>
      </c>
    </row>
    <row r="135" spans="1:14" x14ac:dyDescent="0.25">
      <c r="A135" s="6">
        <v>44669</v>
      </c>
      <c r="B135" s="4" t="s">
        <v>454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316</v>
      </c>
      <c r="M135" s="4">
        <v>57</v>
      </c>
      <c r="N135" s="4" t="s">
        <v>120</v>
      </c>
    </row>
    <row r="136" spans="1:14" x14ac:dyDescent="0.25">
      <c r="A136" s="6">
        <v>44669</v>
      </c>
      <c r="B136" s="4" t="s">
        <v>455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312</v>
      </c>
      <c r="M136" s="4">
        <v>30</v>
      </c>
      <c r="N136" s="4" t="s">
        <v>106</v>
      </c>
    </row>
    <row r="137" spans="1:14" x14ac:dyDescent="0.25">
      <c r="A137" s="6">
        <v>44669</v>
      </c>
      <c r="B137" s="4" t="s">
        <v>456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93</v>
      </c>
    </row>
    <row r="138" spans="1:14" x14ac:dyDescent="0.25">
      <c r="A138" s="6">
        <v>44669</v>
      </c>
      <c r="B138" s="4" t="s">
        <v>457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120</v>
      </c>
    </row>
    <row r="139" spans="1:14" x14ac:dyDescent="0.25">
      <c r="A139" s="6">
        <v>44669</v>
      </c>
      <c r="B139" s="4" t="s">
        <v>458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59</v>
      </c>
    </row>
    <row r="140" spans="1:14" x14ac:dyDescent="0.25">
      <c r="A140" s="6">
        <v>44669</v>
      </c>
      <c r="B140" s="4" t="s">
        <v>459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106</v>
      </c>
    </row>
    <row r="141" spans="1:14" x14ac:dyDescent="0.25">
      <c r="A141" s="6">
        <v>44669</v>
      </c>
      <c r="B141" s="4" t="s">
        <v>460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106</v>
      </c>
    </row>
    <row r="142" spans="1:14" x14ac:dyDescent="0.25">
      <c r="A142" s="6">
        <v>44669</v>
      </c>
      <c r="B142" s="4" t="s">
        <v>461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59</v>
      </c>
    </row>
    <row r="143" spans="1:14" x14ac:dyDescent="0.25">
      <c r="A143" s="6">
        <v>44670</v>
      </c>
      <c r="B143" s="4" t="s">
        <v>462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115</v>
      </c>
    </row>
    <row r="144" spans="1:14" x14ac:dyDescent="0.25">
      <c r="A144" s="6">
        <v>44670</v>
      </c>
      <c r="B144" s="4" t="s">
        <v>463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77</v>
      </c>
    </row>
    <row r="145" spans="1:14" x14ac:dyDescent="0.25">
      <c r="A145" s="6">
        <v>44670</v>
      </c>
      <c r="B145" s="4" t="s">
        <v>533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314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464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313</v>
      </c>
      <c r="M146" s="4">
        <v>9</v>
      </c>
      <c r="N146" s="4" t="s">
        <v>67</v>
      </c>
    </row>
    <row r="147" spans="1:14" x14ac:dyDescent="0.25">
      <c r="A147" s="6">
        <v>44670</v>
      </c>
      <c r="B147" s="4" t="s">
        <v>465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99</v>
      </c>
    </row>
    <row r="148" spans="1:14" x14ac:dyDescent="0.25">
      <c r="A148" s="6">
        <v>44670</v>
      </c>
      <c r="B148" s="4" t="s">
        <v>466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115</v>
      </c>
    </row>
    <row r="149" spans="1:14" x14ac:dyDescent="0.25">
      <c r="A149" s="6">
        <v>44670</v>
      </c>
      <c r="B149" s="4" t="s">
        <v>467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99</v>
      </c>
    </row>
    <row r="150" spans="1:14" x14ac:dyDescent="0.25">
      <c r="A150" s="6">
        <v>44670</v>
      </c>
      <c r="B150" s="4" t="s">
        <v>468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115</v>
      </c>
    </row>
    <row r="151" spans="1:14" x14ac:dyDescent="0.25">
      <c r="A151" s="6">
        <v>44671</v>
      </c>
      <c r="B151" s="4" t="s">
        <v>469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51</v>
      </c>
    </row>
    <row r="152" spans="1:14" x14ac:dyDescent="0.25">
      <c r="A152" s="6">
        <v>44671</v>
      </c>
      <c r="B152" s="4" t="s">
        <v>470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55</v>
      </c>
    </row>
    <row r="153" spans="1:14" x14ac:dyDescent="0.25">
      <c r="A153" s="6">
        <v>44671</v>
      </c>
      <c r="B153" s="4" t="s">
        <v>471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317</v>
      </c>
      <c r="M153" s="4">
        <v>21</v>
      </c>
      <c r="N153" s="4" t="s">
        <v>53</v>
      </c>
    </row>
    <row r="154" spans="1:14" x14ac:dyDescent="0.25">
      <c r="A154" s="6">
        <v>44671</v>
      </c>
      <c r="B154" s="4" t="s">
        <v>472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312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473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51</v>
      </c>
    </row>
    <row r="156" spans="1:14" x14ac:dyDescent="0.25">
      <c r="A156" s="6">
        <v>44672</v>
      </c>
      <c r="B156" s="4" t="s">
        <v>474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150</v>
      </c>
    </row>
    <row r="157" spans="1:14" x14ac:dyDescent="0.25">
      <c r="A157" s="6">
        <v>44673</v>
      </c>
      <c r="B157" s="4" t="s">
        <v>475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99</v>
      </c>
    </row>
    <row r="158" spans="1:14" x14ac:dyDescent="0.25">
      <c r="A158" s="6">
        <v>44673</v>
      </c>
      <c r="B158" s="4" t="s">
        <v>476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59</v>
      </c>
    </row>
    <row r="159" spans="1:14" x14ac:dyDescent="0.25">
      <c r="A159" s="6">
        <v>44673</v>
      </c>
      <c r="B159" s="4" t="s">
        <v>477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317</v>
      </c>
      <c r="M159" s="4">
        <v>8</v>
      </c>
      <c r="N159" s="37" t="s">
        <v>115</v>
      </c>
    </row>
    <row r="160" spans="1:14" x14ac:dyDescent="0.25">
      <c r="A160" s="6">
        <v>44673</v>
      </c>
      <c r="B160" s="4" t="s">
        <v>478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99</v>
      </c>
    </row>
    <row r="161" spans="1:14" x14ac:dyDescent="0.25">
      <c r="A161" s="6">
        <v>44674</v>
      </c>
      <c r="B161" s="4" t="s">
        <v>479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373</v>
      </c>
    </row>
    <row r="162" spans="1:14" x14ac:dyDescent="0.25">
      <c r="A162" s="6">
        <v>44674</v>
      </c>
      <c r="B162" s="4" t="s">
        <v>480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106</v>
      </c>
    </row>
    <row r="163" spans="1:14" x14ac:dyDescent="0.25">
      <c r="A163" s="6">
        <v>44674</v>
      </c>
      <c r="B163" s="4" t="s">
        <v>481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313</v>
      </c>
      <c r="M163" s="4">
        <v>56</v>
      </c>
      <c r="N163" s="4" t="s">
        <v>93</v>
      </c>
    </row>
    <row r="164" spans="1:14" x14ac:dyDescent="0.25">
      <c r="A164" s="6">
        <v>44674</v>
      </c>
      <c r="B164" s="4" t="s">
        <v>482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115</v>
      </c>
    </row>
    <row r="165" spans="1:14" x14ac:dyDescent="0.25">
      <c r="A165" s="6">
        <v>44674</v>
      </c>
      <c r="B165" s="4" t="s">
        <v>483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313</v>
      </c>
      <c r="M165" s="4">
        <v>22</v>
      </c>
      <c r="N165" s="4" t="s">
        <v>373</v>
      </c>
    </row>
    <row r="166" spans="1:14" x14ac:dyDescent="0.25">
      <c r="A166" s="6">
        <v>44674</v>
      </c>
      <c r="B166" s="4" t="s">
        <v>484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67</v>
      </c>
    </row>
    <row r="167" spans="1:14" x14ac:dyDescent="0.25">
      <c r="A167" s="6">
        <v>44674</v>
      </c>
      <c r="B167" s="4" t="s">
        <v>485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59</v>
      </c>
    </row>
    <row r="168" spans="1:14" x14ac:dyDescent="0.25">
      <c r="A168" s="6">
        <v>44674</v>
      </c>
      <c r="B168" s="4" t="s">
        <v>486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317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487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314</v>
      </c>
      <c r="M169" s="4">
        <v>55</v>
      </c>
      <c r="N169" s="37" t="s">
        <v>373</v>
      </c>
    </row>
    <row r="170" spans="1:14" x14ac:dyDescent="0.25">
      <c r="A170" s="6">
        <v>44674</v>
      </c>
      <c r="B170" s="4" t="s">
        <v>488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313</v>
      </c>
      <c r="M170" s="4">
        <v>55</v>
      </c>
      <c r="N170" s="37" t="s">
        <v>80</v>
      </c>
    </row>
    <row r="171" spans="1:14" x14ac:dyDescent="0.25">
      <c r="A171" s="6">
        <v>44674</v>
      </c>
      <c r="B171" s="4" t="s">
        <v>489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106</v>
      </c>
    </row>
    <row r="172" spans="1:14" x14ac:dyDescent="0.25">
      <c r="A172" s="6">
        <v>44674</v>
      </c>
      <c r="B172" s="4" t="s">
        <v>490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61</v>
      </c>
    </row>
    <row r="173" spans="1:14" x14ac:dyDescent="0.25">
      <c r="A173" s="6">
        <v>44675</v>
      </c>
      <c r="B173" s="4" t="s">
        <v>491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492</v>
      </c>
    </row>
    <row r="174" spans="1:14" x14ac:dyDescent="0.25">
      <c r="A174" s="6">
        <v>44675</v>
      </c>
      <c r="B174" s="4" t="s">
        <v>493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313</v>
      </c>
      <c r="M174" s="4">
        <v>26</v>
      </c>
      <c r="N174" s="4" t="s">
        <v>150</v>
      </c>
    </row>
    <row r="175" spans="1:14" x14ac:dyDescent="0.25">
      <c r="A175" s="6">
        <v>44675</v>
      </c>
      <c r="B175" s="4" t="s">
        <v>494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313</v>
      </c>
      <c r="M175" s="4">
        <v>51</v>
      </c>
      <c r="N175" s="37" t="s">
        <v>80</v>
      </c>
    </row>
    <row r="176" spans="1:14" x14ac:dyDescent="0.25">
      <c r="A176" s="6">
        <v>44675</v>
      </c>
      <c r="B176" s="4" t="s">
        <v>495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51</v>
      </c>
    </row>
    <row r="177" spans="1:14" x14ac:dyDescent="0.25">
      <c r="A177" s="6">
        <v>44675</v>
      </c>
      <c r="B177" s="4" t="s">
        <v>496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53</v>
      </c>
    </row>
    <row r="178" spans="1:14" x14ac:dyDescent="0.25">
      <c r="A178" s="6">
        <v>44675</v>
      </c>
      <c r="B178" s="4" t="s">
        <v>497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51</v>
      </c>
    </row>
    <row r="179" spans="1:14" x14ac:dyDescent="0.25">
      <c r="A179" s="6">
        <v>44676</v>
      </c>
      <c r="B179" s="4" t="s">
        <v>498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373</v>
      </c>
    </row>
    <row r="180" spans="1:14" x14ac:dyDescent="0.25">
      <c r="A180" s="6">
        <v>44676</v>
      </c>
      <c r="B180" s="4" t="s">
        <v>499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120</v>
      </c>
    </row>
    <row r="181" spans="1:14" x14ac:dyDescent="0.25">
      <c r="A181" s="6">
        <v>44676</v>
      </c>
      <c r="B181" s="4" t="s">
        <v>500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120</v>
      </c>
    </row>
    <row r="182" spans="1:14" x14ac:dyDescent="0.25">
      <c r="A182" s="6">
        <v>44676</v>
      </c>
      <c r="B182" s="4" t="s">
        <v>534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501</v>
      </c>
      <c r="C183" s="4">
        <v>2.3199999999999998</v>
      </c>
      <c r="D183" s="4">
        <v>3.25</v>
      </c>
      <c r="E183" s="4">
        <v>3.47</v>
      </c>
      <c r="F183" s="4">
        <v>3.35</v>
      </c>
      <c r="G183" s="4">
        <v>2.0699999999999998</v>
      </c>
      <c r="H183" s="4">
        <v>1.81</v>
      </c>
      <c r="I183" s="4">
        <v>1.83</v>
      </c>
      <c r="J183" s="12" t="s">
        <v>15</v>
      </c>
      <c r="L183" s="4" t="s">
        <v>440</v>
      </c>
      <c r="M183" s="4">
        <v>63</v>
      </c>
      <c r="N183" s="4" t="s">
        <v>120</v>
      </c>
    </row>
    <row r="184" spans="1:14" x14ac:dyDescent="0.25">
      <c r="A184" s="6">
        <v>44677</v>
      </c>
      <c r="B184" s="4" t="s">
        <v>502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77</v>
      </c>
    </row>
    <row r="185" spans="1:14" x14ac:dyDescent="0.25">
      <c r="A185" s="6">
        <v>44677</v>
      </c>
      <c r="B185" s="4" t="s">
        <v>503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106</v>
      </c>
    </row>
    <row r="186" spans="1:14" x14ac:dyDescent="0.25">
      <c r="A186" s="6">
        <v>44677</v>
      </c>
      <c r="B186" s="4" t="s">
        <v>504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106</v>
      </c>
    </row>
    <row r="187" spans="1:14" x14ac:dyDescent="0.25">
      <c r="A187" s="6">
        <v>44678</v>
      </c>
      <c r="B187" s="4" t="s">
        <v>505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506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507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508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312</v>
      </c>
      <c r="M190" s="4">
        <v>54</v>
      </c>
      <c r="N190" s="4" t="s">
        <v>93</v>
      </c>
    </row>
    <row r="191" spans="1:14" x14ac:dyDescent="0.25">
      <c r="A191" s="6">
        <v>44680</v>
      </c>
      <c r="B191" s="4" t="s">
        <v>509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55</v>
      </c>
    </row>
    <row r="192" spans="1:14" x14ac:dyDescent="0.25">
      <c r="A192" s="6">
        <v>44680</v>
      </c>
      <c r="B192" s="4" t="s">
        <v>510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313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511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115</v>
      </c>
    </row>
    <row r="194" spans="1:14" x14ac:dyDescent="0.25">
      <c r="A194" s="6">
        <v>44681</v>
      </c>
      <c r="B194" s="4" t="s">
        <v>512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111</v>
      </c>
    </row>
    <row r="195" spans="1:14" x14ac:dyDescent="0.25">
      <c r="A195" s="6">
        <v>44681</v>
      </c>
      <c r="B195" s="4" t="s">
        <v>513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61</v>
      </c>
    </row>
    <row r="196" spans="1:14" x14ac:dyDescent="0.25">
      <c r="A196" s="6">
        <v>44681</v>
      </c>
      <c r="B196" s="4" t="s">
        <v>514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77</v>
      </c>
    </row>
    <row r="197" spans="1:14" x14ac:dyDescent="0.25">
      <c r="A197" s="6">
        <v>44681</v>
      </c>
      <c r="B197" s="4" t="s">
        <v>515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59</v>
      </c>
    </row>
    <row r="198" spans="1:14" x14ac:dyDescent="0.25">
      <c r="A198" s="6">
        <v>44681</v>
      </c>
      <c r="B198" s="4" t="s">
        <v>516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313</v>
      </c>
      <c r="M198" s="4">
        <v>44</v>
      </c>
      <c r="N198" s="4" t="s">
        <v>59</v>
      </c>
    </row>
    <row r="199" spans="1:14" x14ac:dyDescent="0.25">
      <c r="A199" s="6">
        <v>44681</v>
      </c>
      <c r="B199" s="4" t="s">
        <v>517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77</v>
      </c>
    </row>
    <row r="200" spans="1:14" x14ac:dyDescent="0.25">
      <c r="A200" s="6">
        <v>44681</v>
      </c>
      <c r="B200" s="4" t="s">
        <v>518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99</v>
      </c>
    </row>
    <row r="201" spans="1:14" x14ac:dyDescent="0.25">
      <c r="A201" s="6">
        <v>44681</v>
      </c>
      <c r="B201" s="4" t="s">
        <v>519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532</v>
      </c>
      <c r="M201" s="4">
        <v>42</v>
      </c>
      <c r="N201" s="4" t="s">
        <v>438</v>
      </c>
    </row>
    <row r="202" spans="1:14" x14ac:dyDescent="0.25">
      <c r="A202" s="6">
        <v>44681</v>
      </c>
      <c r="B202" s="4" t="s">
        <v>520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386</v>
      </c>
    </row>
    <row r="203" spans="1:14" x14ac:dyDescent="0.25">
      <c r="A203" s="6">
        <v>44681</v>
      </c>
      <c r="B203" s="4" t="s">
        <v>521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93</v>
      </c>
    </row>
    <row r="204" spans="1:14" x14ac:dyDescent="0.25">
      <c r="A204" s="6">
        <v>44681</v>
      </c>
      <c r="B204" s="4" t="s">
        <v>522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103</v>
      </c>
    </row>
    <row r="205" spans="1:14" x14ac:dyDescent="0.25">
      <c r="A205" s="6">
        <v>44681</v>
      </c>
      <c r="B205" s="4" t="s">
        <v>523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312</v>
      </c>
      <c r="M205" s="4">
        <v>48</v>
      </c>
      <c r="N205" s="37" t="s">
        <v>99</v>
      </c>
    </row>
    <row r="206" spans="1:14" x14ac:dyDescent="0.25">
      <c r="A206" s="6">
        <v>44681</v>
      </c>
      <c r="B206" s="4" t="s">
        <v>524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59</v>
      </c>
    </row>
    <row r="207" spans="1:14" x14ac:dyDescent="0.25">
      <c r="A207" s="6">
        <v>44681</v>
      </c>
      <c r="B207" s="4" t="s">
        <v>525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318</v>
      </c>
      <c r="M207" s="4">
        <v>21</v>
      </c>
      <c r="N207" s="4" t="s">
        <v>93</v>
      </c>
    </row>
    <row r="208" spans="1:14" x14ac:dyDescent="0.25">
      <c r="A208" s="6">
        <v>44681</v>
      </c>
      <c r="B208" s="4" t="s">
        <v>526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316</v>
      </c>
      <c r="M208" s="4">
        <v>28</v>
      </c>
      <c r="N208" s="4" t="s">
        <v>103</v>
      </c>
    </row>
    <row r="209" spans="1:14" x14ac:dyDescent="0.25">
      <c r="A209" s="6">
        <v>44681</v>
      </c>
      <c r="B209" s="4" t="s">
        <v>527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532</v>
      </c>
      <c r="M209" s="4">
        <v>50</v>
      </c>
      <c r="N209" s="4" t="s">
        <v>106</v>
      </c>
    </row>
    <row r="210" spans="1:14" x14ac:dyDescent="0.25">
      <c r="A210" s="6">
        <v>44681</v>
      </c>
      <c r="B210" s="4" t="s">
        <v>528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99</v>
      </c>
    </row>
    <row r="211" spans="1:14" x14ac:dyDescent="0.25">
      <c r="A211" s="6">
        <v>44681</v>
      </c>
      <c r="B211" s="4" t="s">
        <v>529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120</v>
      </c>
    </row>
    <row r="212" spans="1:14" x14ac:dyDescent="0.25">
      <c r="A212" s="6">
        <v>44681</v>
      </c>
      <c r="B212" s="4" t="s">
        <v>530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103</v>
      </c>
    </row>
  </sheetData>
  <conditionalFormatting sqref="K1:K2">
    <cfRule type="cellIs" dxfId="4" priority="1" operator="equal">
      <formula>"NOT INVEST"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7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8" max="8" width="9.140625" style="4"/>
    <col min="9" max="9" width="34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44669</v>
      </c>
      <c r="B2" s="4" t="s">
        <v>445</v>
      </c>
      <c r="C2" s="9">
        <v>1.96</v>
      </c>
      <c r="D2" s="4" t="s">
        <v>15</v>
      </c>
      <c r="E2" s="39" t="s">
        <v>33</v>
      </c>
      <c r="F2" s="10">
        <f>C2*D$52</f>
        <v>1470</v>
      </c>
      <c r="G2" s="10">
        <f>F2-D$52</f>
        <v>720</v>
      </c>
      <c r="H2" s="38" t="s">
        <v>531</v>
      </c>
      <c r="I2" s="4" t="s">
        <v>93</v>
      </c>
    </row>
    <row r="3" spans="1:9" x14ac:dyDescent="0.25">
      <c r="A3" s="6">
        <v>44669</v>
      </c>
      <c r="B3" s="4" t="s">
        <v>446</v>
      </c>
      <c r="C3" s="9">
        <v>1.99</v>
      </c>
      <c r="D3" s="4" t="s">
        <v>15</v>
      </c>
      <c r="E3" s="40" t="s">
        <v>33</v>
      </c>
      <c r="F3" s="10">
        <v>0</v>
      </c>
      <c r="G3" s="10">
        <f>F3-D$52</f>
        <v>-750</v>
      </c>
      <c r="H3" s="38" t="s">
        <v>21</v>
      </c>
      <c r="I3" s="4" t="s">
        <v>61</v>
      </c>
    </row>
    <row r="4" spans="1:9" x14ac:dyDescent="0.25">
      <c r="A4" s="6">
        <v>44669</v>
      </c>
      <c r="B4" s="4" t="s">
        <v>448</v>
      </c>
      <c r="C4" s="4">
        <v>2</v>
      </c>
      <c r="D4" s="4" t="s">
        <v>15</v>
      </c>
      <c r="E4" s="13" t="s">
        <v>34</v>
      </c>
      <c r="F4" s="10">
        <f>C4*D$52</f>
        <v>1500</v>
      </c>
      <c r="G4" s="10">
        <f>F4-D$52</f>
        <v>750</v>
      </c>
      <c r="H4" s="4" t="s">
        <v>20</v>
      </c>
      <c r="I4" s="4" t="s">
        <v>449</v>
      </c>
    </row>
    <row r="5" spans="1:9" x14ac:dyDescent="0.25">
      <c r="A5" s="6">
        <v>44669</v>
      </c>
      <c r="B5" s="4" t="s">
        <v>453</v>
      </c>
      <c r="C5" s="4">
        <v>1.71</v>
      </c>
      <c r="D5" s="4" t="s">
        <v>15</v>
      </c>
      <c r="E5" s="24" t="s">
        <v>535</v>
      </c>
      <c r="F5" s="10">
        <f>C5*D$52</f>
        <v>1282.5</v>
      </c>
      <c r="G5" s="10">
        <f>(F5-D$52)/2</f>
        <v>266.25</v>
      </c>
      <c r="H5" s="4" t="s">
        <v>21</v>
      </c>
      <c r="I5" s="43" t="s">
        <v>67</v>
      </c>
    </row>
    <row r="6" spans="1:9" x14ac:dyDescent="0.25">
      <c r="A6" s="6">
        <v>44669</v>
      </c>
      <c r="B6" s="4" t="s">
        <v>454</v>
      </c>
      <c r="C6" s="4">
        <v>1.93</v>
      </c>
      <c r="D6" s="4" t="s">
        <v>15</v>
      </c>
      <c r="E6" s="13" t="s">
        <v>33</v>
      </c>
      <c r="F6" s="10">
        <f>C6*D$52</f>
        <v>1447.5</v>
      </c>
      <c r="G6" s="10">
        <f>F6-D$52</f>
        <v>697.5</v>
      </c>
      <c r="H6" s="4" t="s">
        <v>316</v>
      </c>
      <c r="I6" s="4" t="s">
        <v>120</v>
      </c>
    </row>
    <row r="7" spans="1:9" x14ac:dyDescent="0.25">
      <c r="A7" s="6">
        <v>44669</v>
      </c>
      <c r="B7" s="4" t="s">
        <v>460</v>
      </c>
      <c r="C7" s="4">
        <v>2.06</v>
      </c>
      <c r="D7" s="4" t="s">
        <v>15</v>
      </c>
      <c r="E7" s="13" t="s">
        <v>33</v>
      </c>
      <c r="F7" s="10">
        <f>C7*D$52</f>
        <v>1545</v>
      </c>
      <c r="G7" s="10">
        <f>F7-D$52</f>
        <v>795</v>
      </c>
      <c r="H7" s="4" t="s">
        <v>19</v>
      </c>
      <c r="I7" s="4" t="s">
        <v>106</v>
      </c>
    </row>
    <row r="8" spans="1:9" x14ac:dyDescent="0.25">
      <c r="A8" s="6">
        <v>44670</v>
      </c>
      <c r="B8" s="4" t="s">
        <v>462</v>
      </c>
      <c r="C8" s="4">
        <v>1.93</v>
      </c>
      <c r="D8" s="4" t="s">
        <v>15</v>
      </c>
      <c r="E8" s="11" t="s">
        <v>33</v>
      </c>
      <c r="F8" s="10">
        <v>0</v>
      </c>
      <c r="G8" s="10">
        <f>F8-D$52</f>
        <v>-750</v>
      </c>
      <c r="H8" s="4" t="s">
        <v>23</v>
      </c>
      <c r="I8" s="37" t="s">
        <v>115</v>
      </c>
    </row>
    <row r="9" spans="1:9" x14ac:dyDescent="0.25">
      <c r="A9" s="6">
        <v>44670</v>
      </c>
      <c r="B9" s="4" t="s">
        <v>463</v>
      </c>
      <c r="C9" s="4">
        <v>1.71</v>
      </c>
      <c r="D9" s="4" t="s">
        <v>15</v>
      </c>
      <c r="E9" s="13" t="s">
        <v>535</v>
      </c>
      <c r="F9" s="10">
        <f>C9*D$52</f>
        <v>1282.5</v>
      </c>
      <c r="G9" s="10">
        <f>(F9-D$52)/2</f>
        <v>266.25</v>
      </c>
      <c r="H9" s="4" t="s">
        <v>22</v>
      </c>
      <c r="I9" s="43" t="s">
        <v>77</v>
      </c>
    </row>
    <row r="10" spans="1:9" x14ac:dyDescent="0.25">
      <c r="A10" s="6">
        <v>44671</v>
      </c>
      <c r="B10" s="4" t="s">
        <v>469</v>
      </c>
      <c r="C10" s="4">
        <v>1.61</v>
      </c>
      <c r="D10" s="4" t="s">
        <v>15</v>
      </c>
      <c r="E10" s="13" t="s">
        <v>33</v>
      </c>
      <c r="F10" s="10">
        <f>C10*D$52</f>
        <v>1207.5</v>
      </c>
      <c r="G10" s="10">
        <f>F10-D$52</f>
        <v>457.5</v>
      </c>
      <c r="H10" s="4" t="s">
        <v>25</v>
      </c>
      <c r="I10" s="4" t="s">
        <v>51</v>
      </c>
    </row>
    <row r="11" spans="1:9" x14ac:dyDescent="0.25">
      <c r="A11" s="6">
        <v>44671</v>
      </c>
      <c r="B11" s="4" t="s">
        <v>470</v>
      </c>
      <c r="D11" s="4" t="s">
        <v>15</v>
      </c>
      <c r="E11" s="42" t="s">
        <v>34</v>
      </c>
      <c r="F11" s="10">
        <v>0</v>
      </c>
      <c r="G11" s="10">
        <v>0</v>
      </c>
      <c r="H11" s="4" t="s">
        <v>23</v>
      </c>
      <c r="I11" s="4" t="s">
        <v>55</v>
      </c>
    </row>
    <row r="12" spans="1:9" x14ac:dyDescent="0.25">
      <c r="A12" s="6">
        <v>44671</v>
      </c>
      <c r="B12" s="4" t="s">
        <v>471</v>
      </c>
      <c r="C12" s="4">
        <v>1.81</v>
      </c>
      <c r="D12" s="4" t="s">
        <v>15</v>
      </c>
      <c r="E12" s="13" t="s">
        <v>33</v>
      </c>
      <c r="F12" s="10">
        <f>C12*D$52</f>
        <v>1357.5</v>
      </c>
      <c r="G12" s="10">
        <f t="shared" ref="G12:G18" si="0">F12-D$52</f>
        <v>607.5</v>
      </c>
      <c r="H12" s="4" t="s">
        <v>317</v>
      </c>
      <c r="I12" s="4" t="s">
        <v>53</v>
      </c>
    </row>
    <row r="13" spans="1:9" x14ac:dyDescent="0.25">
      <c r="A13" s="6">
        <v>44671</v>
      </c>
      <c r="B13" s="4" t="s">
        <v>473</v>
      </c>
      <c r="C13" s="4">
        <v>2</v>
      </c>
      <c r="D13" s="4" t="s">
        <v>15</v>
      </c>
      <c r="E13" s="11" t="s">
        <v>34</v>
      </c>
      <c r="F13" s="10">
        <v>0</v>
      </c>
      <c r="G13" s="10">
        <f t="shared" si="0"/>
        <v>-750</v>
      </c>
      <c r="H13" s="4" t="s">
        <v>25</v>
      </c>
      <c r="I13" s="4" t="s">
        <v>51</v>
      </c>
    </row>
    <row r="14" spans="1:9" x14ac:dyDescent="0.25">
      <c r="A14" s="6">
        <v>44672</v>
      </c>
      <c r="B14" s="4" t="s">
        <v>474</v>
      </c>
      <c r="C14" s="4">
        <v>2.0099999999999998</v>
      </c>
      <c r="D14" s="4" t="s">
        <v>15</v>
      </c>
      <c r="E14" s="11" t="s">
        <v>33</v>
      </c>
      <c r="F14" s="10">
        <v>0</v>
      </c>
      <c r="G14" s="10">
        <f t="shared" si="0"/>
        <v>-750</v>
      </c>
      <c r="H14" s="4" t="s">
        <v>22</v>
      </c>
      <c r="I14" s="4" t="s">
        <v>150</v>
      </c>
    </row>
    <row r="15" spans="1:9" x14ac:dyDescent="0.25">
      <c r="A15" s="6">
        <v>44673</v>
      </c>
      <c r="B15" s="4" t="s">
        <v>476</v>
      </c>
      <c r="C15" s="4">
        <v>1.93</v>
      </c>
      <c r="D15" s="4" t="s">
        <v>15</v>
      </c>
      <c r="E15" s="13" t="s">
        <v>33</v>
      </c>
      <c r="F15" s="10">
        <f>C15*D$52</f>
        <v>1447.5</v>
      </c>
      <c r="G15" s="10">
        <f t="shared" si="0"/>
        <v>697.5</v>
      </c>
      <c r="H15" s="4" t="s">
        <v>19</v>
      </c>
      <c r="I15" s="4" t="s">
        <v>59</v>
      </c>
    </row>
    <row r="16" spans="1:9" x14ac:dyDescent="0.25">
      <c r="A16" s="6">
        <v>44674</v>
      </c>
      <c r="B16" s="4" t="s">
        <v>484</v>
      </c>
      <c r="C16" s="4">
        <v>1.55</v>
      </c>
      <c r="D16" s="4" t="s">
        <v>15</v>
      </c>
      <c r="E16" s="13" t="s">
        <v>535</v>
      </c>
      <c r="F16" s="10">
        <f>C16*D$52</f>
        <v>1162.5</v>
      </c>
      <c r="G16" s="10">
        <f t="shared" si="0"/>
        <v>412.5</v>
      </c>
      <c r="H16" s="4" t="s">
        <v>19</v>
      </c>
      <c r="I16" s="43" t="s">
        <v>67</v>
      </c>
    </row>
    <row r="17" spans="1:9" x14ac:dyDescent="0.25">
      <c r="A17" s="6">
        <v>44674</v>
      </c>
      <c r="B17" s="4" t="s">
        <v>485</v>
      </c>
      <c r="C17" s="4">
        <v>1.88</v>
      </c>
      <c r="D17" s="4" t="s">
        <v>15</v>
      </c>
      <c r="E17" s="13" t="s">
        <v>33</v>
      </c>
      <c r="F17" s="10">
        <f>C17*D$52</f>
        <v>1410</v>
      </c>
      <c r="G17" s="10">
        <f t="shared" si="0"/>
        <v>660</v>
      </c>
      <c r="H17" s="4" t="s">
        <v>27</v>
      </c>
      <c r="I17" s="4" t="s">
        <v>59</v>
      </c>
    </row>
    <row r="18" spans="1:9" x14ac:dyDescent="0.25">
      <c r="A18" s="6">
        <v>44674</v>
      </c>
      <c r="B18" s="4" t="s">
        <v>490</v>
      </c>
      <c r="C18" s="4">
        <v>2.0099999999999998</v>
      </c>
      <c r="D18" s="4" t="s">
        <v>15</v>
      </c>
      <c r="E18" s="11" t="s">
        <v>33</v>
      </c>
      <c r="F18" s="10">
        <v>0</v>
      </c>
      <c r="G18" s="10">
        <f t="shared" si="0"/>
        <v>-750</v>
      </c>
      <c r="H18" s="4" t="s">
        <v>29</v>
      </c>
      <c r="I18" s="4" t="s">
        <v>61</v>
      </c>
    </row>
    <row r="19" spans="1:9" x14ac:dyDescent="0.25">
      <c r="A19" s="6">
        <v>44675</v>
      </c>
      <c r="B19" s="4" t="s">
        <v>491</v>
      </c>
      <c r="D19" s="4" t="s">
        <v>15</v>
      </c>
      <c r="E19" s="42" t="s">
        <v>34</v>
      </c>
      <c r="F19" s="10">
        <v>0</v>
      </c>
      <c r="G19" s="10">
        <v>0</v>
      </c>
      <c r="H19" s="4" t="s">
        <v>23</v>
      </c>
      <c r="I19" s="4" t="s">
        <v>492</v>
      </c>
    </row>
    <row r="20" spans="1:9" x14ac:dyDescent="0.25">
      <c r="A20" s="6">
        <v>44675</v>
      </c>
      <c r="B20" s="4" t="s">
        <v>496</v>
      </c>
      <c r="C20" s="4">
        <v>2.0299999999999998</v>
      </c>
      <c r="D20" s="4" t="s">
        <v>15</v>
      </c>
      <c r="E20" s="11" t="s">
        <v>33</v>
      </c>
      <c r="F20" s="10">
        <v>0</v>
      </c>
      <c r="G20" s="10">
        <f t="shared" ref="G20:G29" si="1">F20-D$52</f>
        <v>-750</v>
      </c>
      <c r="H20" s="4" t="s">
        <v>20</v>
      </c>
      <c r="I20" s="4" t="s">
        <v>53</v>
      </c>
    </row>
    <row r="21" spans="1:9" x14ac:dyDescent="0.25">
      <c r="A21" s="6">
        <v>44676</v>
      </c>
      <c r="B21" s="4" t="s">
        <v>500</v>
      </c>
      <c r="C21" s="4">
        <v>1.72</v>
      </c>
      <c r="D21" s="4" t="s">
        <v>15</v>
      </c>
      <c r="E21" s="11" t="s">
        <v>33</v>
      </c>
      <c r="F21" s="10">
        <v>0</v>
      </c>
      <c r="G21" s="10">
        <f t="shared" si="1"/>
        <v>-750</v>
      </c>
      <c r="H21" s="4" t="s">
        <v>21</v>
      </c>
      <c r="I21" s="4" t="s">
        <v>120</v>
      </c>
    </row>
    <row r="22" spans="1:9" x14ac:dyDescent="0.25">
      <c r="A22" s="6">
        <v>44677</v>
      </c>
      <c r="B22" s="4" t="s">
        <v>502</v>
      </c>
      <c r="C22" s="4">
        <v>1.71</v>
      </c>
      <c r="D22" s="4" t="s">
        <v>15</v>
      </c>
      <c r="E22" s="13" t="s">
        <v>535</v>
      </c>
      <c r="F22" s="10">
        <f>C22*D$52</f>
        <v>1282.5</v>
      </c>
      <c r="G22" s="10">
        <f t="shared" si="1"/>
        <v>532.5</v>
      </c>
      <c r="H22" s="4" t="s">
        <v>26</v>
      </c>
      <c r="I22" s="43" t="s">
        <v>77</v>
      </c>
    </row>
    <row r="23" spans="1:9" x14ac:dyDescent="0.25">
      <c r="A23" s="6">
        <v>44677</v>
      </c>
      <c r="B23" s="4" t="s">
        <v>504</v>
      </c>
      <c r="C23" s="4">
        <v>1.9</v>
      </c>
      <c r="D23" s="4" t="s">
        <v>15</v>
      </c>
      <c r="E23" s="13" t="s">
        <v>33</v>
      </c>
      <c r="F23" s="10">
        <f>C23*D$52</f>
        <v>1425</v>
      </c>
      <c r="G23" s="10">
        <f t="shared" si="1"/>
        <v>675</v>
      </c>
      <c r="H23" s="4" t="s">
        <v>25</v>
      </c>
      <c r="I23" s="4" t="s">
        <v>106</v>
      </c>
    </row>
    <row r="24" spans="1:9" x14ac:dyDescent="0.25">
      <c r="A24" s="6">
        <v>44680</v>
      </c>
      <c r="B24" s="4" t="s">
        <v>507</v>
      </c>
      <c r="C24" s="4">
        <v>2</v>
      </c>
      <c r="D24" s="4" t="s">
        <v>15</v>
      </c>
      <c r="E24" s="13" t="s">
        <v>34</v>
      </c>
      <c r="F24" s="10">
        <f>C24*D$52</f>
        <v>1500</v>
      </c>
      <c r="G24" s="10">
        <f t="shared" si="1"/>
        <v>750</v>
      </c>
      <c r="H24" s="4" t="s">
        <v>28</v>
      </c>
      <c r="I24" s="4" t="s">
        <v>17</v>
      </c>
    </row>
    <row r="25" spans="1:9" x14ac:dyDescent="0.25">
      <c r="A25" s="6">
        <v>44680</v>
      </c>
      <c r="B25" s="4" t="s">
        <v>508</v>
      </c>
      <c r="C25" s="4">
        <v>1.82</v>
      </c>
      <c r="D25" s="4" t="s">
        <v>15</v>
      </c>
      <c r="E25" s="13" t="s">
        <v>33</v>
      </c>
      <c r="F25" s="10">
        <f>C25*D$52</f>
        <v>1365</v>
      </c>
      <c r="G25" s="10">
        <f t="shared" si="1"/>
        <v>615</v>
      </c>
      <c r="H25" s="4" t="s">
        <v>312</v>
      </c>
      <c r="I25" s="4" t="s">
        <v>93</v>
      </c>
    </row>
    <row r="26" spans="1:9" x14ac:dyDescent="0.25">
      <c r="A26" s="6">
        <v>44680</v>
      </c>
      <c r="B26" s="4" t="s">
        <v>510</v>
      </c>
      <c r="C26" s="4">
        <v>1.95</v>
      </c>
      <c r="D26" s="4" t="s">
        <v>15</v>
      </c>
      <c r="E26" s="11" t="s">
        <v>34</v>
      </c>
      <c r="F26" s="10">
        <v>0</v>
      </c>
      <c r="G26" s="10">
        <f t="shared" si="1"/>
        <v>-750</v>
      </c>
      <c r="H26" s="4" t="s">
        <v>313</v>
      </c>
      <c r="I26" s="4" t="s">
        <v>17</v>
      </c>
    </row>
    <row r="27" spans="1:9" x14ac:dyDescent="0.25">
      <c r="A27" s="6">
        <v>44681</v>
      </c>
      <c r="B27" s="4" t="s">
        <v>511</v>
      </c>
      <c r="C27" s="4">
        <v>1.96</v>
      </c>
      <c r="D27" s="4" t="s">
        <v>15</v>
      </c>
      <c r="E27" s="13" t="s">
        <v>33</v>
      </c>
      <c r="F27" s="10">
        <f t="shared" ref="F27:F37" si="2">C27*D$52</f>
        <v>1470</v>
      </c>
      <c r="G27" s="10">
        <f t="shared" si="1"/>
        <v>720</v>
      </c>
      <c r="H27" s="4" t="s">
        <v>25</v>
      </c>
      <c r="I27" s="37" t="s">
        <v>115</v>
      </c>
    </row>
    <row r="28" spans="1:9" x14ac:dyDescent="0.25">
      <c r="A28" s="6">
        <v>44681</v>
      </c>
      <c r="B28" s="4" t="s">
        <v>513</v>
      </c>
      <c r="C28" s="4">
        <v>1.98</v>
      </c>
      <c r="D28" s="4" t="s">
        <v>15</v>
      </c>
      <c r="E28" s="13" t="s">
        <v>33</v>
      </c>
      <c r="F28" s="10">
        <f t="shared" si="2"/>
        <v>1485</v>
      </c>
      <c r="G28" s="10">
        <f t="shared" si="1"/>
        <v>735</v>
      </c>
      <c r="H28" s="4" t="s">
        <v>27</v>
      </c>
      <c r="I28" s="4" t="s">
        <v>61</v>
      </c>
    </row>
    <row r="29" spans="1:9" x14ac:dyDescent="0.25">
      <c r="A29" s="6">
        <v>44681</v>
      </c>
      <c r="B29" s="4" t="s">
        <v>514</v>
      </c>
      <c r="C29" s="4">
        <v>1.49</v>
      </c>
      <c r="D29" s="4" t="s">
        <v>15</v>
      </c>
      <c r="E29" s="13" t="s">
        <v>535</v>
      </c>
      <c r="F29" s="10">
        <f t="shared" si="2"/>
        <v>1117.5</v>
      </c>
      <c r="G29" s="10">
        <f t="shared" si="1"/>
        <v>367.5</v>
      </c>
      <c r="H29" s="4" t="s">
        <v>19</v>
      </c>
      <c r="I29" s="43" t="s">
        <v>77</v>
      </c>
    </row>
    <row r="30" spans="1:9" x14ac:dyDescent="0.25">
      <c r="A30" s="6">
        <v>44681</v>
      </c>
      <c r="B30" s="4" t="s">
        <v>517</v>
      </c>
      <c r="C30" s="4">
        <v>1.79</v>
      </c>
      <c r="D30" s="4" t="s">
        <v>15</v>
      </c>
      <c r="E30" s="13" t="s">
        <v>535</v>
      </c>
      <c r="F30" s="10">
        <f t="shared" si="2"/>
        <v>1342.5</v>
      </c>
      <c r="G30" s="10">
        <f>(F30-D$52)/2</f>
        <v>296.25</v>
      </c>
      <c r="H30" s="4" t="s">
        <v>23</v>
      </c>
      <c r="I30" s="43" t="s">
        <v>77</v>
      </c>
    </row>
    <row r="31" spans="1:9" x14ac:dyDescent="0.25">
      <c r="A31" s="6">
        <v>44681</v>
      </c>
      <c r="B31" s="4" t="s">
        <v>518</v>
      </c>
      <c r="C31" s="4">
        <v>1.99</v>
      </c>
      <c r="D31" s="4" t="s">
        <v>15</v>
      </c>
      <c r="E31" s="13" t="s">
        <v>33</v>
      </c>
      <c r="F31" s="10">
        <f t="shared" si="2"/>
        <v>1492.5</v>
      </c>
      <c r="G31" s="10">
        <f t="shared" ref="G31:G39" si="3">F31-D$52</f>
        <v>742.5</v>
      </c>
      <c r="H31" s="4" t="s">
        <v>25</v>
      </c>
      <c r="I31" s="37" t="s">
        <v>99</v>
      </c>
    </row>
    <row r="32" spans="1:9" x14ac:dyDescent="0.25">
      <c r="A32" s="6">
        <v>44681</v>
      </c>
      <c r="B32" s="4" t="s">
        <v>519</v>
      </c>
      <c r="C32" s="4">
        <v>1.58</v>
      </c>
      <c r="D32" s="4" t="s">
        <v>15</v>
      </c>
      <c r="E32" s="13" t="s">
        <v>33</v>
      </c>
      <c r="F32" s="10">
        <f t="shared" si="2"/>
        <v>1185</v>
      </c>
      <c r="G32" s="10">
        <f t="shared" si="3"/>
        <v>435</v>
      </c>
      <c r="H32" s="4" t="s">
        <v>532</v>
      </c>
      <c r="I32" s="4" t="s">
        <v>438</v>
      </c>
    </row>
    <row r="33" spans="1:9" x14ac:dyDescent="0.25">
      <c r="A33" s="6">
        <v>44681</v>
      </c>
      <c r="B33" s="4" t="s">
        <v>521</v>
      </c>
      <c r="C33" s="4">
        <v>1.74</v>
      </c>
      <c r="D33" s="4" t="s">
        <v>15</v>
      </c>
      <c r="E33" s="13" t="s">
        <v>33</v>
      </c>
      <c r="F33" s="10">
        <f t="shared" si="2"/>
        <v>1305</v>
      </c>
      <c r="G33" s="10">
        <f t="shared" si="3"/>
        <v>555</v>
      </c>
      <c r="H33" s="4" t="s">
        <v>24</v>
      </c>
      <c r="I33" s="4" t="s">
        <v>93</v>
      </c>
    </row>
    <row r="34" spans="1:9" x14ac:dyDescent="0.25">
      <c r="A34" s="6">
        <v>44681</v>
      </c>
      <c r="B34" s="4" t="s">
        <v>522</v>
      </c>
      <c r="C34" s="4">
        <v>1.8</v>
      </c>
      <c r="D34" s="4" t="s">
        <v>15</v>
      </c>
      <c r="E34" s="13" t="s">
        <v>33</v>
      </c>
      <c r="F34" s="10">
        <f t="shared" si="2"/>
        <v>1350</v>
      </c>
      <c r="G34" s="10">
        <f t="shared" si="3"/>
        <v>600</v>
      </c>
      <c r="H34" s="4" t="s">
        <v>24</v>
      </c>
      <c r="I34" s="4" t="s">
        <v>103</v>
      </c>
    </row>
    <row r="35" spans="1:9" x14ac:dyDescent="0.25">
      <c r="A35" s="6">
        <v>44681</v>
      </c>
      <c r="B35" s="4" t="s">
        <v>525</v>
      </c>
      <c r="C35" s="4">
        <v>1.64</v>
      </c>
      <c r="D35" s="4" t="s">
        <v>15</v>
      </c>
      <c r="E35" s="13" t="s">
        <v>33</v>
      </c>
      <c r="F35" s="10">
        <f t="shared" si="2"/>
        <v>1230</v>
      </c>
      <c r="G35" s="10">
        <f t="shared" si="3"/>
        <v>480</v>
      </c>
      <c r="H35" s="4" t="s">
        <v>318</v>
      </c>
      <c r="I35" s="4" t="s">
        <v>93</v>
      </c>
    </row>
    <row r="36" spans="1:9" x14ac:dyDescent="0.25">
      <c r="A36" s="6">
        <v>44681</v>
      </c>
      <c r="B36" s="4" t="s">
        <v>526</v>
      </c>
      <c r="C36" s="4">
        <v>2</v>
      </c>
      <c r="D36" s="4" t="s">
        <v>15</v>
      </c>
      <c r="E36" s="13" t="s">
        <v>33</v>
      </c>
      <c r="F36" s="10">
        <f t="shared" si="2"/>
        <v>1500</v>
      </c>
      <c r="G36" s="10">
        <f t="shared" si="3"/>
        <v>750</v>
      </c>
      <c r="H36" s="4" t="s">
        <v>316</v>
      </c>
      <c r="I36" s="4" t="s">
        <v>103</v>
      </c>
    </row>
    <row r="37" spans="1:9" x14ac:dyDescent="0.25">
      <c r="A37" s="6">
        <v>44681</v>
      </c>
      <c r="B37" s="4" t="s">
        <v>527</v>
      </c>
      <c r="C37" s="4">
        <v>1.96</v>
      </c>
      <c r="D37" s="4" t="s">
        <v>15</v>
      </c>
      <c r="E37" s="13" t="s">
        <v>33</v>
      </c>
      <c r="F37" s="10">
        <f t="shared" si="2"/>
        <v>1470</v>
      </c>
      <c r="G37" s="10">
        <f t="shared" si="3"/>
        <v>720</v>
      </c>
      <c r="H37" s="4" t="s">
        <v>532</v>
      </c>
      <c r="I37" s="4" t="s">
        <v>106</v>
      </c>
    </row>
    <row r="38" spans="1:9" x14ac:dyDescent="0.25">
      <c r="A38" s="6">
        <v>44681</v>
      </c>
      <c r="B38" s="4" t="s">
        <v>529</v>
      </c>
      <c r="C38" s="4">
        <v>1.79</v>
      </c>
      <c r="D38" s="4" t="s">
        <v>15</v>
      </c>
      <c r="E38" s="11" t="s">
        <v>33</v>
      </c>
      <c r="F38" s="10">
        <v>0</v>
      </c>
      <c r="G38" s="10">
        <f t="shared" si="3"/>
        <v>-750</v>
      </c>
      <c r="H38" s="4" t="s">
        <v>20</v>
      </c>
      <c r="I38" s="4" t="s">
        <v>120</v>
      </c>
    </row>
    <row r="39" spans="1:9" x14ac:dyDescent="0.25">
      <c r="A39" s="6">
        <v>44681</v>
      </c>
      <c r="B39" s="4" t="s">
        <v>530</v>
      </c>
      <c r="C39" s="4">
        <v>2.06</v>
      </c>
      <c r="D39" s="4" t="s">
        <v>15</v>
      </c>
      <c r="E39" s="13" t="s">
        <v>33</v>
      </c>
      <c r="F39" s="10">
        <f>C39*D$52</f>
        <v>1545</v>
      </c>
      <c r="G39" s="10">
        <f t="shared" si="3"/>
        <v>795</v>
      </c>
      <c r="H39" s="4" t="s">
        <v>25</v>
      </c>
      <c r="I39" s="4" t="s">
        <v>103</v>
      </c>
    </row>
    <row r="40" spans="1:9" x14ac:dyDescent="0.25">
      <c r="A40" s="6"/>
      <c r="B40" s="4"/>
      <c r="D40" s="4"/>
      <c r="I40" s="4"/>
    </row>
    <row r="41" spans="1:9" x14ac:dyDescent="0.25">
      <c r="B41" s="4" t="s">
        <v>35</v>
      </c>
      <c r="D41" s="26">
        <f>COUNT(C2:C39)</f>
        <v>36</v>
      </c>
    </row>
    <row r="42" spans="1:9" x14ac:dyDescent="0.25">
      <c r="B42" s="4" t="s">
        <v>36</v>
      </c>
      <c r="D42" s="11">
        <v>9</v>
      </c>
    </row>
    <row r="43" spans="1:9" x14ac:dyDescent="0.25">
      <c r="B43" s="4" t="s">
        <v>37</v>
      </c>
      <c r="D43" s="13">
        <f>D41-D42</f>
        <v>27</v>
      </c>
    </row>
    <row r="44" spans="1:9" x14ac:dyDescent="0.25">
      <c r="B44" s="4" t="s">
        <v>38</v>
      </c>
      <c r="D44" s="4">
        <f>D43/D41*100</f>
        <v>75</v>
      </c>
    </row>
    <row r="45" spans="1:9" x14ac:dyDescent="0.25">
      <c r="B45" s="4" t="s">
        <v>39</v>
      </c>
      <c r="D45" s="4">
        <f>1/D46*100</f>
        <v>53.731343283582092</v>
      </c>
    </row>
    <row r="46" spans="1:9" x14ac:dyDescent="0.25">
      <c r="B46" s="4" t="s">
        <v>40</v>
      </c>
      <c r="D46" s="4">
        <f>SUM(C2:C39)/D41</f>
        <v>1.8611111111111112</v>
      </c>
    </row>
    <row r="47" spans="1:9" x14ac:dyDescent="0.25">
      <c r="B47" s="4" t="s">
        <v>41</v>
      </c>
      <c r="D47" s="13">
        <f>D44-D45</f>
        <v>21.268656716417908</v>
      </c>
    </row>
    <row r="48" spans="1:9" x14ac:dyDescent="0.25">
      <c r="B48" s="4" t="s">
        <v>42</v>
      </c>
      <c r="D48" s="13">
        <f>D47/1</f>
        <v>21.268656716417908</v>
      </c>
    </row>
    <row r="49" spans="2:4" ht="18.75" x14ac:dyDescent="0.3">
      <c r="B49" s="14" t="s">
        <v>43</v>
      </c>
      <c r="D49" s="15">
        <v>25000</v>
      </c>
    </row>
    <row r="50" spans="2:4" ht="18.75" x14ac:dyDescent="0.3">
      <c r="B50" s="4" t="s">
        <v>44</v>
      </c>
      <c r="D50" s="16">
        <v>25000</v>
      </c>
    </row>
    <row r="51" spans="2:4" x14ac:dyDescent="0.25">
      <c r="B51" s="4" t="s">
        <v>45</v>
      </c>
      <c r="D51" s="10">
        <f>D50/100</f>
        <v>250</v>
      </c>
    </row>
    <row r="52" spans="2:4" x14ac:dyDescent="0.25">
      <c r="B52" s="17" t="s">
        <v>49</v>
      </c>
      <c r="D52" s="18">
        <f>D51*3</f>
        <v>750</v>
      </c>
    </row>
    <row r="53" spans="2:4" x14ac:dyDescent="0.25">
      <c r="B53" s="4" t="s">
        <v>46</v>
      </c>
      <c r="D53" s="25">
        <f>SUM(G2:G39)</f>
        <v>9348.75</v>
      </c>
    </row>
    <row r="54" spans="2:4" x14ac:dyDescent="0.25">
      <c r="B54" s="19" t="s">
        <v>47</v>
      </c>
      <c r="D54" s="38">
        <f>D53/D49*100</f>
        <v>37.395000000000003</v>
      </c>
    </row>
    <row r="55" spans="2:4" x14ac:dyDescent="0.25">
      <c r="B55" s="4"/>
      <c r="D55" s="38"/>
    </row>
    <row r="56" spans="2:4" x14ac:dyDescent="0.25">
      <c r="B56" s="4"/>
      <c r="D56" s="38"/>
    </row>
  </sheetData>
  <conditionalFormatting sqref="G2:G3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5 G9 G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82" workbookViewId="0">
      <selection activeCell="C84" sqref="C84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44682</v>
      </c>
      <c r="B2" s="3" t="s">
        <v>544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/>
      <c r="K2" s="12"/>
      <c r="L2" s="4" t="s">
        <v>28</v>
      </c>
      <c r="M2" s="4">
        <v>20</v>
      </c>
      <c r="N2" s="3" t="s">
        <v>53</v>
      </c>
    </row>
    <row r="3" spans="1:14" x14ac:dyDescent="0.25">
      <c r="A3" s="2">
        <v>44682</v>
      </c>
      <c r="B3" s="3" t="s">
        <v>546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/>
      <c r="K3" s="12"/>
      <c r="L3" s="4" t="s">
        <v>23</v>
      </c>
      <c r="M3" s="4">
        <v>24</v>
      </c>
      <c r="N3" s="3" t="s">
        <v>545</v>
      </c>
    </row>
    <row r="4" spans="1:14" x14ac:dyDescent="0.25">
      <c r="A4" s="2">
        <v>44682</v>
      </c>
      <c r="B4" s="5" t="s">
        <v>547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38"/>
      <c r="K4" s="24"/>
      <c r="L4" s="38" t="s">
        <v>21</v>
      </c>
      <c r="M4" s="4">
        <v>32</v>
      </c>
      <c r="N4" s="4" t="s">
        <v>86</v>
      </c>
    </row>
    <row r="5" spans="1:14" x14ac:dyDescent="0.25">
      <c r="A5" s="2">
        <v>44682</v>
      </c>
      <c r="B5" s="3" t="s">
        <v>548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38"/>
      <c r="K5" s="38"/>
      <c r="L5" s="38" t="s">
        <v>19</v>
      </c>
      <c r="M5" s="4">
        <v>59</v>
      </c>
      <c r="N5" s="3" t="s">
        <v>53</v>
      </c>
    </row>
    <row r="6" spans="1:14" x14ac:dyDescent="0.25">
      <c r="A6" s="6">
        <v>44682</v>
      </c>
      <c r="B6" s="4" t="s">
        <v>549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L6" s="38" t="s">
        <v>23</v>
      </c>
      <c r="M6" s="4">
        <v>53</v>
      </c>
      <c r="N6" s="4" t="s">
        <v>16</v>
      </c>
    </row>
    <row r="7" spans="1:14" x14ac:dyDescent="0.25">
      <c r="A7" s="6">
        <v>44682</v>
      </c>
      <c r="B7" t="s">
        <v>550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L7" s="4" t="s">
        <v>27</v>
      </c>
      <c r="M7" s="4">
        <v>42</v>
      </c>
      <c r="N7" t="s">
        <v>51</v>
      </c>
    </row>
    <row r="8" spans="1:14" x14ac:dyDescent="0.25">
      <c r="A8" s="6">
        <v>44682</v>
      </c>
      <c r="B8" t="s">
        <v>551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L8" s="4" t="s">
        <v>24</v>
      </c>
      <c r="M8" s="4">
        <v>34</v>
      </c>
      <c r="N8" t="s">
        <v>53</v>
      </c>
    </row>
    <row r="9" spans="1:14" x14ac:dyDescent="0.25">
      <c r="A9" s="6">
        <v>44683</v>
      </c>
      <c r="B9" t="s">
        <v>552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L9" s="38" t="s">
        <v>770</v>
      </c>
      <c r="M9" s="4">
        <v>15</v>
      </c>
      <c r="N9" t="s">
        <v>61</v>
      </c>
    </row>
    <row r="10" spans="1:14" x14ac:dyDescent="0.25">
      <c r="A10" s="6">
        <v>44683</v>
      </c>
      <c r="B10" t="s">
        <v>553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L10" s="38" t="s">
        <v>20</v>
      </c>
      <c r="M10" s="4">
        <v>37</v>
      </c>
      <c r="N10" t="s">
        <v>99</v>
      </c>
    </row>
    <row r="11" spans="1:14" x14ac:dyDescent="0.25">
      <c r="A11" s="6">
        <v>44683</v>
      </c>
      <c r="B11" t="s">
        <v>554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L11" s="38" t="s">
        <v>313</v>
      </c>
      <c r="M11" s="4">
        <v>40</v>
      </c>
      <c r="N11" t="s">
        <v>59</v>
      </c>
    </row>
    <row r="12" spans="1:14" x14ac:dyDescent="0.25">
      <c r="A12" s="6">
        <v>44684</v>
      </c>
      <c r="B12" t="s">
        <v>555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L12" s="4" t="s">
        <v>318</v>
      </c>
      <c r="M12" s="4">
        <v>40</v>
      </c>
      <c r="N12" s="48" t="s">
        <v>17</v>
      </c>
    </row>
    <row r="13" spans="1:14" x14ac:dyDescent="0.25">
      <c r="A13" s="6">
        <v>44684</v>
      </c>
      <c r="B13" t="s">
        <v>556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L13" s="4" t="s">
        <v>20</v>
      </c>
      <c r="M13" s="4">
        <v>29</v>
      </c>
      <c r="N13" t="s">
        <v>61</v>
      </c>
    </row>
    <row r="14" spans="1:14" x14ac:dyDescent="0.25">
      <c r="A14" s="6">
        <v>44684</v>
      </c>
      <c r="B14" t="s">
        <v>557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L14" s="38" t="s">
        <v>22</v>
      </c>
      <c r="M14" s="4">
        <v>66</v>
      </c>
      <c r="N14" t="s">
        <v>558</v>
      </c>
    </row>
    <row r="15" spans="1:14" x14ac:dyDescent="0.25">
      <c r="A15" s="6">
        <v>44684</v>
      </c>
      <c r="B15" t="s">
        <v>559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L15" s="4" t="s">
        <v>21</v>
      </c>
      <c r="M15" s="4">
        <v>71</v>
      </c>
      <c r="N15" s="48" t="s">
        <v>17</v>
      </c>
    </row>
    <row r="16" spans="1:14" x14ac:dyDescent="0.25">
      <c r="A16" s="6">
        <v>44684</v>
      </c>
      <c r="B16" t="s">
        <v>560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L16" s="4" t="s">
        <v>316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561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562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563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L19" s="4" t="s">
        <v>20</v>
      </c>
      <c r="M19" s="4">
        <v>18</v>
      </c>
      <c r="N19" t="s">
        <v>386</v>
      </c>
    </row>
    <row r="20" spans="1:14" x14ac:dyDescent="0.25">
      <c r="A20" s="6">
        <v>44686</v>
      </c>
      <c r="B20" t="s">
        <v>564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L20" s="4" t="s">
        <v>21</v>
      </c>
      <c r="M20" s="4">
        <v>78</v>
      </c>
      <c r="N20" t="s">
        <v>539</v>
      </c>
    </row>
    <row r="21" spans="1:14" x14ac:dyDescent="0.25">
      <c r="A21" s="6">
        <v>44687</v>
      </c>
      <c r="B21" t="s">
        <v>565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L21" s="4" t="s">
        <v>440</v>
      </c>
      <c r="M21" s="4">
        <v>19</v>
      </c>
      <c r="N21" t="s">
        <v>103</v>
      </c>
    </row>
    <row r="22" spans="1:14" x14ac:dyDescent="0.25">
      <c r="A22" s="6">
        <v>44687</v>
      </c>
      <c r="B22" t="s">
        <v>566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567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L23" s="4" t="s">
        <v>20</v>
      </c>
      <c r="M23" s="4">
        <v>50</v>
      </c>
      <c r="N23" t="s">
        <v>120</v>
      </c>
    </row>
    <row r="24" spans="1:14" x14ac:dyDescent="0.25">
      <c r="A24" s="6">
        <v>44687</v>
      </c>
      <c r="B24" t="s">
        <v>568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L24" s="4" t="s">
        <v>28</v>
      </c>
      <c r="M24" s="4">
        <v>51</v>
      </c>
      <c r="N24" t="s">
        <v>120</v>
      </c>
    </row>
    <row r="25" spans="1:14" x14ac:dyDescent="0.25">
      <c r="A25" s="6">
        <v>44687</v>
      </c>
      <c r="B25" t="s">
        <v>569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L25" s="4" t="s">
        <v>19</v>
      </c>
      <c r="M25" s="4">
        <v>43</v>
      </c>
      <c r="N25" t="s">
        <v>51</v>
      </c>
    </row>
    <row r="26" spans="1:14" x14ac:dyDescent="0.25">
      <c r="A26" s="6">
        <v>44688</v>
      </c>
      <c r="B26" t="s">
        <v>570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L26" s="4" t="s">
        <v>19</v>
      </c>
      <c r="M26" s="4">
        <v>60</v>
      </c>
      <c r="N26" t="s">
        <v>99</v>
      </c>
    </row>
    <row r="27" spans="1:14" x14ac:dyDescent="0.25">
      <c r="A27" s="6">
        <v>44688</v>
      </c>
      <c r="B27" t="s">
        <v>571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L27" s="4" t="s">
        <v>29</v>
      </c>
      <c r="M27" s="4">
        <v>35</v>
      </c>
      <c r="N27" t="s">
        <v>55</v>
      </c>
    </row>
    <row r="28" spans="1:14" x14ac:dyDescent="0.25">
      <c r="A28" s="6">
        <v>44688</v>
      </c>
      <c r="B28" t="s">
        <v>572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L28" s="4" t="s">
        <v>312</v>
      </c>
      <c r="M28" s="4">
        <v>37</v>
      </c>
      <c r="N28" t="s">
        <v>59</v>
      </c>
    </row>
    <row r="29" spans="1:14" x14ac:dyDescent="0.25">
      <c r="A29" s="6">
        <v>44688</v>
      </c>
      <c r="B29" t="s">
        <v>573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L29" s="4" t="s">
        <v>19</v>
      </c>
      <c r="M29" s="4">
        <v>40</v>
      </c>
      <c r="N29" t="s">
        <v>61</v>
      </c>
    </row>
    <row r="30" spans="1:14" x14ac:dyDescent="0.25">
      <c r="A30" s="6">
        <v>44688</v>
      </c>
      <c r="B30" t="s">
        <v>574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L30" s="4" t="s">
        <v>20</v>
      </c>
      <c r="M30" s="4">
        <v>41</v>
      </c>
      <c r="N30" t="s">
        <v>93</v>
      </c>
    </row>
    <row r="31" spans="1:14" x14ac:dyDescent="0.25">
      <c r="A31" s="6">
        <v>44688</v>
      </c>
      <c r="B31" t="s">
        <v>575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L31" s="4" t="s">
        <v>20</v>
      </c>
      <c r="M31" s="4">
        <v>35</v>
      </c>
      <c r="N31" t="s">
        <v>51</v>
      </c>
    </row>
    <row r="32" spans="1:14" x14ac:dyDescent="0.25">
      <c r="A32" s="6">
        <v>44688</v>
      </c>
      <c r="B32" t="s">
        <v>576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577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L33" s="4" t="s">
        <v>439</v>
      </c>
      <c r="M33" s="4">
        <v>43</v>
      </c>
      <c r="N33" t="s">
        <v>86</v>
      </c>
    </row>
    <row r="34" spans="1:14" x14ac:dyDescent="0.25">
      <c r="A34" s="6">
        <v>44688</v>
      </c>
      <c r="B34" t="s">
        <v>578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L34" s="4" t="s">
        <v>771</v>
      </c>
      <c r="M34" s="4">
        <v>60</v>
      </c>
      <c r="N34" t="s">
        <v>55</v>
      </c>
    </row>
    <row r="35" spans="1:14" x14ac:dyDescent="0.25">
      <c r="A35" s="6">
        <v>44688</v>
      </c>
      <c r="B35" t="s">
        <v>579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L35" s="4" t="s">
        <v>772</v>
      </c>
      <c r="M35" s="4">
        <v>50</v>
      </c>
      <c r="N35" t="s">
        <v>59</v>
      </c>
    </row>
    <row r="36" spans="1:14" x14ac:dyDescent="0.25">
      <c r="A36" s="6">
        <v>44688</v>
      </c>
      <c r="B36" t="s">
        <v>580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L36" s="4" t="s">
        <v>21</v>
      </c>
      <c r="M36" s="4">
        <v>30</v>
      </c>
      <c r="N36" t="s">
        <v>61</v>
      </c>
    </row>
    <row r="37" spans="1:14" x14ac:dyDescent="0.25">
      <c r="A37" s="6">
        <v>44688</v>
      </c>
      <c r="B37" t="s">
        <v>581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L37" s="4" t="s">
        <v>28</v>
      </c>
      <c r="M37" s="4">
        <v>36</v>
      </c>
      <c r="N37" t="s">
        <v>93</v>
      </c>
    </row>
    <row r="38" spans="1:14" x14ac:dyDescent="0.25">
      <c r="A38" s="6">
        <v>44689</v>
      </c>
      <c r="B38" s="49" t="s">
        <v>582</v>
      </c>
      <c r="C38" s="36">
        <v>1.77</v>
      </c>
      <c r="D38" s="36">
        <v>3.34</v>
      </c>
      <c r="E38" s="36">
        <v>4.6900000000000004</v>
      </c>
      <c r="F38" s="36">
        <v>2.58</v>
      </c>
      <c r="G38" s="36">
        <v>2.33</v>
      </c>
      <c r="H38" s="36">
        <v>1.56</v>
      </c>
      <c r="I38" s="36">
        <v>2.0699999999999998</v>
      </c>
      <c r="J38" s="36"/>
      <c r="K38" s="36"/>
      <c r="L38" s="36" t="s">
        <v>21</v>
      </c>
      <c r="M38" s="36">
        <v>52</v>
      </c>
      <c r="N38" s="49" t="s">
        <v>583</v>
      </c>
    </row>
    <row r="39" spans="1:14" x14ac:dyDescent="0.25">
      <c r="A39" s="6">
        <v>44689</v>
      </c>
      <c r="B39" s="49" t="s">
        <v>584</v>
      </c>
      <c r="C39" s="36">
        <v>3.49</v>
      </c>
      <c r="D39" s="36">
        <v>3.06</v>
      </c>
      <c r="E39" s="36">
        <v>2.15</v>
      </c>
      <c r="F39" s="36">
        <v>2.41</v>
      </c>
      <c r="G39" s="36">
        <v>2.66</v>
      </c>
      <c r="H39" s="36">
        <v>1.45</v>
      </c>
      <c r="I39" s="36"/>
      <c r="J39" s="36"/>
      <c r="K39" s="36"/>
      <c r="L39" s="50" t="s">
        <v>313</v>
      </c>
      <c r="M39" s="36">
        <v>51</v>
      </c>
      <c r="N39" s="49" t="s">
        <v>583</v>
      </c>
    </row>
    <row r="40" spans="1:14" x14ac:dyDescent="0.25">
      <c r="A40" s="6">
        <v>44689</v>
      </c>
      <c r="B40" s="49" t="s">
        <v>585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>
        <v>74</v>
      </c>
      <c r="N40" s="49" t="s">
        <v>583</v>
      </c>
    </row>
    <row r="41" spans="1:14" x14ac:dyDescent="0.25">
      <c r="A41" s="6">
        <v>44689</v>
      </c>
      <c r="B41" t="s">
        <v>586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L41" s="4" t="s">
        <v>28</v>
      </c>
      <c r="M41" s="4">
        <v>55</v>
      </c>
      <c r="N41" t="s">
        <v>539</v>
      </c>
    </row>
    <row r="42" spans="1:14" x14ac:dyDescent="0.25">
      <c r="A42" s="6">
        <v>44689</v>
      </c>
      <c r="B42" t="s">
        <v>587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L42" s="4" t="s">
        <v>20</v>
      </c>
      <c r="M42" s="4">
        <v>19</v>
      </c>
      <c r="N42" t="s">
        <v>386</v>
      </c>
    </row>
    <row r="43" spans="1:14" x14ac:dyDescent="0.25">
      <c r="A43" s="6">
        <v>44689</v>
      </c>
      <c r="B43" t="s">
        <v>588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L43" s="4" t="s">
        <v>314</v>
      </c>
      <c r="M43" s="4">
        <v>32</v>
      </c>
      <c r="N43" t="s">
        <v>538</v>
      </c>
    </row>
    <row r="44" spans="1:14" x14ac:dyDescent="0.25">
      <c r="A44" s="6">
        <v>44689</v>
      </c>
      <c r="B44" t="s">
        <v>589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L44" s="4" t="s">
        <v>27</v>
      </c>
      <c r="M44" s="4">
        <v>29</v>
      </c>
      <c r="N44" t="s">
        <v>53</v>
      </c>
    </row>
    <row r="45" spans="1:14" x14ac:dyDescent="0.25">
      <c r="A45" s="6">
        <v>44689</v>
      </c>
      <c r="B45" t="s">
        <v>590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L45" s="4" t="s">
        <v>317</v>
      </c>
      <c r="M45" s="4">
        <v>25</v>
      </c>
      <c r="N45" t="s">
        <v>53</v>
      </c>
    </row>
    <row r="46" spans="1:14" x14ac:dyDescent="0.25">
      <c r="A46" s="6">
        <v>44689</v>
      </c>
      <c r="B46" t="s">
        <v>591</v>
      </c>
      <c r="C46" s="4">
        <v>3.41</v>
      </c>
      <c r="D46" s="4">
        <v>3.43</v>
      </c>
      <c r="E46" s="4">
        <v>2.2799999999999998</v>
      </c>
      <c r="F46" s="4">
        <v>3.4</v>
      </c>
      <c r="G46" s="4">
        <v>2.0699999999999998</v>
      </c>
      <c r="H46" s="4">
        <v>1.85</v>
      </c>
      <c r="I46" s="4">
        <v>1.81</v>
      </c>
      <c r="L46" s="4" t="s">
        <v>19</v>
      </c>
      <c r="M46" s="4">
        <v>39</v>
      </c>
      <c r="N46" t="s">
        <v>53</v>
      </c>
    </row>
    <row r="47" spans="1:14" x14ac:dyDescent="0.25">
      <c r="A47" s="6">
        <v>44689</v>
      </c>
      <c r="B47" t="s">
        <v>592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L47" s="4" t="s">
        <v>29</v>
      </c>
      <c r="M47" s="4">
        <v>27</v>
      </c>
      <c r="N47" t="s">
        <v>386</v>
      </c>
    </row>
    <row r="48" spans="1:14" x14ac:dyDescent="0.25">
      <c r="A48" s="6">
        <v>44689</v>
      </c>
      <c r="B48" s="49" t="s">
        <v>593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36"/>
      <c r="K48" s="36"/>
      <c r="L48" s="36">
        <v>606</v>
      </c>
      <c r="M48" s="36">
        <v>64</v>
      </c>
      <c r="N48" s="49" t="s">
        <v>583</v>
      </c>
    </row>
    <row r="49" spans="1:14" x14ac:dyDescent="0.25">
      <c r="A49" s="6">
        <v>44689</v>
      </c>
      <c r="B49" t="s">
        <v>594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L49" s="4" t="s">
        <v>20</v>
      </c>
      <c r="M49" s="4">
        <v>31</v>
      </c>
      <c r="N49" t="s">
        <v>16</v>
      </c>
    </row>
    <row r="50" spans="1:14" x14ac:dyDescent="0.25">
      <c r="A50" s="6">
        <v>44691</v>
      </c>
      <c r="B50" t="s">
        <v>595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L50" s="4" t="s">
        <v>20</v>
      </c>
      <c r="M50" s="4">
        <v>30</v>
      </c>
      <c r="N50" t="s">
        <v>86</v>
      </c>
    </row>
    <row r="51" spans="1:14" x14ac:dyDescent="0.25">
      <c r="A51" s="6">
        <v>44691</v>
      </c>
      <c r="B51" t="s">
        <v>596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L51" s="4" t="s">
        <v>27</v>
      </c>
      <c r="M51" s="4">
        <v>13</v>
      </c>
      <c r="N51" t="s">
        <v>86</v>
      </c>
    </row>
    <row r="52" spans="1:14" x14ac:dyDescent="0.25">
      <c r="A52" s="6">
        <v>44692</v>
      </c>
      <c r="B52" t="s">
        <v>597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L52" s="4" t="s">
        <v>21</v>
      </c>
      <c r="M52" s="4">
        <v>41</v>
      </c>
      <c r="N52" t="s">
        <v>598</v>
      </c>
    </row>
    <row r="53" spans="1:14" x14ac:dyDescent="0.25">
      <c r="A53" s="6">
        <v>44692</v>
      </c>
      <c r="B53" t="s">
        <v>599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L53" s="4" t="s">
        <v>23</v>
      </c>
      <c r="M53" s="4">
        <v>59</v>
      </c>
      <c r="N53" t="s">
        <v>55</v>
      </c>
    </row>
    <row r="54" spans="1:14" x14ac:dyDescent="0.25">
      <c r="A54" s="6">
        <v>44692</v>
      </c>
      <c r="B54" t="s">
        <v>600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L54" s="4" t="s">
        <v>21</v>
      </c>
      <c r="M54" s="4">
        <v>40</v>
      </c>
      <c r="N54" t="s">
        <v>55</v>
      </c>
    </row>
    <row r="55" spans="1:14" x14ac:dyDescent="0.25">
      <c r="A55" s="6">
        <v>44693</v>
      </c>
      <c r="B55" t="s">
        <v>601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L55" s="4" t="s">
        <v>24</v>
      </c>
      <c r="M55" s="4">
        <v>46</v>
      </c>
      <c r="N55" t="s">
        <v>55</v>
      </c>
    </row>
    <row r="56" spans="1:14" x14ac:dyDescent="0.25">
      <c r="A56" s="6">
        <v>44696</v>
      </c>
      <c r="B56" t="s">
        <v>605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L56" s="4" t="s">
        <v>22</v>
      </c>
      <c r="M56" s="4">
        <v>21</v>
      </c>
      <c r="N56" t="s">
        <v>86</v>
      </c>
    </row>
    <row r="57" spans="1:14" x14ac:dyDescent="0.25">
      <c r="A57" s="6">
        <v>44696</v>
      </c>
      <c r="B57" t="s">
        <v>606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L57" s="4" t="s">
        <v>20</v>
      </c>
      <c r="M57" s="4">
        <v>34</v>
      </c>
      <c r="N57" t="s">
        <v>86</v>
      </c>
    </row>
    <row r="58" spans="1:14" x14ac:dyDescent="0.25">
      <c r="A58" s="6">
        <v>44696</v>
      </c>
      <c r="B58" t="s">
        <v>607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L58" s="4" t="s">
        <v>21</v>
      </c>
      <c r="M58" s="4">
        <v>27</v>
      </c>
      <c r="N58" t="s">
        <v>539</v>
      </c>
    </row>
    <row r="59" spans="1:14" x14ac:dyDescent="0.25">
      <c r="A59" s="6">
        <v>44696</v>
      </c>
      <c r="B59" t="s">
        <v>608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L59" s="4" t="s">
        <v>25</v>
      </c>
      <c r="M59" s="4">
        <v>50</v>
      </c>
      <c r="N59" t="s">
        <v>16</v>
      </c>
    </row>
    <row r="60" spans="1:14" x14ac:dyDescent="0.25">
      <c r="A60" s="6">
        <v>44697</v>
      </c>
      <c r="B60" t="s">
        <v>609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L60" s="4" t="s">
        <v>314</v>
      </c>
      <c r="M60" s="4">
        <v>40</v>
      </c>
      <c r="N60" t="s">
        <v>604</v>
      </c>
    </row>
    <row r="61" spans="1:14" x14ac:dyDescent="0.25">
      <c r="A61" s="6">
        <v>44698</v>
      </c>
      <c r="B61" t="s">
        <v>610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L61" s="4" t="s">
        <v>313</v>
      </c>
      <c r="M61" s="4">
        <v>35</v>
      </c>
      <c r="N61" t="s">
        <v>539</v>
      </c>
    </row>
    <row r="62" spans="1:14" x14ac:dyDescent="0.25">
      <c r="A62" s="6">
        <v>44699</v>
      </c>
      <c r="B62" t="s">
        <v>611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L62" s="4" t="s">
        <v>20</v>
      </c>
      <c r="M62" s="4">
        <v>43</v>
      </c>
      <c r="N62" t="s">
        <v>538</v>
      </c>
    </row>
    <row r="63" spans="1:14" x14ac:dyDescent="0.25">
      <c r="A63" s="6">
        <v>44699</v>
      </c>
      <c r="B63" t="s">
        <v>612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L63" s="4" t="s">
        <v>28</v>
      </c>
      <c r="M63" s="4">
        <v>83</v>
      </c>
      <c r="N63" t="s">
        <v>539</v>
      </c>
    </row>
    <row r="64" spans="1:14" x14ac:dyDescent="0.25">
      <c r="A64" s="6">
        <v>44699</v>
      </c>
      <c r="B64" t="s">
        <v>602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L64" s="4" t="s">
        <v>29</v>
      </c>
      <c r="M64">
        <v>72</v>
      </c>
      <c r="N64" t="s">
        <v>545</v>
      </c>
    </row>
    <row r="65" spans="1:14" x14ac:dyDescent="0.25">
      <c r="A65" s="6">
        <v>44701</v>
      </c>
      <c r="B65" t="s">
        <v>603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L65" s="4" t="s">
        <v>27</v>
      </c>
      <c r="M65">
        <v>63</v>
      </c>
      <c r="N65" t="s">
        <v>604</v>
      </c>
    </row>
    <row r="66" spans="1:14" x14ac:dyDescent="0.25">
      <c r="A66" s="6">
        <v>44701</v>
      </c>
      <c r="B66" t="s">
        <v>613</v>
      </c>
      <c r="C66" s="4">
        <v>2.52</v>
      </c>
      <c r="D66" s="4">
        <v>2.69</v>
      </c>
      <c r="E66" s="4">
        <v>3.23</v>
      </c>
      <c r="F66" s="4">
        <v>2.6</v>
      </c>
      <c r="G66" s="4">
        <v>2.4700000000000002</v>
      </c>
      <c r="H66" s="4">
        <v>1.51</v>
      </c>
      <c r="I66" s="4">
        <v>2.17</v>
      </c>
      <c r="L66" s="4" t="s">
        <v>312</v>
      </c>
      <c r="M66" s="4">
        <v>43</v>
      </c>
      <c r="N66" s="49" t="s">
        <v>614</v>
      </c>
    </row>
    <row r="67" spans="1:14" x14ac:dyDescent="0.25">
      <c r="A67" s="6">
        <v>44702</v>
      </c>
      <c r="B67" t="s">
        <v>615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L67" s="4" t="s">
        <v>314</v>
      </c>
      <c r="M67" s="4">
        <v>53</v>
      </c>
      <c r="N67" t="s">
        <v>266</v>
      </c>
    </row>
    <row r="68" spans="1:14" x14ac:dyDescent="0.25">
      <c r="A68" s="6">
        <v>44702</v>
      </c>
      <c r="B68" t="s">
        <v>616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L68" s="4" t="s">
        <v>23</v>
      </c>
      <c r="M68" s="4">
        <v>50</v>
      </c>
      <c r="N68" t="s">
        <v>539</v>
      </c>
    </row>
    <row r="69" spans="1:14" x14ac:dyDescent="0.25">
      <c r="A69" s="6">
        <v>44702</v>
      </c>
      <c r="B69" t="s">
        <v>617</v>
      </c>
      <c r="C69" s="4">
        <v>1.73</v>
      </c>
      <c r="D69" s="4">
        <v>3.68</v>
      </c>
      <c r="E69" s="4">
        <v>5.0599999999999996</v>
      </c>
      <c r="F69" s="4">
        <v>3.25</v>
      </c>
      <c r="G69" s="4">
        <v>2.0699999999999998</v>
      </c>
      <c r="H69" s="4">
        <v>1.77</v>
      </c>
      <c r="I69" s="4">
        <v>1.83</v>
      </c>
      <c r="L69" s="4" t="s">
        <v>26</v>
      </c>
      <c r="M69" s="4">
        <v>46</v>
      </c>
      <c r="N69" t="s">
        <v>618</v>
      </c>
    </row>
    <row r="70" spans="1:14" x14ac:dyDescent="0.25">
      <c r="A70" s="6">
        <v>44702</v>
      </c>
      <c r="B70" t="s">
        <v>619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L70" s="4" t="s">
        <v>313</v>
      </c>
      <c r="M70" s="4">
        <v>47</v>
      </c>
      <c r="N70" t="s">
        <v>51</v>
      </c>
    </row>
    <row r="71" spans="1:14" x14ac:dyDescent="0.25">
      <c r="A71" s="6">
        <v>44702</v>
      </c>
      <c r="B71" t="s">
        <v>620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L71" s="4" t="s">
        <v>21</v>
      </c>
      <c r="M71" s="4">
        <v>63</v>
      </c>
      <c r="N71" t="s">
        <v>51</v>
      </c>
    </row>
    <row r="72" spans="1:14" x14ac:dyDescent="0.25">
      <c r="A72" s="6">
        <v>44702</v>
      </c>
      <c r="B72" t="s">
        <v>621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L72" s="4" t="s">
        <v>439</v>
      </c>
      <c r="M72" s="4">
        <v>16</v>
      </c>
      <c r="N72" t="s">
        <v>53</v>
      </c>
    </row>
    <row r="73" spans="1:14" x14ac:dyDescent="0.25">
      <c r="A73" s="6">
        <v>44702</v>
      </c>
      <c r="B73" t="s">
        <v>622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L73" s="4" t="s">
        <v>22</v>
      </c>
      <c r="M73" s="4">
        <v>35</v>
      </c>
      <c r="N73" t="s">
        <v>539</v>
      </c>
    </row>
    <row r="74" spans="1:14" x14ac:dyDescent="0.25">
      <c r="A74" s="6">
        <v>44702</v>
      </c>
      <c r="B74" t="s">
        <v>623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L74" s="4" t="s">
        <v>314</v>
      </c>
      <c r="M74" s="4">
        <v>16</v>
      </c>
      <c r="N74" t="s">
        <v>17</v>
      </c>
    </row>
    <row r="75" spans="1:14" x14ac:dyDescent="0.25">
      <c r="A75" s="6">
        <v>44702</v>
      </c>
      <c r="B75" t="s">
        <v>624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L75" s="4" t="s">
        <v>19</v>
      </c>
      <c r="M75" s="4">
        <v>29</v>
      </c>
      <c r="N75" t="s">
        <v>17</v>
      </c>
    </row>
    <row r="76" spans="1:14" x14ac:dyDescent="0.25">
      <c r="A76" s="6">
        <v>44702</v>
      </c>
      <c r="B76" t="s">
        <v>625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L76" s="4" t="s">
        <v>21</v>
      </c>
      <c r="M76" s="4">
        <v>46</v>
      </c>
      <c r="N76" t="s">
        <v>386</v>
      </c>
    </row>
    <row r="77" spans="1:14" x14ac:dyDescent="0.25">
      <c r="A77" s="6">
        <v>44702</v>
      </c>
      <c r="B77" t="s">
        <v>626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L77" s="4" t="s">
        <v>20</v>
      </c>
      <c r="M77" s="4">
        <v>64</v>
      </c>
      <c r="N77" t="s">
        <v>266</v>
      </c>
    </row>
    <row r="78" spans="1:14" x14ac:dyDescent="0.25">
      <c r="A78" s="6">
        <v>44702</v>
      </c>
      <c r="B78" t="s">
        <v>627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L78" s="4" t="s">
        <v>25</v>
      </c>
      <c r="M78" s="4">
        <v>18</v>
      </c>
      <c r="N78" s="48" t="s">
        <v>17</v>
      </c>
    </row>
    <row r="79" spans="1:14" x14ac:dyDescent="0.25">
      <c r="A79" s="6">
        <v>44703</v>
      </c>
      <c r="B79" t="s">
        <v>628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L79" s="4" t="s">
        <v>23</v>
      </c>
      <c r="M79" s="4">
        <v>40</v>
      </c>
      <c r="N79" t="s">
        <v>55</v>
      </c>
    </row>
    <row r="80" spans="1:14" x14ac:dyDescent="0.25">
      <c r="A80" s="6">
        <v>44703</v>
      </c>
      <c r="B80" t="s">
        <v>629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L80" s="4" t="s">
        <v>22</v>
      </c>
      <c r="M80" s="4">
        <v>18</v>
      </c>
      <c r="N80" t="s">
        <v>386</v>
      </c>
    </row>
    <row r="81" spans="1:14" x14ac:dyDescent="0.25">
      <c r="A81" s="6">
        <v>44705</v>
      </c>
      <c r="B81" t="s">
        <v>630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L81" s="4" t="s">
        <v>29</v>
      </c>
      <c r="M81" s="4">
        <v>30</v>
      </c>
      <c r="N81" t="s">
        <v>631</v>
      </c>
    </row>
    <row r="82" spans="1:14" x14ac:dyDescent="0.25">
      <c r="A82" s="6">
        <v>44706</v>
      </c>
      <c r="B82" t="s">
        <v>632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L82" s="4" t="s">
        <v>773</v>
      </c>
      <c r="M82" s="4">
        <v>24</v>
      </c>
      <c r="N82" t="s">
        <v>266</v>
      </c>
    </row>
    <row r="83" spans="1:14" x14ac:dyDescent="0.25">
      <c r="A83" s="6">
        <v>44706</v>
      </c>
      <c r="B83" t="s">
        <v>633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L83" s="4" t="s">
        <v>22</v>
      </c>
      <c r="M83" s="4">
        <v>74</v>
      </c>
      <c r="N83" t="s">
        <v>17</v>
      </c>
    </row>
    <row r="84" spans="1:14" x14ac:dyDescent="0.25">
      <c r="A84" s="6">
        <v>44706</v>
      </c>
      <c r="B84" t="s">
        <v>634</v>
      </c>
      <c r="M84" s="4">
        <v>39</v>
      </c>
      <c r="N84" t="s">
        <v>17</v>
      </c>
    </row>
    <row r="85" spans="1:14" x14ac:dyDescent="0.25">
      <c r="A85" s="6">
        <v>44706</v>
      </c>
      <c r="B85" t="s">
        <v>635</v>
      </c>
      <c r="M85" s="4">
        <v>85</v>
      </c>
      <c r="N85" t="s">
        <v>17</v>
      </c>
    </row>
    <row r="86" spans="1:14" x14ac:dyDescent="0.25">
      <c r="A86" s="6">
        <v>44706</v>
      </c>
      <c r="B86" t="s">
        <v>636</v>
      </c>
      <c r="M86" s="4">
        <v>23</v>
      </c>
      <c r="N86" t="s">
        <v>17</v>
      </c>
    </row>
    <row r="87" spans="1:14" x14ac:dyDescent="0.25">
      <c r="A87" s="6">
        <v>44706</v>
      </c>
      <c r="B87" t="s">
        <v>637</v>
      </c>
      <c r="M87" s="4">
        <v>60</v>
      </c>
      <c r="N87" t="s">
        <v>386</v>
      </c>
    </row>
    <row r="88" spans="1:14" x14ac:dyDescent="0.25">
      <c r="A88" s="6">
        <v>44706</v>
      </c>
      <c r="B88" t="s">
        <v>638</v>
      </c>
      <c r="M88" s="4">
        <v>45</v>
      </c>
      <c r="N88" t="s">
        <v>386</v>
      </c>
    </row>
    <row r="89" spans="1:14" x14ac:dyDescent="0.25">
      <c r="A89" s="6">
        <v>44709</v>
      </c>
      <c r="B89" t="s">
        <v>639</v>
      </c>
      <c r="M89" s="4">
        <v>69</v>
      </c>
      <c r="N89" t="s">
        <v>604</v>
      </c>
    </row>
    <row r="90" spans="1:14" x14ac:dyDescent="0.25">
      <c r="A90" s="6">
        <v>44709</v>
      </c>
      <c r="B90" t="s">
        <v>640</v>
      </c>
      <c r="M90" s="4">
        <v>37</v>
      </c>
      <c r="N90" t="s">
        <v>641</v>
      </c>
    </row>
    <row r="91" spans="1:14" x14ac:dyDescent="0.25">
      <c r="A91" s="6">
        <v>44709</v>
      </c>
      <c r="B91" t="s">
        <v>642</v>
      </c>
      <c r="M91" s="4">
        <v>75</v>
      </c>
      <c r="N91" t="s">
        <v>16</v>
      </c>
    </row>
    <row r="92" spans="1:14" x14ac:dyDescent="0.25">
      <c r="A92" s="6">
        <v>44709</v>
      </c>
      <c r="B92" t="s">
        <v>643</v>
      </c>
      <c r="M92" s="4">
        <v>37</v>
      </c>
      <c r="N92" t="s">
        <v>16</v>
      </c>
    </row>
    <row r="93" spans="1:14" x14ac:dyDescent="0.25">
      <c r="A93" s="6">
        <v>44710</v>
      </c>
      <c r="B93" t="s">
        <v>644</v>
      </c>
      <c r="M93" s="4">
        <v>42</v>
      </c>
      <c r="N93" t="s">
        <v>614</v>
      </c>
    </row>
    <row r="94" spans="1:14" x14ac:dyDescent="0.25">
      <c r="A94" s="6">
        <v>44710</v>
      </c>
      <c r="B94" t="s">
        <v>645</v>
      </c>
      <c r="M94" s="4">
        <v>26</v>
      </c>
      <c r="N94" t="s">
        <v>266</v>
      </c>
    </row>
    <row r="95" spans="1:14" x14ac:dyDescent="0.25">
      <c r="A95" s="6">
        <v>44710</v>
      </c>
      <c r="B95" t="s">
        <v>646</v>
      </c>
      <c r="M95" s="4">
        <v>50</v>
      </c>
      <c r="N95" t="s">
        <v>614</v>
      </c>
    </row>
    <row r="96" spans="1:14" x14ac:dyDescent="0.25">
      <c r="A96" s="6">
        <v>44710</v>
      </c>
      <c r="B96" t="s">
        <v>647</v>
      </c>
      <c r="M96" s="4">
        <v>39</v>
      </c>
      <c r="N96" t="s">
        <v>539</v>
      </c>
    </row>
    <row r="97" spans="1:14" x14ac:dyDescent="0.25">
      <c r="A97" s="6">
        <v>44710</v>
      </c>
      <c r="B97" t="s">
        <v>648</v>
      </c>
      <c r="M97" s="4">
        <v>26</v>
      </c>
      <c r="N97" t="s">
        <v>16</v>
      </c>
    </row>
    <row r="98" spans="1:14" x14ac:dyDescent="0.25">
      <c r="A98" s="6">
        <v>44710</v>
      </c>
      <c r="B98" t="s">
        <v>649</v>
      </c>
      <c r="M98" s="4">
        <v>23</v>
      </c>
      <c r="N98" t="s">
        <v>17</v>
      </c>
    </row>
    <row r="99" spans="1:14" x14ac:dyDescent="0.25">
      <c r="A99" s="6">
        <v>44710</v>
      </c>
      <c r="B99" t="s">
        <v>650</v>
      </c>
      <c r="M99" s="4">
        <v>37</v>
      </c>
      <c r="N99" t="s">
        <v>449</v>
      </c>
    </row>
    <row r="100" spans="1:14" x14ac:dyDescent="0.25">
      <c r="A100" s="6">
        <v>44710</v>
      </c>
      <c r="B100" t="s">
        <v>651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652</v>
      </c>
      <c r="M101" s="4">
        <v>52</v>
      </c>
      <c r="N101" t="s">
        <v>653</v>
      </c>
    </row>
    <row r="102" spans="1:14" x14ac:dyDescent="0.25">
      <c r="A102" s="6">
        <v>44710</v>
      </c>
      <c r="B102" t="s">
        <v>654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655</v>
      </c>
      <c r="M103" s="4">
        <v>33</v>
      </c>
      <c r="N103" t="s">
        <v>656</v>
      </c>
    </row>
  </sheetData>
  <conditionalFormatting sqref="K1:K5">
    <cfRule type="cellIs" dxfId="1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B1" sqref="B1:B1048576"/>
    </sheetView>
  </sheetViews>
  <sheetFormatPr defaultRowHeight="15" x14ac:dyDescent="0.25"/>
  <cols>
    <col min="1" max="1" width="10.7109375" bestFit="1" customWidth="1"/>
    <col min="2" max="2" width="26.28515625" style="4" bestFit="1" customWidth="1"/>
    <col min="13" max="13" width="9.140625" style="4"/>
    <col min="14" max="14" width="34.710937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44713</v>
      </c>
      <c r="B2" s="3" t="s">
        <v>657</v>
      </c>
      <c r="C2" s="12"/>
      <c r="D2" s="12"/>
      <c r="E2" s="12"/>
      <c r="F2" s="12"/>
      <c r="G2" s="12"/>
      <c r="H2" s="12"/>
      <c r="I2" s="12"/>
      <c r="J2" s="12"/>
      <c r="K2" s="12"/>
      <c r="L2" s="4"/>
      <c r="M2" s="4">
        <v>34</v>
      </c>
      <c r="N2" s="3" t="s">
        <v>598</v>
      </c>
    </row>
    <row r="3" spans="1:14" x14ac:dyDescent="0.25">
      <c r="A3" s="2">
        <v>44715</v>
      </c>
      <c r="B3" s="3" t="s">
        <v>658</v>
      </c>
      <c r="C3" s="12"/>
      <c r="D3" s="12"/>
      <c r="E3" s="12"/>
      <c r="F3" s="12"/>
      <c r="G3" s="12"/>
      <c r="H3" s="12"/>
      <c r="I3" s="12"/>
      <c r="J3" s="12"/>
      <c r="K3" s="12"/>
      <c r="L3" s="4"/>
      <c r="M3" s="4">
        <v>77</v>
      </c>
      <c r="N3" s="3" t="s">
        <v>659</v>
      </c>
    </row>
    <row r="4" spans="1:14" x14ac:dyDescent="0.25">
      <c r="A4" s="6">
        <v>44716</v>
      </c>
      <c r="B4" s="4" t="s">
        <v>660</v>
      </c>
      <c r="M4" s="4">
        <v>20</v>
      </c>
      <c r="N4" s="4" t="s">
        <v>386</v>
      </c>
    </row>
    <row r="5" spans="1:14" x14ac:dyDescent="0.25">
      <c r="A5" s="6">
        <v>44716</v>
      </c>
      <c r="B5" s="4" t="s">
        <v>657</v>
      </c>
      <c r="M5" s="4">
        <v>34</v>
      </c>
      <c r="N5" s="4" t="s">
        <v>598</v>
      </c>
    </row>
    <row r="6" spans="1:14" x14ac:dyDescent="0.25">
      <c r="A6" s="6">
        <v>44716</v>
      </c>
      <c r="B6" s="4" t="s">
        <v>661</v>
      </c>
      <c r="M6" s="4">
        <v>57</v>
      </c>
      <c r="N6" s="4" t="s">
        <v>386</v>
      </c>
    </row>
    <row r="7" spans="1:14" x14ac:dyDescent="0.25">
      <c r="A7" s="6">
        <v>44717</v>
      </c>
      <c r="B7" s="4" t="s">
        <v>662</v>
      </c>
      <c r="M7" s="4">
        <v>58</v>
      </c>
      <c r="N7" s="4" t="s">
        <v>663</v>
      </c>
    </row>
    <row r="8" spans="1:14" x14ac:dyDescent="0.25">
      <c r="A8" s="6">
        <v>44717</v>
      </c>
      <c r="B8" s="4" t="s">
        <v>664</v>
      </c>
      <c r="M8" s="4">
        <v>44</v>
      </c>
      <c r="N8" s="4" t="s">
        <v>665</v>
      </c>
    </row>
    <row r="9" spans="1:14" x14ac:dyDescent="0.25">
      <c r="A9" s="6">
        <v>44717</v>
      </c>
      <c r="B9" s="4" t="s">
        <v>666</v>
      </c>
      <c r="M9" s="4">
        <v>46</v>
      </c>
      <c r="N9" s="4" t="s">
        <v>16</v>
      </c>
    </row>
    <row r="10" spans="1:14" x14ac:dyDescent="0.25">
      <c r="A10" s="6">
        <v>44717</v>
      </c>
      <c r="B10" s="4" t="s">
        <v>667</v>
      </c>
      <c r="M10" s="4">
        <v>39</v>
      </c>
      <c r="N10" s="4" t="s">
        <v>604</v>
      </c>
    </row>
    <row r="11" spans="1:14" x14ac:dyDescent="0.25">
      <c r="A11" s="6">
        <v>44717</v>
      </c>
      <c r="B11" s="4" t="s">
        <v>668</v>
      </c>
      <c r="M11" s="4">
        <v>21</v>
      </c>
      <c r="N11" s="4" t="s">
        <v>618</v>
      </c>
    </row>
    <row r="12" spans="1:14" x14ac:dyDescent="0.25">
      <c r="A12" s="6">
        <v>44717</v>
      </c>
      <c r="B12" s="4" t="s">
        <v>669</v>
      </c>
      <c r="M12" s="4">
        <v>34</v>
      </c>
      <c r="N12" s="4" t="s">
        <v>665</v>
      </c>
    </row>
    <row r="13" spans="1:14" x14ac:dyDescent="0.25">
      <c r="A13" s="6">
        <v>44717</v>
      </c>
      <c r="B13" s="4" t="s">
        <v>670</v>
      </c>
      <c r="M13" s="4">
        <v>28</v>
      </c>
      <c r="N13" s="4" t="s">
        <v>449</v>
      </c>
    </row>
    <row r="14" spans="1:14" x14ac:dyDescent="0.25">
      <c r="A14" s="6">
        <v>44717</v>
      </c>
      <c r="B14" s="4" t="s">
        <v>671</v>
      </c>
      <c r="M14" s="4">
        <v>38</v>
      </c>
      <c r="N14" s="4" t="s">
        <v>16</v>
      </c>
    </row>
    <row r="15" spans="1:14" x14ac:dyDescent="0.25">
      <c r="A15" s="6">
        <v>44717</v>
      </c>
      <c r="B15" s="4" t="s">
        <v>672</v>
      </c>
      <c r="M15" s="4">
        <v>35</v>
      </c>
      <c r="N15" s="4" t="s">
        <v>665</v>
      </c>
    </row>
    <row r="16" spans="1:14" x14ac:dyDescent="0.25">
      <c r="A16" s="6">
        <v>44717</v>
      </c>
      <c r="B16" s="4" t="s">
        <v>673</v>
      </c>
      <c r="M16" s="4">
        <v>20</v>
      </c>
      <c r="N16" s="4" t="s">
        <v>674</v>
      </c>
    </row>
    <row r="17" spans="1:14" x14ac:dyDescent="0.25">
      <c r="A17" s="6">
        <v>44717</v>
      </c>
      <c r="B17" s="4" t="s">
        <v>675</v>
      </c>
      <c r="M17" s="4">
        <v>62</v>
      </c>
      <c r="N17" s="4" t="s">
        <v>641</v>
      </c>
    </row>
    <row r="18" spans="1:14" x14ac:dyDescent="0.25">
      <c r="A18" s="6">
        <v>44717</v>
      </c>
      <c r="B18" s="4" t="s">
        <v>676</v>
      </c>
      <c r="M18" s="4">
        <v>41</v>
      </c>
      <c r="N18" s="4" t="s">
        <v>653</v>
      </c>
    </row>
    <row r="19" spans="1:14" x14ac:dyDescent="0.25">
      <c r="A19" s="6">
        <v>44717</v>
      </c>
      <c r="B19" s="4" t="s">
        <v>677</v>
      </c>
      <c r="M19" s="4">
        <v>21</v>
      </c>
      <c r="N19" s="4" t="s">
        <v>16</v>
      </c>
    </row>
    <row r="20" spans="1:14" x14ac:dyDescent="0.25">
      <c r="A20" s="6">
        <v>44718</v>
      </c>
      <c r="B20" s="4" t="s">
        <v>678</v>
      </c>
      <c r="M20" s="4">
        <v>66</v>
      </c>
      <c r="N20" s="4" t="s">
        <v>558</v>
      </c>
    </row>
    <row r="21" spans="1:14" x14ac:dyDescent="0.25">
      <c r="A21" s="6">
        <v>44719</v>
      </c>
      <c r="B21" s="4" t="s">
        <v>679</v>
      </c>
      <c r="M21" s="4">
        <v>72</v>
      </c>
      <c r="N21" s="4" t="s">
        <v>631</v>
      </c>
    </row>
    <row r="22" spans="1:14" x14ac:dyDescent="0.25">
      <c r="A22" s="6">
        <v>44720</v>
      </c>
      <c r="B22" s="4" t="s">
        <v>680</v>
      </c>
      <c r="M22" s="4">
        <v>40</v>
      </c>
      <c r="N22" s="4" t="s">
        <v>631</v>
      </c>
    </row>
    <row r="23" spans="1:14" x14ac:dyDescent="0.25">
      <c r="A23" s="6">
        <v>44720</v>
      </c>
      <c r="B23" s="4" t="s">
        <v>681</v>
      </c>
      <c r="M23" s="4">
        <v>72</v>
      </c>
      <c r="N23" s="4" t="s">
        <v>545</v>
      </c>
    </row>
    <row r="24" spans="1:14" x14ac:dyDescent="0.25">
      <c r="A24" s="6">
        <v>44720</v>
      </c>
      <c r="B24" s="4" t="s">
        <v>678</v>
      </c>
      <c r="M24" s="4">
        <v>66</v>
      </c>
      <c r="N24" s="4" t="s">
        <v>558</v>
      </c>
    </row>
    <row r="25" spans="1:14" x14ac:dyDescent="0.25">
      <c r="A25" s="6">
        <v>44721</v>
      </c>
      <c r="B25" s="4" t="s">
        <v>682</v>
      </c>
      <c r="M25" s="4">
        <v>15</v>
      </c>
      <c r="N25" s="4" t="s">
        <v>604</v>
      </c>
    </row>
    <row r="26" spans="1:14" x14ac:dyDescent="0.25">
      <c r="A26" s="6">
        <v>44721</v>
      </c>
      <c r="B26" s="4" t="s">
        <v>683</v>
      </c>
      <c r="M26" s="4">
        <v>52</v>
      </c>
      <c r="N26" s="4" t="s">
        <v>604</v>
      </c>
    </row>
    <row r="27" spans="1:14" x14ac:dyDescent="0.25">
      <c r="A27" s="6">
        <v>44721</v>
      </c>
      <c r="B27" s="4" t="s">
        <v>684</v>
      </c>
      <c r="M27" s="4">
        <v>63</v>
      </c>
      <c r="N27" s="4" t="s">
        <v>604</v>
      </c>
    </row>
    <row r="28" spans="1:14" x14ac:dyDescent="0.25">
      <c r="A28" s="6">
        <v>44722</v>
      </c>
      <c r="B28" s="4" t="s">
        <v>685</v>
      </c>
      <c r="M28" s="4">
        <v>23</v>
      </c>
      <c r="N28" s="4" t="s">
        <v>631</v>
      </c>
    </row>
    <row r="29" spans="1:14" x14ac:dyDescent="0.25">
      <c r="A29" s="6">
        <v>44722</v>
      </c>
      <c r="B29" s="4" t="s">
        <v>686</v>
      </c>
      <c r="M29" s="4">
        <v>52</v>
      </c>
      <c r="N29" s="4" t="s">
        <v>598</v>
      </c>
    </row>
    <row r="30" spans="1:14" x14ac:dyDescent="0.25">
      <c r="A30" s="6">
        <v>44724</v>
      </c>
      <c r="B30" s="4" t="s">
        <v>687</v>
      </c>
      <c r="M30" s="4">
        <v>53</v>
      </c>
      <c r="N30" s="4" t="s">
        <v>665</v>
      </c>
    </row>
    <row r="31" spans="1:14" x14ac:dyDescent="0.25">
      <c r="A31" s="6">
        <v>44724</v>
      </c>
      <c r="B31" s="4" t="s">
        <v>688</v>
      </c>
      <c r="M31" s="4">
        <v>26</v>
      </c>
      <c r="N31" s="4" t="s">
        <v>604</v>
      </c>
    </row>
    <row r="32" spans="1:14" x14ac:dyDescent="0.25">
      <c r="A32" s="6">
        <v>44724</v>
      </c>
      <c r="B32" s="4" t="s">
        <v>689</v>
      </c>
      <c r="M32" s="4">
        <v>23</v>
      </c>
      <c r="N32" s="4" t="s">
        <v>604</v>
      </c>
    </row>
    <row r="33" spans="1:14" x14ac:dyDescent="0.25">
      <c r="A33" s="6">
        <v>44724</v>
      </c>
      <c r="B33" s="4" t="s">
        <v>690</v>
      </c>
      <c r="M33" s="4">
        <v>33</v>
      </c>
      <c r="N33" s="4" t="s">
        <v>614</v>
      </c>
    </row>
    <row r="34" spans="1:14" x14ac:dyDescent="0.25">
      <c r="A34" s="6">
        <v>44724</v>
      </c>
      <c r="B34" s="4" t="s">
        <v>691</v>
      </c>
      <c r="M34" s="4">
        <v>50</v>
      </c>
      <c r="N34" s="4" t="s">
        <v>386</v>
      </c>
    </row>
    <row r="35" spans="1:14" x14ac:dyDescent="0.25">
      <c r="A35" s="6">
        <v>44724</v>
      </c>
      <c r="B35" s="4" t="s">
        <v>692</v>
      </c>
      <c r="M35" s="4">
        <v>35</v>
      </c>
      <c r="N35" s="4" t="s">
        <v>386</v>
      </c>
    </row>
    <row r="36" spans="1:14" x14ac:dyDescent="0.25">
      <c r="A36" s="6">
        <v>44724</v>
      </c>
      <c r="B36" s="4" t="s">
        <v>693</v>
      </c>
      <c r="M36" s="4">
        <v>38</v>
      </c>
      <c r="N36" s="4" t="s">
        <v>653</v>
      </c>
    </row>
    <row r="37" spans="1:14" x14ac:dyDescent="0.25">
      <c r="A37" s="6">
        <v>44724</v>
      </c>
      <c r="B37" s="4" t="s">
        <v>694</v>
      </c>
      <c r="M37" s="4">
        <v>66</v>
      </c>
      <c r="N37" s="4" t="s">
        <v>614</v>
      </c>
    </row>
    <row r="38" spans="1:14" x14ac:dyDescent="0.25">
      <c r="A38" s="6">
        <v>44724</v>
      </c>
      <c r="B38" s="4" t="s">
        <v>695</v>
      </c>
      <c r="M38" s="4">
        <v>31</v>
      </c>
      <c r="N38" s="4" t="s">
        <v>659</v>
      </c>
    </row>
    <row r="39" spans="1:14" x14ac:dyDescent="0.25">
      <c r="A39" s="6">
        <v>44724</v>
      </c>
      <c r="B39" s="4" t="s">
        <v>696</v>
      </c>
      <c r="M39" s="4">
        <v>24</v>
      </c>
      <c r="N39" s="4" t="s">
        <v>16</v>
      </c>
    </row>
    <row r="40" spans="1:14" x14ac:dyDescent="0.25">
      <c r="A40" s="6">
        <v>44725</v>
      </c>
      <c r="B40" s="4" t="s">
        <v>697</v>
      </c>
      <c r="M40" s="4">
        <v>33</v>
      </c>
      <c r="N40" s="4" t="s">
        <v>663</v>
      </c>
    </row>
    <row r="41" spans="1:14" x14ac:dyDescent="0.25">
      <c r="A41" s="6">
        <v>44727</v>
      </c>
      <c r="B41" s="4" t="s">
        <v>698</v>
      </c>
      <c r="M41" s="4">
        <v>57</v>
      </c>
      <c r="N41" s="4" t="s">
        <v>598</v>
      </c>
    </row>
    <row r="42" spans="1:14" x14ac:dyDescent="0.25">
      <c r="A42" s="6">
        <v>44728</v>
      </c>
      <c r="B42" s="4" t="s">
        <v>699</v>
      </c>
      <c r="M42" s="4">
        <v>37</v>
      </c>
      <c r="N42" s="4" t="s">
        <v>598</v>
      </c>
    </row>
    <row r="43" spans="1:14" x14ac:dyDescent="0.25">
      <c r="A43" s="6">
        <v>44728</v>
      </c>
      <c r="B43" s="4" t="s">
        <v>700</v>
      </c>
      <c r="M43" s="4">
        <v>62</v>
      </c>
      <c r="N43" s="4" t="s">
        <v>631</v>
      </c>
    </row>
    <row r="44" spans="1:14" x14ac:dyDescent="0.25">
      <c r="A44" s="6">
        <v>44729</v>
      </c>
      <c r="B44" s="4" t="s">
        <v>701</v>
      </c>
      <c r="M44" s="4">
        <v>41</v>
      </c>
      <c r="N44" s="4" t="s">
        <v>539</v>
      </c>
    </row>
    <row r="45" spans="1:14" x14ac:dyDescent="0.25">
      <c r="A45" s="6">
        <v>44729</v>
      </c>
      <c r="B45" s="4" t="s">
        <v>702</v>
      </c>
      <c r="M45" s="4">
        <v>44</v>
      </c>
      <c r="N45" s="4" t="s">
        <v>665</v>
      </c>
    </row>
    <row r="46" spans="1:14" x14ac:dyDescent="0.25">
      <c r="A46" s="6">
        <v>44730</v>
      </c>
      <c r="B46" s="4" t="s">
        <v>703</v>
      </c>
      <c r="M46" s="4">
        <v>56</v>
      </c>
      <c r="N46" s="4" t="s">
        <v>558</v>
      </c>
    </row>
    <row r="47" spans="1:14" x14ac:dyDescent="0.25">
      <c r="A47" s="6">
        <v>44730</v>
      </c>
      <c r="B47" s="4" t="s">
        <v>704</v>
      </c>
      <c r="M47" s="4">
        <v>31</v>
      </c>
      <c r="N47" s="4" t="s">
        <v>705</v>
      </c>
    </row>
    <row r="48" spans="1:14" x14ac:dyDescent="0.25">
      <c r="A48" s="6">
        <v>44730</v>
      </c>
      <c r="B48" s="4" t="s">
        <v>706</v>
      </c>
      <c r="M48" s="4">
        <v>68</v>
      </c>
      <c r="N48" s="4" t="s">
        <v>598</v>
      </c>
    </row>
    <row r="49" spans="1:14" x14ac:dyDescent="0.25">
      <c r="A49" s="6">
        <v>44730</v>
      </c>
      <c r="B49" s="4" t="s">
        <v>707</v>
      </c>
      <c r="M49" s="4">
        <v>13</v>
      </c>
      <c r="N49" s="4" t="s">
        <v>708</v>
      </c>
    </row>
    <row r="50" spans="1:14" x14ac:dyDescent="0.25">
      <c r="A50" s="6">
        <v>44730</v>
      </c>
      <c r="B50" s="4" t="s">
        <v>709</v>
      </c>
      <c r="M50" s="4">
        <v>40</v>
      </c>
      <c r="N50" s="4" t="s">
        <v>659</v>
      </c>
    </row>
    <row r="51" spans="1:14" x14ac:dyDescent="0.25">
      <c r="A51" s="6">
        <v>44730</v>
      </c>
      <c r="B51" s="4" t="s">
        <v>710</v>
      </c>
      <c r="M51" s="4">
        <v>28</v>
      </c>
      <c r="N51" s="4" t="s">
        <v>16</v>
      </c>
    </row>
    <row r="52" spans="1:14" x14ac:dyDescent="0.25">
      <c r="A52" s="6">
        <v>44730</v>
      </c>
      <c r="B52" s="4" t="s">
        <v>711</v>
      </c>
      <c r="M52" s="4">
        <v>21</v>
      </c>
      <c r="N52" s="4" t="s">
        <v>16</v>
      </c>
    </row>
    <row r="53" spans="1:14" x14ac:dyDescent="0.25">
      <c r="A53" s="6">
        <v>44730</v>
      </c>
      <c r="B53" s="4" t="s">
        <v>712</v>
      </c>
      <c r="M53" s="4">
        <v>51</v>
      </c>
      <c r="N53" s="4" t="s">
        <v>17</v>
      </c>
    </row>
    <row r="54" spans="1:14" x14ac:dyDescent="0.25">
      <c r="A54" s="6">
        <v>44730</v>
      </c>
      <c r="B54" s="4" t="s">
        <v>713</v>
      </c>
      <c r="M54" s="4">
        <v>48</v>
      </c>
      <c r="N54" s="4" t="s">
        <v>665</v>
      </c>
    </row>
    <row r="55" spans="1:14" x14ac:dyDescent="0.25">
      <c r="A55" s="6">
        <v>44730</v>
      </c>
      <c r="B55" s="4" t="s">
        <v>714</v>
      </c>
      <c r="M55" s="4">
        <v>27</v>
      </c>
      <c r="N55" s="4" t="s">
        <v>17</v>
      </c>
    </row>
    <row r="56" spans="1:14" x14ac:dyDescent="0.25">
      <c r="A56" s="6">
        <v>44730</v>
      </c>
      <c r="B56" s="4" t="s">
        <v>715</v>
      </c>
      <c r="M56" s="4">
        <v>22</v>
      </c>
      <c r="N56" s="4" t="s">
        <v>17</v>
      </c>
    </row>
    <row r="57" spans="1:14" x14ac:dyDescent="0.25">
      <c r="A57" s="6">
        <v>44730</v>
      </c>
      <c r="B57" s="4" t="s">
        <v>716</v>
      </c>
      <c r="M57" s="4">
        <v>40</v>
      </c>
      <c r="N57" s="4" t="s">
        <v>16</v>
      </c>
    </row>
    <row r="58" spans="1:14" x14ac:dyDescent="0.25">
      <c r="A58" s="6">
        <v>44731</v>
      </c>
      <c r="B58" s="4" t="s">
        <v>704</v>
      </c>
      <c r="M58" s="4">
        <v>31</v>
      </c>
      <c r="N58" s="4" t="s">
        <v>705</v>
      </c>
    </row>
    <row r="59" spans="1:14" x14ac:dyDescent="0.25">
      <c r="A59" s="6">
        <v>44731</v>
      </c>
      <c r="B59" s="4" t="s">
        <v>717</v>
      </c>
      <c r="M59" s="4">
        <v>31</v>
      </c>
      <c r="N59" s="4" t="s">
        <v>604</v>
      </c>
    </row>
    <row r="60" spans="1:14" x14ac:dyDescent="0.25">
      <c r="A60" s="6">
        <v>44731</v>
      </c>
      <c r="B60" s="4" t="s">
        <v>718</v>
      </c>
      <c r="M60" s="4">
        <v>67</v>
      </c>
      <c r="N60" s="4" t="s">
        <v>598</v>
      </c>
    </row>
    <row r="61" spans="1:14" x14ac:dyDescent="0.25">
      <c r="A61" s="6">
        <v>44731</v>
      </c>
      <c r="B61" s="4" t="s">
        <v>719</v>
      </c>
      <c r="M61" s="4">
        <v>57</v>
      </c>
      <c r="N61" s="4" t="s">
        <v>663</v>
      </c>
    </row>
    <row r="62" spans="1:14" x14ac:dyDescent="0.25">
      <c r="A62" s="6">
        <v>44731</v>
      </c>
      <c r="B62" s="4" t="s">
        <v>720</v>
      </c>
      <c r="M62" s="4">
        <v>59</v>
      </c>
      <c r="N62" s="4" t="s">
        <v>665</v>
      </c>
    </row>
    <row r="63" spans="1:14" x14ac:dyDescent="0.25">
      <c r="A63" s="6">
        <v>44731</v>
      </c>
      <c r="B63" s="4" t="s">
        <v>706</v>
      </c>
      <c r="M63" s="4">
        <v>68</v>
      </c>
      <c r="N63" s="4" t="s">
        <v>598</v>
      </c>
    </row>
    <row r="64" spans="1:14" x14ac:dyDescent="0.25">
      <c r="A64" s="6">
        <v>44731</v>
      </c>
      <c r="B64" s="4" t="s">
        <v>721</v>
      </c>
      <c r="M64" s="4">
        <v>60</v>
      </c>
      <c r="N64" s="4" t="s">
        <v>604</v>
      </c>
    </row>
    <row r="65" spans="1:14" x14ac:dyDescent="0.25">
      <c r="A65" s="6">
        <v>44731</v>
      </c>
      <c r="B65" s="4" t="s">
        <v>722</v>
      </c>
      <c r="M65" s="4">
        <v>55</v>
      </c>
      <c r="N65" s="4" t="s">
        <v>723</v>
      </c>
    </row>
    <row r="66" spans="1:14" x14ac:dyDescent="0.25">
      <c r="A66" s="6">
        <v>44731</v>
      </c>
      <c r="B66" s="4" t="s">
        <v>724</v>
      </c>
      <c r="M66" s="4">
        <v>71</v>
      </c>
      <c r="N66" s="4" t="s">
        <v>598</v>
      </c>
    </row>
    <row r="67" spans="1:14" x14ac:dyDescent="0.25">
      <c r="A67" s="6">
        <v>44731</v>
      </c>
      <c r="B67" s="4" t="s">
        <v>725</v>
      </c>
      <c r="M67" s="4">
        <v>31</v>
      </c>
      <c r="N67" s="4" t="s">
        <v>723</v>
      </c>
    </row>
    <row r="68" spans="1:14" x14ac:dyDescent="0.25">
      <c r="A68" s="6">
        <v>44732</v>
      </c>
      <c r="B68" s="4" t="s">
        <v>726</v>
      </c>
      <c r="M68" s="4">
        <v>37</v>
      </c>
      <c r="N68" s="4" t="s">
        <v>631</v>
      </c>
    </row>
    <row r="69" spans="1:14" x14ac:dyDescent="0.25">
      <c r="A69" s="6">
        <v>44732</v>
      </c>
      <c r="B69" s="4" t="s">
        <v>727</v>
      </c>
      <c r="M69" s="4">
        <v>30</v>
      </c>
      <c r="N69" s="4" t="s">
        <v>539</v>
      </c>
    </row>
    <row r="70" spans="1:14" x14ac:dyDescent="0.25">
      <c r="A70" s="6">
        <v>44732</v>
      </c>
      <c r="B70" s="4" t="s">
        <v>728</v>
      </c>
      <c r="M70" s="4">
        <v>29</v>
      </c>
      <c r="N70" s="4" t="s">
        <v>558</v>
      </c>
    </row>
    <row r="71" spans="1:14" x14ac:dyDescent="0.25">
      <c r="A71" s="6">
        <v>44732</v>
      </c>
      <c r="B71" s="4" t="s">
        <v>729</v>
      </c>
      <c r="M71" s="4">
        <v>37</v>
      </c>
      <c r="N71" s="4" t="s">
        <v>641</v>
      </c>
    </row>
    <row r="72" spans="1:14" x14ac:dyDescent="0.25">
      <c r="A72" s="6">
        <v>44733</v>
      </c>
      <c r="B72" s="4" t="s">
        <v>727</v>
      </c>
      <c r="M72" s="4">
        <v>30</v>
      </c>
      <c r="N72" s="4" t="s">
        <v>539</v>
      </c>
    </row>
    <row r="73" spans="1:14" x14ac:dyDescent="0.25">
      <c r="A73" s="6">
        <v>44733</v>
      </c>
      <c r="B73" s="4" t="s">
        <v>730</v>
      </c>
      <c r="M73" s="4">
        <v>29</v>
      </c>
      <c r="N73" s="4" t="s">
        <v>558</v>
      </c>
    </row>
    <row r="74" spans="1:14" x14ac:dyDescent="0.25">
      <c r="A74" s="6">
        <v>44734</v>
      </c>
      <c r="B74" s="4" t="s">
        <v>731</v>
      </c>
      <c r="M74" s="4">
        <v>32</v>
      </c>
      <c r="N74" s="4" t="s">
        <v>558</v>
      </c>
    </row>
    <row r="75" spans="1:14" x14ac:dyDescent="0.25">
      <c r="A75" s="6">
        <v>44736</v>
      </c>
      <c r="B75" s="4" t="s">
        <v>732</v>
      </c>
      <c r="M75" s="4">
        <v>23</v>
      </c>
      <c r="N75" s="4" t="s">
        <v>659</v>
      </c>
    </row>
    <row r="76" spans="1:14" x14ac:dyDescent="0.25">
      <c r="A76" s="6">
        <v>44736</v>
      </c>
      <c r="B76" s="4" t="s">
        <v>733</v>
      </c>
      <c r="M76" s="4">
        <v>60</v>
      </c>
      <c r="N76" s="4" t="s">
        <v>545</v>
      </c>
    </row>
    <row r="77" spans="1:14" x14ac:dyDescent="0.25">
      <c r="A77" s="6">
        <v>44737</v>
      </c>
      <c r="B77" s="4" t="s">
        <v>734</v>
      </c>
      <c r="M77" s="4">
        <v>35</v>
      </c>
      <c r="N77" s="4" t="s">
        <v>558</v>
      </c>
    </row>
    <row r="78" spans="1:14" x14ac:dyDescent="0.25">
      <c r="A78" s="6">
        <v>44737</v>
      </c>
      <c r="B78" s="4" t="s">
        <v>735</v>
      </c>
      <c r="M78" s="4">
        <v>43</v>
      </c>
      <c r="N78" s="4" t="s">
        <v>598</v>
      </c>
    </row>
    <row r="79" spans="1:14" x14ac:dyDescent="0.25">
      <c r="A79" s="6">
        <v>44737</v>
      </c>
      <c r="B79" s="4" t="s">
        <v>736</v>
      </c>
      <c r="M79" s="4">
        <v>62</v>
      </c>
      <c r="N79" s="4" t="s">
        <v>674</v>
      </c>
    </row>
    <row r="80" spans="1:14" x14ac:dyDescent="0.25">
      <c r="A80" s="6">
        <v>44737</v>
      </c>
      <c r="B80" s="4" t="s">
        <v>737</v>
      </c>
      <c r="M80" s="4">
        <v>23</v>
      </c>
      <c r="N80" s="4" t="s">
        <v>665</v>
      </c>
    </row>
    <row r="81" spans="1:14" x14ac:dyDescent="0.25">
      <c r="A81" s="6">
        <v>44737</v>
      </c>
      <c r="B81" s="4" t="s">
        <v>738</v>
      </c>
      <c r="M81" s="4">
        <v>32</v>
      </c>
      <c r="N81" s="4" t="s">
        <v>386</v>
      </c>
    </row>
    <row r="82" spans="1:14" x14ac:dyDescent="0.25">
      <c r="A82" s="6">
        <v>44737</v>
      </c>
      <c r="B82" s="4" t="s">
        <v>739</v>
      </c>
      <c r="M82" s="4">
        <v>27</v>
      </c>
      <c r="N82" s="4" t="s">
        <v>641</v>
      </c>
    </row>
    <row r="83" spans="1:14" x14ac:dyDescent="0.25">
      <c r="A83" s="6">
        <v>44737</v>
      </c>
      <c r="B83" s="4" t="s">
        <v>740</v>
      </c>
      <c r="M83" s="4">
        <v>55</v>
      </c>
      <c r="N83" s="4" t="s">
        <v>386</v>
      </c>
    </row>
    <row r="84" spans="1:14" x14ac:dyDescent="0.25">
      <c r="A84" s="6">
        <v>44737</v>
      </c>
      <c r="B84" s="4" t="s">
        <v>741</v>
      </c>
      <c r="M84" s="4">
        <v>57</v>
      </c>
      <c r="N84" s="4" t="s">
        <v>641</v>
      </c>
    </row>
    <row r="85" spans="1:14" x14ac:dyDescent="0.25">
      <c r="A85" s="6">
        <v>44737</v>
      </c>
      <c r="B85" s="4" t="s">
        <v>742</v>
      </c>
      <c r="M85" s="4">
        <v>21</v>
      </c>
      <c r="N85" s="4" t="s">
        <v>665</v>
      </c>
    </row>
    <row r="86" spans="1:14" x14ac:dyDescent="0.25">
      <c r="A86" s="6">
        <v>44737</v>
      </c>
      <c r="B86" s="4" t="s">
        <v>743</v>
      </c>
      <c r="M86" s="4">
        <v>39</v>
      </c>
      <c r="N86" s="4" t="s">
        <v>538</v>
      </c>
    </row>
    <row r="87" spans="1:14" x14ac:dyDescent="0.25">
      <c r="A87" s="6">
        <v>44737</v>
      </c>
      <c r="B87" s="4" t="s">
        <v>744</v>
      </c>
      <c r="M87" s="4">
        <v>60</v>
      </c>
      <c r="N87" s="4" t="s">
        <v>631</v>
      </c>
    </row>
    <row r="88" spans="1:14" x14ac:dyDescent="0.25">
      <c r="A88" s="6">
        <v>44738</v>
      </c>
      <c r="B88" s="4" t="s">
        <v>745</v>
      </c>
      <c r="M88" s="4">
        <v>27</v>
      </c>
      <c r="N88" s="4" t="s">
        <v>705</v>
      </c>
    </row>
    <row r="89" spans="1:14" x14ac:dyDescent="0.25">
      <c r="A89" s="6">
        <v>44738</v>
      </c>
      <c r="B89" s="4" t="s">
        <v>746</v>
      </c>
      <c r="M89" s="4">
        <v>24</v>
      </c>
      <c r="N89" s="4" t="s">
        <v>604</v>
      </c>
    </row>
    <row r="90" spans="1:14" x14ac:dyDescent="0.25">
      <c r="A90" s="6">
        <v>44738</v>
      </c>
      <c r="B90" s="4" t="s">
        <v>747</v>
      </c>
      <c r="M90" s="4">
        <v>23</v>
      </c>
      <c r="N90" s="4" t="s">
        <v>17</v>
      </c>
    </row>
    <row r="91" spans="1:14" x14ac:dyDescent="0.25">
      <c r="A91" s="6">
        <v>44738</v>
      </c>
      <c r="B91" s="4" t="s">
        <v>748</v>
      </c>
      <c r="M91" s="4">
        <v>34</v>
      </c>
      <c r="N91" s="4" t="s">
        <v>598</v>
      </c>
    </row>
    <row r="92" spans="1:14" x14ac:dyDescent="0.25">
      <c r="A92" s="6">
        <v>44738</v>
      </c>
      <c r="B92" s="4" t="s">
        <v>749</v>
      </c>
      <c r="M92" s="4">
        <v>38</v>
      </c>
      <c r="N92" s="4" t="s">
        <v>17</v>
      </c>
    </row>
    <row r="93" spans="1:14" x14ac:dyDescent="0.25">
      <c r="A93" s="6">
        <v>44738</v>
      </c>
      <c r="B93" s="4" t="s">
        <v>750</v>
      </c>
      <c r="M93" s="4">
        <v>50</v>
      </c>
      <c r="N93" s="4" t="s">
        <v>659</v>
      </c>
    </row>
    <row r="94" spans="1:14" x14ac:dyDescent="0.25">
      <c r="A94" s="6">
        <v>44738</v>
      </c>
      <c r="B94" s="4" t="s">
        <v>751</v>
      </c>
      <c r="M94" s="4">
        <v>64</v>
      </c>
      <c r="N94" s="4" t="s">
        <v>641</v>
      </c>
    </row>
    <row r="95" spans="1:14" x14ac:dyDescent="0.25">
      <c r="A95" s="6">
        <v>44738</v>
      </c>
      <c r="B95" s="4" t="s">
        <v>752</v>
      </c>
      <c r="M95" s="4">
        <v>61</v>
      </c>
      <c r="N95" s="4" t="s">
        <v>674</v>
      </c>
    </row>
    <row r="96" spans="1:14" x14ac:dyDescent="0.25">
      <c r="A96" s="6">
        <v>44738</v>
      </c>
      <c r="B96" s="4" t="s">
        <v>753</v>
      </c>
      <c r="M96" s="4">
        <v>13</v>
      </c>
      <c r="N96" s="4" t="s">
        <v>674</v>
      </c>
    </row>
    <row r="97" spans="1:14" x14ac:dyDescent="0.25">
      <c r="A97" s="6">
        <v>44738</v>
      </c>
      <c r="B97" s="4" t="s">
        <v>754</v>
      </c>
      <c r="M97" s="4">
        <v>37</v>
      </c>
      <c r="N97" s="4" t="s">
        <v>386</v>
      </c>
    </row>
    <row r="98" spans="1:14" x14ac:dyDescent="0.25">
      <c r="A98" s="6">
        <v>44738</v>
      </c>
      <c r="B98" s="4" t="s">
        <v>755</v>
      </c>
      <c r="M98" s="4">
        <v>21</v>
      </c>
      <c r="N98" s="4" t="s">
        <v>17</v>
      </c>
    </row>
    <row r="99" spans="1:14" x14ac:dyDescent="0.25">
      <c r="A99" s="6">
        <v>44738</v>
      </c>
      <c r="B99" s="4" t="s">
        <v>756</v>
      </c>
      <c r="M99" s="4">
        <v>29</v>
      </c>
      <c r="N99" s="4" t="s">
        <v>665</v>
      </c>
    </row>
    <row r="100" spans="1:14" x14ac:dyDescent="0.25">
      <c r="A100" s="6">
        <v>44738</v>
      </c>
      <c r="B100" s="4" t="s">
        <v>757</v>
      </c>
      <c r="M100" s="4">
        <v>32</v>
      </c>
      <c r="N100" s="4" t="s">
        <v>641</v>
      </c>
    </row>
    <row r="101" spans="1:14" x14ac:dyDescent="0.25">
      <c r="A101" s="6">
        <v>44738</v>
      </c>
      <c r="B101" s="4" t="s">
        <v>758</v>
      </c>
      <c r="M101" s="4">
        <v>71</v>
      </c>
      <c r="N101" s="4" t="s">
        <v>386</v>
      </c>
    </row>
    <row r="102" spans="1:14" x14ac:dyDescent="0.25">
      <c r="A102" s="6">
        <v>44738</v>
      </c>
      <c r="B102" s="4" t="s">
        <v>759</v>
      </c>
      <c r="M102" s="4">
        <v>62</v>
      </c>
      <c r="N102" s="4" t="s">
        <v>653</v>
      </c>
    </row>
    <row r="103" spans="1:14" x14ac:dyDescent="0.25">
      <c r="A103" s="6">
        <v>44738</v>
      </c>
      <c r="B103" s="4" t="s">
        <v>760</v>
      </c>
      <c r="M103" s="4">
        <v>16</v>
      </c>
      <c r="N103" s="4" t="s">
        <v>16</v>
      </c>
    </row>
    <row r="104" spans="1:14" x14ac:dyDescent="0.25">
      <c r="A104" s="6">
        <v>44738</v>
      </c>
      <c r="B104" s="4" t="s">
        <v>761</v>
      </c>
      <c r="M104" s="4">
        <v>69</v>
      </c>
      <c r="N104" s="4" t="s">
        <v>16</v>
      </c>
    </row>
    <row r="105" spans="1:14" x14ac:dyDescent="0.25">
      <c r="A105" s="6">
        <v>44739</v>
      </c>
      <c r="B105" s="4" t="s">
        <v>762</v>
      </c>
      <c r="M105" s="4">
        <v>64</v>
      </c>
      <c r="N105" s="4" t="s">
        <v>631</v>
      </c>
    </row>
    <row r="106" spans="1:14" x14ac:dyDescent="0.25">
      <c r="A106" s="6">
        <v>44741</v>
      </c>
      <c r="B106" s="4" t="s">
        <v>763</v>
      </c>
      <c r="M106" s="4">
        <v>27</v>
      </c>
      <c r="N106" s="4" t="s">
        <v>545</v>
      </c>
    </row>
    <row r="107" spans="1:14" x14ac:dyDescent="0.25">
      <c r="A107" s="6">
        <v>44741</v>
      </c>
      <c r="B107" s="4" t="s">
        <v>764</v>
      </c>
      <c r="M107" s="4">
        <v>34</v>
      </c>
      <c r="N107" s="4" t="s">
        <v>17</v>
      </c>
    </row>
    <row r="108" spans="1:14" x14ac:dyDescent="0.25">
      <c r="A108" s="6">
        <v>44741</v>
      </c>
      <c r="B108" s="4" t="s">
        <v>765</v>
      </c>
      <c r="M108" s="4">
        <v>57</v>
      </c>
      <c r="N108" s="4" t="s">
        <v>631</v>
      </c>
    </row>
  </sheetData>
  <conditionalFormatting sqref="K1:K3">
    <cfRule type="cellIs" dxfId="0" priority="1" operator="equal">
      <formula>"NOT INVEST"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fevereiro</vt:lpstr>
      <vt:lpstr>fevereiroInvest</vt:lpstr>
      <vt:lpstr>marco</vt:lpstr>
      <vt:lpstr>marcoInvest</vt:lpstr>
      <vt:lpstr>abril</vt:lpstr>
      <vt:lpstr>abrilInvest</vt:lpstr>
      <vt:lpstr>maio</vt:lpstr>
      <vt:lpstr>junho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2023-07-11T03:55:43Z</dcterms:modified>
</cp:coreProperties>
</file>