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Invest" sheetId="9" r:id="rId6"/>
  </sheets>
  <calcPr calcId="152511"/>
</workbook>
</file>

<file path=xl/calcChain.xml><?xml version="1.0" encoding="utf-8"?>
<calcChain xmlns="http://schemas.openxmlformats.org/spreadsheetml/2006/main">
  <c r="D27" i="9" l="1"/>
  <c r="F23" i="9"/>
  <c r="H7" i="9" l="1"/>
  <c r="H8" i="9"/>
  <c r="I8" i="9" s="1"/>
  <c r="I7" i="9"/>
  <c r="D26" i="9" l="1"/>
  <c r="D14" i="9" l="1"/>
  <c r="D20" i="9" s="1"/>
  <c r="D19" i="9" s="1"/>
  <c r="D25" i="9"/>
  <c r="H2" i="9" l="1"/>
  <c r="I2" i="9" s="1"/>
  <c r="H9" i="9"/>
  <c r="H3" i="9"/>
  <c r="I3" i="9" s="1"/>
  <c r="F21" i="9" s="1"/>
  <c r="H5" i="9"/>
  <c r="I5" i="9" s="1"/>
  <c r="H6" i="9"/>
  <c r="I6" i="9" s="1"/>
  <c r="H10" i="9"/>
  <c r="H4" i="9"/>
  <c r="I4" i="9" s="1"/>
  <c r="D17" i="9"/>
  <c r="D18" i="9" s="1"/>
  <c r="D21" i="9" s="1"/>
  <c r="F22" i="9" l="1"/>
  <c r="D28" i="9"/>
  <c r="D22" i="9" s="1"/>
  <c r="G16" i="9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U30" i="3" l="1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U8" i="5" l="1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<sst xmlns="http://schemas.openxmlformats.org/spreadsheetml/2006/main" count="345" uniqueCount="135">
  <si>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</si>
  <si>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</si>
  <si>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</si>
  <si>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</si>
  <si>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</si>
  <si>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</si>
  <si>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</si>
  <si>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</si>
  <si>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</si>
  <si>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</si>
  <si>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</si>
  <si>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</si>
  <si>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</si>
  <si>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</si>
  <si>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</si>
  <si>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</si>
  <si>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</si>
  <si>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</si>
  <si>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</si>
  <si>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</si>
  <si>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</si>
  <si>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</si>
  <si>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</si>
  <si>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</si>
  <si>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</si>
  <si>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</si>
  <si>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</si>
  <si>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</si>
  <si>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</si>
  <si>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</si>
  <si>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</si>
  <si>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</si>
  <si>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</si>
  <si>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</si>
  <si>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</si>
  <si>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</si>
  <si>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</si>
  <si>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</si>
  <si>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</si>
  <si>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</si>
  <si>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</si>
  <si>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</si>
  <si>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</si>
  <si>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</si>
  <si>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</si>
  <si>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</si>
  <si>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</si>
  <si>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</si>
  <si>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</si>
  <si>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</si>
  <si>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</si>
  <si>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</si>
  <si>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</si>
  <si>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</si>
  <si>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</si>
  <si>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</si>
  <si>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</si>
  <si>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</si>
  <si>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</si>
  <si>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</si>
  <si>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</si>
  <si>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</si>
  <si>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</si>
  <si>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</si>
  <si>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</si>
  <si>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</si>
  <si>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</si>
  <si>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</si>
  <si>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</si>
  <si>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</si>
  <si>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</si>
  <si>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</si>
  <si>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</si>
  <si>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</si>
  <si>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</si>
  <si>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</si>
  <si>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</si>
  <si>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</si>
  <si>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</si>
  <si>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</si>
  <si>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</si>
  <si>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</si>
  <si>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</si>
  <si>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</si>
  <si>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</si>
  <si>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</si>
  <si>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</si>
  <si>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</si>
  <si>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</si>
  <si>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</si>
  <si>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</si>
  <si>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</si>
  <si>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</si>
  <si>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</si>
  <si>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</si>
  <si>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</si>
  <si>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</si>
  <si>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</si>
  <si>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</si>
  <si>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</si>
  <si>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</si>
  <si>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</si>
  <si>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</si>
  <si>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</si>
  <si>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</si>
  <si>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</si>
  <si>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</si>
  <si>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</si>
  <si>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</si>
  <si>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</si>
  <si>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</si>
  <si>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</si>
  <si>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</si>
  <si>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</si>
  <si>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</si>
  <si>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</si>
  <si>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</si>
  <si>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</si>
  <si>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</si>
  <si>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</si>
  <si>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</si>
  <si>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</si>
  <si>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</si>
  <si>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</si>
  <si>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</si>
  <si>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</si>
  <si>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</si>
  <si>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</si>
  <si>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</si>
  <si>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</si>
  <si>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</si>
  <si>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</si>
  <si>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STAKE BET PRIMO 6%</t>
  </si>
  <si>
    <t>PRESTON vs SUNDERLAND</t>
  </si>
  <si>
    <t>BRADFORD vs LEYTON 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</si>
</sst>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maioInvest!$G$16:$G$46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2681.58</c:v>
                </c:pt>
                <c:pt idx="6">
                  <c:v>3004.41</c:v>
                </c:pt>
                <c:pt idx="7">
                  <c:v>3215.5499999999997</c:v>
                </c:pt>
                <c:pt idx="8">
                  <c:v>3215.5499999999997</c:v>
                </c:pt>
                <c:pt idx="9">
                  <c:v>3215.5499999999997</c:v>
                </c:pt>
                <c:pt idx="10">
                  <c:v>3215.5499999999997</c:v>
                </c:pt>
                <c:pt idx="11">
                  <c:v>3215.5499999999997</c:v>
                </c:pt>
                <c:pt idx="12">
                  <c:v>3215.5499999999997</c:v>
                </c:pt>
                <c:pt idx="13">
                  <c:v>3215.5499999999997</c:v>
                </c:pt>
                <c:pt idx="14">
                  <c:v>3215.5499999999997</c:v>
                </c:pt>
                <c:pt idx="15">
                  <c:v>3215.5499999999997</c:v>
                </c:pt>
                <c:pt idx="16">
                  <c:v>3215.5499999999997</c:v>
                </c:pt>
                <c:pt idx="17">
                  <c:v>3215.5499999999997</c:v>
                </c:pt>
                <c:pt idx="18">
                  <c:v>3215.5499999999997</c:v>
                </c:pt>
                <c:pt idx="19">
                  <c:v>3215.5499999999997</c:v>
                </c:pt>
                <c:pt idx="20">
                  <c:v>3215.5499999999997</c:v>
                </c:pt>
                <c:pt idx="21">
                  <c:v>3215.5499999999997</c:v>
                </c:pt>
                <c:pt idx="22">
                  <c:v>3215.5499999999997</c:v>
                </c:pt>
                <c:pt idx="23">
                  <c:v>3215.5499999999997</c:v>
                </c:pt>
                <c:pt idx="24">
                  <c:v>3215.5499999999997</c:v>
                </c:pt>
                <c:pt idx="25">
                  <c:v>3215.5499999999997</c:v>
                </c:pt>
                <c:pt idx="26">
                  <c:v>3215.5499999999997</c:v>
                </c:pt>
                <c:pt idx="27">
                  <c:v>3215.5499999999997</c:v>
                </c:pt>
                <c:pt idx="28">
                  <c:v>3215.5499999999997</c:v>
                </c:pt>
                <c:pt idx="29">
                  <c:v>3215.5499999999997</c:v>
                </c:pt>
                <c:pt idx="30">
                  <c:v>3215.5499999999997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27968"/>
        <c:axId val="260129536"/>
      </c:scatterChart>
      <c:valAx>
        <c:axId val="260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29536"/>
        <c:crosses val="autoZero"/>
        <c:crossBetween val="midCat"/>
      </c:valAx>
      <c:valAx>
        <c:axId val="2601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28</xdr:row>
      <xdr:rowOff>52387</xdr:rowOff>
    </xdr:from>
    <xdr:to>
      <xdr:col>4</xdr:col>
      <xdr:colOff>619125</xdr:colOff>
      <xdr:row>42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L1" workbookViewId="0">
      <selection activeCell="S8" sqref="S8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6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M3" workbookViewId="0">
      <selection activeCell="T15" sqref="T15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0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124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124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124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134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124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  <c r="T15" s="1">
        <v>1.63</v>
      </c>
    </row>
    <row r="16" spans="1:20" x14ac:dyDescent="0.25">
      <c r="A16" s="4">
        <v>45054</v>
      </c>
      <c r="B16" s="2" t="s">
        <v>133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124</v>
      </c>
      <c r="Q16" s="7"/>
      <c r="R16" s="1">
        <v>21</v>
      </c>
      <c r="S16" s="2" t="s">
        <v>26</v>
      </c>
    </row>
    <row r="17" spans="1:19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</row>
    <row r="18" spans="1:19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</row>
    <row r="19" spans="1:19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</row>
    <row r="20" spans="1:19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</row>
    <row r="21" spans="1:19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</row>
    <row r="22" spans="1:19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</row>
    <row r="23" spans="1:19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</row>
    <row r="24" spans="1:19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</row>
    <row r="25" spans="1:19" x14ac:dyDescent="0.25">
      <c r="A25" s="9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</row>
    <row r="26" spans="1:19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</row>
    <row r="27" spans="1:19" x14ac:dyDescent="0.25">
      <c r="A27" s="4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3"/>
      <c r="Q27" s="7"/>
    </row>
    <row r="28" spans="1:19" x14ac:dyDescent="0.25">
      <c r="A28" s="4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3"/>
      <c r="Q28" s="7"/>
    </row>
    <row r="30" spans="1:19" x14ac:dyDescent="0.25">
      <c r="Q30" s="1"/>
      <c r="S30" s="1"/>
    </row>
    <row r="31" spans="1:19" x14ac:dyDescent="0.25">
      <c r="Q31" s="1"/>
      <c r="S31" s="27"/>
    </row>
    <row r="32" spans="1:19" x14ac:dyDescent="0.25">
      <c r="Q32" s="1"/>
      <c r="S32" s="30"/>
    </row>
    <row r="33" spans="17:19" x14ac:dyDescent="0.25">
      <c r="Q33" s="1"/>
      <c r="S33" s="1"/>
    </row>
    <row r="34" spans="17:19" x14ac:dyDescent="0.25">
      <c r="Q34" s="1"/>
      <c r="S34" s="1"/>
    </row>
    <row r="35" spans="17:19" x14ac:dyDescent="0.25">
      <c r="Q35" s="1"/>
      <c r="S35" s="1"/>
    </row>
    <row r="36" spans="17:19" x14ac:dyDescent="0.25">
      <c r="Q36" s="1"/>
      <c r="S36" s="30"/>
    </row>
    <row r="37" spans="17:19" x14ac:dyDescent="0.25">
      <c r="Q37" s="7"/>
      <c r="R37" s="7"/>
      <c r="S37" s="46"/>
    </row>
    <row r="38" spans="17:19" x14ac:dyDescent="0.25">
      <c r="Q38" s="7"/>
      <c r="R38" s="7"/>
      <c r="S38" s="46"/>
    </row>
    <row r="39" spans="17:19" ht="18.75" x14ac:dyDescent="0.3">
      <c r="Q39" s="7"/>
      <c r="R39" s="7"/>
      <c r="S39" s="47"/>
    </row>
    <row r="40" spans="17:19" x14ac:dyDescent="0.25">
      <c r="Q40" s="7"/>
      <c r="R40" s="7"/>
      <c r="S40" s="48"/>
    </row>
    <row r="41" spans="17:19" x14ac:dyDescent="0.25">
      <c r="Q41" s="7"/>
      <c r="R41" s="7"/>
      <c r="S41" s="48"/>
    </row>
    <row r="42" spans="17:19" x14ac:dyDescent="0.25">
      <c r="Q42" s="7"/>
      <c r="R42" s="7"/>
      <c r="S42" s="48"/>
    </row>
    <row r="43" spans="17:19" x14ac:dyDescent="0.25">
      <c r="Q43" s="7"/>
      <c r="R43" s="7"/>
      <c r="S43" s="48"/>
    </row>
    <row r="44" spans="17:19" x14ac:dyDescent="0.25">
      <c r="Q44" s="7"/>
      <c r="R44" s="7"/>
      <c r="S44" s="7"/>
    </row>
    <row r="45" spans="17:19" x14ac:dyDescent="0.25">
      <c r="Q45" s="1"/>
      <c r="S45" s="32"/>
    </row>
    <row r="46" spans="17:19" x14ac:dyDescent="0.25">
      <c r="Q46" s="1"/>
      <c r="S46" s="32"/>
    </row>
    <row r="47" spans="17:19" x14ac:dyDescent="0.25">
      <c r="Q47" s="34"/>
      <c r="S47" s="1"/>
    </row>
    <row r="48" spans="17:19" x14ac:dyDescent="0.25">
      <c r="Q48" s="34"/>
      <c r="S48" s="1"/>
    </row>
    <row r="49" spans="17:19" x14ac:dyDescent="0.25">
      <c r="Q49" s="34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  <row r="59" spans="17:19" x14ac:dyDescent="0.25">
      <c r="Q59" s="1"/>
      <c r="S59" s="1"/>
    </row>
    <row r="60" spans="17:19" x14ac:dyDescent="0.25">
      <c r="Q60" s="1"/>
      <c r="S60" s="1"/>
    </row>
    <row r="61" spans="17:19" x14ac:dyDescent="0.25">
      <c r="Q61" s="1"/>
      <c r="S61" s="1"/>
    </row>
  </sheetData>
  <conditionalFormatting sqref="P1:P1048576">
    <cfRule type="cellIs" dxfId="5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D19" sqref="D19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5" t="s">
        <v>131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0" si="0">C2*D$26</f>
        <v>267.75</v>
      </c>
      <c r="I2" s="32">
        <f>IF(G2="halfred",-(D$26/2),H2-D$26)</f>
        <v>114.75</v>
      </c>
      <c r="J2" s="30" t="s">
        <v>61</v>
      </c>
    </row>
    <row r="3" spans="1:10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284.58000000000004</v>
      </c>
      <c r="I3" s="32">
        <f t="shared" ref="I3:I8" si="1">IF(G3="halfred",-(D$26/2),H3-D$26)</f>
        <v>131.58000000000004</v>
      </c>
      <c r="J3" s="30" t="s">
        <v>91</v>
      </c>
    </row>
    <row r="4" spans="1:10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4" t="s">
        <v>12</v>
      </c>
      <c r="G4" s="1" t="s">
        <v>130</v>
      </c>
      <c r="H4" s="32">
        <f t="shared" si="0"/>
        <v>257.03999999999996</v>
      </c>
      <c r="I4" s="32">
        <f t="shared" si="1"/>
        <v>104.03999999999996</v>
      </c>
      <c r="J4" s="27"/>
    </row>
    <row r="5" spans="1:10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4" t="s">
        <v>124</v>
      </c>
      <c r="G5" s="1" t="s">
        <v>130</v>
      </c>
      <c r="H5" s="32">
        <f t="shared" si="0"/>
        <v>260.09999999999997</v>
      </c>
      <c r="I5" s="32">
        <f t="shared" si="1"/>
        <v>107.09999999999997</v>
      </c>
      <c r="J5" s="27"/>
    </row>
    <row r="6" spans="1:10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9" t="s">
        <v>124</v>
      </c>
      <c r="G6" s="1" t="s">
        <v>130</v>
      </c>
      <c r="H6" s="32">
        <f t="shared" si="0"/>
        <v>264.69</v>
      </c>
      <c r="I6" s="32">
        <f t="shared" si="1"/>
        <v>111.69</v>
      </c>
      <c r="J6" s="27"/>
    </row>
    <row r="7" spans="1:10" x14ac:dyDescent="0.25">
      <c r="A7" s="4">
        <v>45054</v>
      </c>
      <c r="B7" s="2" t="s">
        <v>134</v>
      </c>
      <c r="C7" s="42">
        <v>1.75</v>
      </c>
      <c r="D7" s="38">
        <v>15</v>
      </c>
      <c r="E7" s="1" t="s">
        <v>128</v>
      </c>
      <c r="F7" s="49" t="s">
        <v>124</v>
      </c>
      <c r="G7" s="1" t="s">
        <v>130</v>
      </c>
      <c r="H7" s="32">
        <f t="shared" si="0"/>
        <v>267.75</v>
      </c>
      <c r="I7" s="32">
        <f t="shared" si="1"/>
        <v>114.75</v>
      </c>
      <c r="J7" s="30"/>
    </row>
    <row r="8" spans="1:10" x14ac:dyDescent="0.25">
      <c r="A8" s="4">
        <v>45054</v>
      </c>
      <c r="B8" s="2" t="s">
        <v>133</v>
      </c>
      <c r="C8" s="42">
        <v>1.63</v>
      </c>
      <c r="D8" s="38">
        <v>21</v>
      </c>
      <c r="E8" s="1" t="s">
        <v>128</v>
      </c>
      <c r="F8" s="49" t="s">
        <v>124</v>
      </c>
      <c r="G8" s="1" t="s">
        <v>130</v>
      </c>
      <c r="H8" s="32">
        <f t="shared" si="0"/>
        <v>249.39</v>
      </c>
      <c r="I8" s="32">
        <f t="shared" si="1"/>
        <v>96.389999999999986</v>
      </c>
      <c r="J8" s="30"/>
    </row>
    <row r="9" spans="1:10" x14ac:dyDescent="0.25">
      <c r="A9" s="4"/>
      <c r="B9" s="3"/>
      <c r="C9" s="42"/>
      <c r="D9" s="38"/>
      <c r="E9" s="1"/>
      <c r="F9" s="40"/>
      <c r="H9" s="32">
        <f t="shared" si="0"/>
        <v>0</v>
      </c>
      <c r="I9" s="32"/>
      <c r="J9" s="30"/>
    </row>
    <row r="10" spans="1:10" x14ac:dyDescent="0.25">
      <c r="A10" s="4"/>
      <c r="B10" s="3"/>
      <c r="C10" s="42"/>
      <c r="D10" s="38"/>
      <c r="E10" s="1"/>
      <c r="F10" s="43"/>
      <c r="H10" s="32">
        <f t="shared" si="0"/>
        <v>0</v>
      </c>
      <c r="I10" s="32"/>
      <c r="J10" s="1"/>
    </row>
    <row r="11" spans="1:10" x14ac:dyDescent="0.25">
      <c r="A11" s="4"/>
      <c r="B11" s="41"/>
      <c r="C11" s="42"/>
      <c r="D11" s="38"/>
      <c r="E11" s="1"/>
      <c r="F11" s="39"/>
      <c r="G11" s="32"/>
      <c r="H11" s="32"/>
      <c r="I11" s="1"/>
    </row>
    <row r="12" spans="1:10" x14ac:dyDescent="0.25">
      <c r="A12" s="1"/>
      <c r="B12" s="1"/>
      <c r="C12" s="42"/>
      <c r="D12" s="1"/>
      <c r="E12" s="1"/>
      <c r="F12" s="1"/>
      <c r="G12" s="1"/>
      <c r="H12" s="1"/>
      <c r="I12" s="1"/>
    </row>
    <row r="13" spans="1:10" x14ac:dyDescent="0.25">
      <c r="A13" s="1"/>
      <c r="B13" s="1"/>
      <c r="C13" s="42"/>
      <c r="D13" s="1"/>
      <c r="E13" s="1"/>
      <c r="F13" s="1"/>
      <c r="G13" s="1"/>
      <c r="H13" s="1"/>
      <c r="I13" s="1"/>
    </row>
    <row r="14" spans="1:10" x14ac:dyDescent="0.25">
      <c r="A14" s="1"/>
      <c r="B14" s="1" t="s">
        <v>93</v>
      </c>
      <c r="C14" s="1"/>
      <c r="D14" s="1">
        <f>COUNT(D2:D11)-D15</f>
        <v>7</v>
      </c>
      <c r="E14" s="1"/>
      <c r="F14" s="1"/>
      <c r="G14" s="1"/>
      <c r="H14" s="1"/>
      <c r="I14" s="1"/>
    </row>
    <row r="15" spans="1:10" x14ac:dyDescent="0.25">
      <c r="A15" s="1"/>
      <c r="B15" s="1" t="s">
        <v>129</v>
      </c>
      <c r="D15" s="1">
        <v>0</v>
      </c>
      <c r="E15" s="1" t="s">
        <v>94</v>
      </c>
      <c r="F15" s="1" t="s">
        <v>95</v>
      </c>
      <c r="G15" s="1"/>
      <c r="H15" s="1"/>
      <c r="I15" s="1"/>
    </row>
    <row r="16" spans="1:10" x14ac:dyDescent="0.25">
      <c r="A16" s="1"/>
      <c r="B16" s="1" t="s">
        <v>96</v>
      </c>
      <c r="C16" s="1"/>
      <c r="D16" s="27">
        <v>0</v>
      </c>
      <c r="E16" s="1">
        <v>1</v>
      </c>
      <c r="F16" s="28">
        <v>0</v>
      </c>
      <c r="G16" s="29">
        <f>F16 +D24</f>
        <v>2550</v>
      </c>
      <c r="H16" s="1"/>
      <c r="I16" s="1"/>
    </row>
    <row r="17" spans="1:9" x14ac:dyDescent="0.25">
      <c r="A17" s="1"/>
      <c r="B17" s="1" t="s">
        <v>97</v>
      </c>
      <c r="C17" s="1"/>
      <c r="D17" s="30">
        <f>D14-D16</f>
        <v>7</v>
      </c>
      <c r="E17" s="1">
        <v>2</v>
      </c>
      <c r="F17" s="28">
        <v>0</v>
      </c>
      <c r="G17" s="29">
        <f>F17 +G16</f>
        <v>2550</v>
      </c>
      <c r="H17" s="1"/>
      <c r="I17" s="1"/>
    </row>
    <row r="18" spans="1:9" x14ac:dyDescent="0.25">
      <c r="A18" s="1"/>
      <c r="B18" s="1" t="s">
        <v>98</v>
      </c>
      <c r="C18" s="1"/>
      <c r="D18" s="1">
        <f>D17/D14*100</f>
        <v>100</v>
      </c>
      <c r="E18" s="1">
        <v>3</v>
      </c>
      <c r="F18" s="28">
        <v>0</v>
      </c>
      <c r="G18" s="29">
        <f t="shared" ref="G18:G46" si="2">F18 +G17</f>
        <v>2550</v>
      </c>
      <c r="H18" s="1"/>
      <c r="I18" s="1"/>
    </row>
    <row r="19" spans="1:9" x14ac:dyDescent="0.25">
      <c r="A19" s="1"/>
      <c r="B19" s="1" t="s">
        <v>99</v>
      </c>
      <c r="C19" s="1"/>
      <c r="D19" s="1">
        <f>1/D20*100</f>
        <v>57.851239669421474</v>
      </c>
      <c r="E19" s="1">
        <v>4</v>
      </c>
      <c r="F19" s="28">
        <v>0</v>
      </c>
      <c r="G19" s="29">
        <f t="shared" si="2"/>
        <v>2550</v>
      </c>
      <c r="H19" s="1"/>
      <c r="I19" s="1"/>
    </row>
    <row r="20" spans="1:9" x14ac:dyDescent="0.25">
      <c r="A20" s="1"/>
      <c r="B20" s="1" t="s">
        <v>100</v>
      </c>
      <c r="C20" s="1"/>
      <c r="D20" s="1">
        <f>SUM(C2:C11)/D14</f>
        <v>1.7285714285714289</v>
      </c>
      <c r="E20" s="1">
        <v>5</v>
      </c>
      <c r="F20" s="28">
        <v>0</v>
      </c>
      <c r="G20" s="29">
        <f t="shared" si="2"/>
        <v>2550</v>
      </c>
      <c r="H20" s="1"/>
      <c r="I20" s="1"/>
    </row>
    <row r="21" spans="1:9" x14ac:dyDescent="0.25">
      <c r="A21" s="1"/>
      <c r="B21" s="1" t="s">
        <v>101</v>
      </c>
      <c r="C21" s="1"/>
      <c r="D21" s="30">
        <f>D18-D19</f>
        <v>42.148760330578526</v>
      </c>
      <c r="E21" s="1">
        <v>6</v>
      </c>
      <c r="F21" s="28">
        <f>I3</f>
        <v>131.58000000000004</v>
      </c>
      <c r="G21" s="29">
        <f t="shared" si="2"/>
        <v>2681.58</v>
      </c>
      <c r="H21" s="1"/>
      <c r="I21" s="1"/>
    </row>
    <row r="22" spans="1:9" x14ac:dyDescent="0.25">
      <c r="A22" s="1"/>
      <c r="B22" s="1" t="s">
        <v>102</v>
      </c>
      <c r="C22" s="1"/>
      <c r="D22" s="30">
        <f>D28/1</f>
        <v>30.599999999999998</v>
      </c>
      <c r="E22" s="1">
        <v>7</v>
      </c>
      <c r="F22" s="28">
        <f>SUM(I4:I6)</f>
        <v>322.82999999999993</v>
      </c>
      <c r="G22" s="29">
        <f t="shared" si="2"/>
        <v>3004.41</v>
      </c>
      <c r="H22" s="1"/>
      <c r="I22" s="1"/>
    </row>
    <row r="23" spans="1:9" x14ac:dyDescent="0.25">
      <c r="A23" s="1"/>
      <c r="B23" s="1"/>
      <c r="C23" s="1"/>
      <c r="D23" s="30"/>
      <c r="E23" s="1">
        <v>8</v>
      </c>
      <c r="F23" s="28">
        <f>SUM(I7:I8)</f>
        <v>211.14</v>
      </c>
      <c r="G23" s="29">
        <f t="shared" si="2"/>
        <v>3215.5499999999997</v>
      </c>
      <c r="H23" s="1"/>
      <c r="I23" s="1"/>
    </row>
    <row r="24" spans="1:9" ht="18.75" x14ac:dyDescent="0.3">
      <c r="A24" s="1"/>
      <c r="B24" s="1" t="s">
        <v>103</v>
      </c>
      <c r="C24" s="1"/>
      <c r="D24" s="31">
        <v>2550</v>
      </c>
      <c r="E24" s="1">
        <v>9</v>
      </c>
      <c r="F24" s="28">
        <v>0</v>
      </c>
      <c r="G24" s="29">
        <f t="shared" si="2"/>
        <v>3215.5499999999997</v>
      </c>
      <c r="H24" s="1"/>
      <c r="I24" s="1"/>
    </row>
    <row r="25" spans="1:9" x14ac:dyDescent="0.25">
      <c r="A25" s="1"/>
      <c r="B25" s="1" t="s">
        <v>104</v>
      </c>
      <c r="C25" s="1"/>
      <c r="D25" s="32">
        <f>D24/100</f>
        <v>25.5</v>
      </c>
      <c r="E25" s="1">
        <v>10</v>
      </c>
      <c r="F25" s="28">
        <v>0</v>
      </c>
      <c r="G25" s="29">
        <f t="shared" si="2"/>
        <v>3215.5499999999997</v>
      </c>
      <c r="H25" s="1"/>
      <c r="I25" s="1"/>
    </row>
    <row r="26" spans="1:9" x14ac:dyDescent="0.25">
      <c r="A26" s="1"/>
      <c r="B26" s="1" t="s">
        <v>132</v>
      </c>
      <c r="C26" s="1"/>
      <c r="D26" s="32">
        <f>D25*6</f>
        <v>153</v>
      </c>
      <c r="E26" s="1">
        <v>11</v>
      </c>
      <c r="F26" s="28">
        <v>0</v>
      </c>
      <c r="G26" s="29">
        <f t="shared" si="2"/>
        <v>3215.5499999999997</v>
      </c>
      <c r="H26" s="1"/>
      <c r="I26" s="1"/>
    </row>
    <row r="27" spans="1:9" x14ac:dyDescent="0.25">
      <c r="A27" s="1"/>
      <c r="B27" s="1" t="s">
        <v>105</v>
      </c>
      <c r="C27" s="1"/>
      <c r="D27" s="32">
        <f>SUM(I2:I11)</f>
        <v>780.3</v>
      </c>
      <c r="E27" s="1">
        <v>12</v>
      </c>
      <c r="F27" s="28">
        <v>0</v>
      </c>
      <c r="G27" s="29">
        <f t="shared" si="2"/>
        <v>3215.5499999999997</v>
      </c>
      <c r="H27" s="1"/>
      <c r="I27" s="1"/>
    </row>
    <row r="28" spans="1:9" x14ac:dyDescent="0.25">
      <c r="A28" s="1"/>
      <c r="B28" s="33" t="s">
        <v>106</v>
      </c>
      <c r="C28" s="1"/>
      <c r="D28" s="1">
        <f>D27/D24*100</f>
        <v>30.599999999999998</v>
      </c>
      <c r="E28" s="1">
        <v>13</v>
      </c>
      <c r="F28" s="28">
        <v>0</v>
      </c>
      <c r="G28" s="29">
        <f t="shared" si="2"/>
        <v>3215.5499999999997</v>
      </c>
      <c r="H28" s="1"/>
      <c r="I28" s="1"/>
    </row>
    <row r="29" spans="1:9" x14ac:dyDescent="0.25">
      <c r="A29" s="1"/>
      <c r="E29" s="1">
        <v>14</v>
      </c>
      <c r="F29" s="28">
        <v>0</v>
      </c>
      <c r="G29" s="29">
        <f t="shared" si="2"/>
        <v>3215.5499999999997</v>
      </c>
      <c r="H29" s="1"/>
      <c r="I29" s="1"/>
    </row>
    <row r="30" spans="1:9" x14ac:dyDescent="0.25">
      <c r="A30" s="1"/>
      <c r="B30" s="1"/>
      <c r="C30" s="1"/>
      <c r="D30" s="32"/>
      <c r="E30" s="1">
        <v>15</v>
      </c>
      <c r="F30" s="28">
        <v>0</v>
      </c>
      <c r="G30" s="29">
        <f t="shared" si="2"/>
        <v>3215.5499999999997</v>
      </c>
      <c r="H30" s="1"/>
      <c r="I30" s="1"/>
    </row>
    <row r="31" spans="1:9" x14ac:dyDescent="0.25">
      <c r="A31" s="1"/>
      <c r="B31" s="1"/>
      <c r="C31" s="1"/>
      <c r="D31" s="32"/>
      <c r="E31" s="1">
        <v>16</v>
      </c>
      <c r="F31" s="28">
        <v>0</v>
      </c>
      <c r="G31" s="29">
        <f t="shared" si="2"/>
        <v>3215.5499999999997</v>
      </c>
      <c r="H31" s="1"/>
      <c r="I31" s="1"/>
    </row>
    <row r="32" spans="1:9" x14ac:dyDescent="0.25">
      <c r="A32" s="1"/>
      <c r="B32" s="34"/>
      <c r="C32" s="1"/>
      <c r="D32" s="1"/>
      <c r="E32" s="1">
        <v>17</v>
      </c>
      <c r="F32" s="28">
        <v>0</v>
      </c>
      <c r="G32" s="29">
        <f t="shared" si="2"/>
        <v>3215.5499999999997</v>
      </c>
      <c r="H32" s="1"/>
      <c r="I32" s="1"/>
    </row>
    <row r="33" spans="1:9" x14ac:dyDescent="0.25">
      <c r="A33" s="1"/>
      <c r="B33" s="34"/>
      <c r="C33" s="1"/>
      <c r="D33" s="1"/>
      <c r="E33" s="1">
        <v>18</v>
      </c>
      <c r="F33" s="28">
        <v>0</v>
      </c>
      <c r="G33" s="29">
        <f t="shared" si="2"/>
        <v>3215.5499999999997</v>
      </c>
      <c r="H33" s="1"/>
      <c r="I33" s="1"/>
    </row>
    <row r="34" spans="1:9" x14ac:dyDescent="0.25">
      <c r="A34" s="1"/>
      <c r="B34" s="34"/>
      <c r="C34" s="1"/>
      <c r="D34" s="1"/>
      <c r="E34" s="1">
        <v>19</v>
      </c>
      <c r="F34" s="28">
        <v>0</v>
      </c>
      <c r="G34" s="29">
        <f t="shared" si="2"/>
        <v>3215.5499999999997</v>
      </c>
      <c r="H34" s="1"/>
      <c r="I34" s="1"/>
    </row>
    <row r="35" spans="1:9" x14ac:dyDescent="0.25">
      <c r="A35" s="1"/>
      <c r="B35" s="1"/>
      <c r="C35" s="1"/>
      <c r="D35" s="1"/>
      <c r="E35" s="1">
        <v>20</v>
      </c>
      <c r="F35" s="28">
        <v>0</v>
      </c>
      <c r="G35" s="29">
        <f t="shared" si="2"/>
        <v>3215.5499999999997</v>
      </c>
      <c r="H35" s="1"/>
      <c r="I35" s="1"/>
    </row>
    <row r="36" spans="1:9" x14ac:dyDescent="0.25">
      <c r="A36" s="1"/>
      <c r="B36" s="1"/>
      <c r="C36" s="1"/>
      <c r="D36" s="1"/>
      <c r="E36" s="1">
        <v>21</v>
      </c>
      <c r="F36" s="28">
        <v>0</v>
      </c>
      <c r="G36" s="29">
        <f t="shared" si="2"/>
        <v>3215.5499999999997</v>
      </c>
      <c r="H36" s="1"/>
      <c r="I36" s="1"/>
    </row>
    <row r="37" spans="1:9" x14ac:dyDescent="0.25">
      <c r="A37" s="1"/>
      <c r="B37" s="1"/>
      <c r="C37" s="1"/>
      <c r="D37" s="1"/>
      <c r="E37" s="1">
        <v>22</v>
      </c>
      <c r="F37" s="28">
        <v>0</v>
      </c>
      <c r="G37" s="29">
        <f t="shared" si="2"/>
        <v>3215.5499999999997</v>
      </c>
      <c r="H37" s="1"/>
      <c r="I37" s="1"/>
    </row>
    <row r="38" spans="1:9" x14ac:dyDescent="0.25">
      <c r="A38" s="1"/>
      <c r="B38" s="1"/>
      <c r="C38" s="1"/>
      <c r="D38" s="1"/>
      <c r="E38" s="1">
        <v>23</v>
      </c>
      <c r="F38" s="28">
        <v>0</v>
      </c>
      <c r="G38" s="29">
        <f t="shared" si="2"/>
        <v>3215.5499999999997</v>
      </c>
      <c r="H38" s="1"/>
      <c r="I38" s="1"/>
    </row>
    <row r="39" spans="1:9" x14ac:dyDescent="0.25">
      <c r="A39" s="1"/>
      <c r="B39" s="1"/>
      <c r="C39" s="1"/>
      <c r="D39" s="1"/>
      <c r="E39" s="1">
        <v>24</v>
      </c>
      <c r="F39" s="28">
        <v>0</v>
      </c>
      <c r="G39" s="29">
        <f t="shared" si="2"/>
        <v>3215.5499999999997</v>
      </c>
      <c r="H39" s="1"/>
      <c r="I39" s="1"/>
    </row>
    <row r="40" spans="1:9" x14ac:dyDescent="0.25">
      <c r="A40" s="1"/>
      <c r="B40" s="1"/>
      <c r="C40" s="1"/>
      <c r="D40" s="1"/>
      <c r="E40" s="1">
        <v>25</v>
      </c>
      <c r="F40" s="28">
        <v>0</v>
      </c>
      <c r="G40" s="29">
        <f t="shared" si="2"/>
        <v>3215.5499999999997</v>
      </c>
      <c r="H40" s="1"/>
      <c r="I40" s="1"/>
    </row>
    <row r="41" spans="1:9" x14ac:dyDescent="0.25">
      <c r="A41" s="1"/>
      <c r="B41" s="1"/>
      <c r="C41" s="1"/>
      <c r="D41" s="1"/>
      <c r="E41" s="1">
        <v>26</v>
      </c>
      <c r="F41" s="28">
        <v>0</v>
      </c>
      <c r="G41" s="29">
        <f t="shared" si="2"/>
        <v>3215.5499999999997</v>
      </c>
      <c r="H41" s="1"/>
      <c r="I41" s="1"/>
    </row>
    <row r="42" spans="1:9" x14ac:dyDescent="0.25">
      <c r="A42" s="1"/>
      <c r="B42" s="1"/>
      <c r="C42" s="1"/>
      <c r="D42" s="1"/>
      <c r="E42" s="1">
        <v>27</v>
      </c>
      <c r="F42" s="28">
        <v>0</v>
      </c>
      <c r="G42" s="29">
        <f t="shared" si="2"/>
        <v>3215.5499999999997</v>
      </c>
      <c r="H42" s="1"/>
      <c r="I42" s="1"/>
    </row>
    <row r="43" spans="1:9" x14ac:dyDescent="0.25">
      <c r="A43" s="1"/>
      <c r="B43" s="1"/>
      <c r="C43" s="1"/>
      <c r="D43" s="1"/>
      <c r="E43" s="1">
        <v>28</v>
      </c>
      <c r="F43" s="28">
        <v>0</v>
      </c>
      <c r="G43" s="29">
        <f t="shared" si="2"/>
        <v>3215.5499999999997</v>
      </c>
      <c r="H43" s="1"/>
      <c r="I43" s="1"/>
    </row>
    <row r="44" spans="1:9" x14ac:dyDescent="0.25">
      <c r="A44" s="1"/>
      <c r="B44" s="1"/>
      <c r="C44" s="1"/>
      <c r="D44" s="1"/>
      <c r="E44" s="1">
        <v>29</v>
      </c>
      <c r="F44" s="28">
        <v>0</v>
      </c>
      <c r="G44" s="29">
        <f t="shared" si="2"/>
        <v>3215.5499999999997</v>
      </c>
      <c r="H44" s="1"/>
      <c r="I44" s="1"/>
    </row>
    <row r="45" spans="1:9" x14ac:dyDescent="0.25">
      <c r="A45" s="1"/>
      <c r="B45" s="1"/>
      <c r="C45" s="1"/>
      <c r="D45" s="1"/>
      <c r="E45" s="1">
        <v>30</v>
      </c>
      <c r="F45" s="28">
        <v>0</v>
      </c>
      <c r="G45" s="29">
        <f t="shared" si="2"/>
        <v>3215.5499999999997</v>
      </c>
      <c r="H45" s="1"/>
      <c r="I45" s="1"/>
    </row>
    <row r="46" spans="1:9" x14ac:dyDescent="0.25">
      <c r="A46" s="1"/>
      <c r="B46" s="1"/>
      <c r="C46" s="1"/>
      <c r="D46" s="1"/>
      <c r="E46" s="1">
        <v>31</v>
      </c>
      <c r="F46" s="28">
        <v>0</v>
      </c>
      <c r="G46" s="29">
        <f t="shared" si="2"/>
        <v>3215.5499999999997</v>
      </c>
      <c r="H46" s="1"/>
      <c r="I46" s="1"/>
    </row>
  </sheetData>
  <conditionalFormatting sqref="F16:F46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H11 I2:I10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janeiro</vt:lpstr>
      <vt:lpstr>fevereiro</vt:lpstr>
      <vt:lpstr>marco</vt:lpstr>
      <vt:lpstr>abril</vt:lpstr>
      <vt:lpstr>maio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2023-05-07T00:01:14Z</dcterms:modified>
</cp:coreProperties>
</file>