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julho1-5" sheetId="2" r:id="rId1"/>
    <sheet name="julho" sheetId="1" r:id="rId2"/>
    <sheet name="julhoInvest" sheetId="3" r:id="rId3"/>
  </sheets>
  <calcPr calcId="152511"/>
</workbook>
</file>

<file path=xl/calcChain.xml><?xml version="1.0" encoding="utf-8"?>
<calcChain xmlns="http://schemas.openxmlformats.org/spreadsheetml/2006/main">
  <c r="D39" i="3" l="1"/>
  <c r="D34" i="3"/>
  <c r="D44" i="3" l="1"/>
  <c r="D45" i="3" s="1"/>
  <c r="D38" i="3"/>
  <c r="F25" i="3" l="1"/>
  <c r="G25" i="3" s="1"/>
  <c r="F24" i="3"/>
  <c r="G24" i="3" s="1"/>
  <c r="F23" i="3"/>
  <c r="G23" i="3" s="1"/>
  <c r="F22" i="3"/>
  <c r="G22" i="3" s="1"/>
  <c r="F21" i="3"/>
  <c r="G21" i="3" s="1"/>
  <c r="D36" i="3"/>
  <c r="D37" i="3" s="1"/>
  <c r="D40" i="3" s="1"/>
  <c r="D41" i="3" s="1"/>
  <c r="F4" i="3" l="1"/>
  <c r="F6" i="3"/>
  <c r="G6" i="3" s="1"/>
  <c r="F8" i="3"/>
  <c r="G8" i="3" s="1"/>
  <c r="F10" i="3"/>
  <c r="G10" i="3" s="1"/>
  <c r="G12" i="3"/>
  <c r="F16" i="3"/>
  <c r="G16" i="3" s="1"/>
  <c r="F18" i="3"/>
  <c r="F20" i="3"/>
  <c r="G20" i="3" s="1"/>
  <c r="F3" i="3"/>
  <c r="G3" i="3" s="1"/>
  <c r="G5" i="3"/>
  <c r="F7" i="3"/>
  <c r="G7" i="3" s="1"/>
  <c r="G9" i="3"/>
  <c r="F11" i="3"/>
  <c r="G11" i="3" s="1"/>
  <c r="F17" i="3"/>
  <c r="G17" i="3" s="1"/>
  <c r="F19" i="3"/>
  <c r="G19" i="3" s="1"/>
  <c r="F2" i="3"/>
  <c r="G2" i="3" s="1"/>
  <c r="D46" i="3" s="1"/>
  <c r="D47" i="3" l="1"/>
</calcChain>
</file>

<file path=xl/sharedStrings.xml><?xml version="1.0" encoding="utf-8"?>
<sst xmlns="http://schemas.openxmlformats.org/spreadsheetml/2006/main" count="294" uniqueCount="116">
  <si>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</si>
  <si>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</si>
  <si>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</si>
  <si>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</si>
  <si>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</si>
  <si>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</si>
  <si>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</si>
  <si>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</si>
  <si>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</si>
  <si>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ANALISE TECNICA</t>
  </si>
  <si>
    <t>RESULT</t>
  </si>
  <si>
    <t>PERFORMANCE</t>
  </si>
  <si>
    <t>LEAGUE</t>
  </si>
  <si>
    <t>PRICE</t>
  </si>
  <si>
    <t>ARGENTINA - PRIMERA C</t>
  </si>
  <si>
    <t>ANALISE-TECNICA</t>
  </si>
  <si>
    <t>TOTAL DE GOLS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</si>
  <si>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</si>
  <si>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</si>
  <si>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</si>
  <si>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</si>
  <si>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</si>
  <si>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</si>
  <si>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</si>
  <si>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</si>
  <si>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</si>
  <si>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</si>
  <si>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</si>
  <si>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</si>
  <si>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</si>
  <si>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</si>
  <si>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</si>
  <si>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</si>
  <si>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</si>
  <si>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</si>
  <si>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</si>
  <si>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</si>
  <si>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</si>
  <si>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</si>
  <si>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</si>
  <si>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</si>
  <si>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</si>
  <si>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</si>
  <si>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</si>
  <si>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</si>
  <si>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</si>
  <si>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</si>
  <si>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</si>
  <si>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</si>
  <si>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</si>
  <si>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</si>
  <si>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</si>
  <si>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</si>
  <si>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</si>
  <si>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</si>
  <si>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</si>
  <si>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</si>
  <si>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</si>
  <si>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</si>
  <si>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</si>
  <si>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</si>
  <si>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</si>
  <si>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</si>
  <si>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</si>
  <si>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</si>
  <si>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</si>
  <si>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</si>
  <si>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</si>
  <si>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</si>
  <si>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</si>
  <si>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</si>
  <si>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</si>
  <si>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r>
      <t xml:space="preserve">HOME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</si>
  <si>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DRAW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>MAKET</t>
    </r>
    <r>
      <rPr>
        <b/>
        <sz val="11"/>
        <color theme="9" tint="-0.249977111117893"/>
        <rFont val="Calibri"/>
        <family val="2"/>
        <scheme val="minor"/>
      </rPr>
      <t xml:space="preserve"> PINNACLE</t>
    </r>
  </si>
  <si>
    <r>
      <t xml:space="preserve">AWAY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</si>
  <si>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</si>
  <si>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OVER 2,5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>MAKET</t>
    </r>
    <r>
      <rPr>
        <b/>
        <sz val="11"/>
        <color theme="9" tint="-0.249977111117893"/>
        <rFont val="Calibri"/>
        <family val="2"/>
        <scheme val="minor"/>
      </rPr>
      <t xml:space="preserve"> PINNACLE</t>
    </r>
  </si>
  <si>
    <r>
      <t xml:space="preserve">UNDER 2,5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</si>
  <si>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</t>
    </r>
    <r>
      <rPr>
        <b/>
        <sz val="11"/>
        <color theme="9" tint="-0.249977111117893"/>
        <rFont val="Calibri"/>
        <family val="2"/>
        <scheme val="minor"/>
      </rPr>
      <t xml:space="preserve"> PINNACLE</t>
    </r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</si>
  <si>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</si>
  <si>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</si>
  <si>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</si>
  <si>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</si>
  <si>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</si>
  <si>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</si>
  <si>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</si>
  <si>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</si>
  <si>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</si>
  <si>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</si>
  <si>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</si>
  <si>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</si>
  <si>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</si>
  <si>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</si>
  <si>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</si>
  <si>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over 2,5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</si>
  <si>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</si>
  <si>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</si>
  <si>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</si>
  <si>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</si>
  <si>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</si>
  <si>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</si>
  <si>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</si>
  <si>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</si>
  <si>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</si>
  <si>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</si>
  <si>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</si>
  <si>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</si>
  <si>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</si>
  <si>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</si>
  <si>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</si>
  <si>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STAKE BET MATRIZ-FULL 3%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</si>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</sst>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textRotation="45"/>
    </xf>
    <xf numFmtId="0" fontId="0" fillId="0" borderId="0" xfId="0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 textRotation="90"/>
    </xf>
    <xf numFmtId="0" fontId="1" fillId="0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0" borderId="0" xfId="0" applyFont="1" applyAlignment="1">
      <alignment horizontal="center" textRotation="90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7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165" fontId="9" fillId="7" borderId="0" xfId="0" applyNumberFormat="1" applyFont="1" applyFill="1" applyAlignment="1">
      <alignment horizontal="center"/>
    </xf>
    <xf numFmtId="164" fontId="11" fillId="8" borderId="0" xfId="0" applyNumberFormat="1" applyFont="1" applyFill="1" applyAlignment="1">
      <alignment horizontal="center"/>
    </xf>
    <xf numFmtId="0" fontId="0" fillId="9" borderId="0" xfId="0" applyFill="1" applyAlignment="1">
      <alignment horizontal="center"/>
    </xf>
    <xf numFmtId="164" fontId="0" fillId="9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0" fillId="0" borderId="0" xfId="0" applyFill="1"/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1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2" workbookViewId="0">
      <selection activeCell="G23" sqref="G23"/>
    </sheetView>
  </sheetViews>
  <sheetFormatPr defaultRowHeight="15" x14ac:dyDescent="0.25"/>
  <cols>
    <col min="1" max="1" width="10.7109375" bestFit="1" customWidth="1"/>
    <col min="2" max="2" width="38.5703125" style="6" bestFit="1" customWidth="1"/>
    <col min="3" max="9" width="9.140625" style="6"/>
    <col min="10" max="10" width="16" bestFit="1" customWidth="1"/>
    <col min="13" max="13" width="30.42578125" style="6" bestFit="1" customWidth="1"/>
    <col min="14" max="14" width="9.140625" style="6"/>
  </cols>
  <sheetData>
    <row r="1" spans="1:15" ht="226.5" x14ac:dyDescent="0.25">
      <c r="A1" s="1" t="s">
        <v>0</v>
      </c>
      <c r="B1" s="1" t="s">
        <v>1</v>
      </c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2" t="s">
        <v>8</v>
      </c>
      <c r="K1" s="12" t="s">
        <v>15</v>
      </c>
      <c r="L1" s="13" t="s">
        <v>11</v>
      </c>
      <c r="M1" s="14" t="s">
        <v>12</v>
      </c>
      <c r="N1" s="15" t="s">
        <v>10</v>
      </c>
      <c r="O1" s="15" t="s">
        <v>16</v>
      </c>
    </row>
    <row r="2" spans="1:15" x14ac:dyDescent="0.25">
      <c r="A2" s="3">
        <v>45108</v>
      </c>
      <c r="B2" s="4" t="s">
        <v>18</v>
      </c>
      <c r="C2" s="6">
        <v>3.37</v>
      </c>
      <c r="D2" s="6">
        <v>2.84</v>
      </c>
      <c r="E2" s="6">
        <v>2.2000000000000002</v>
      </c>
      <c r="F2" s="6">
        <v>404</v>
      </c>
      <c r="G2" s="6">
        <v>2.0499999999999998</v>
      </c>
      <c r="H2" s="6">
        <v>1.58</v>
      </c>
      <c r="I2" s="6">
        <v>1.98</v>
      </c>
      <c r="J2" s="5" t="s">
        <v>20</v>
      </c>
      <c r="K2" s="6"/>
      <c r="L2" s="6">
        <v>46</v>
      </c>
      <c r="M2" s="4" t="s">
        <v>19</v>
      </c>
      <c r="N2" s="6" t="s">
        <v>79</v>
      </c>
      <c r="O2" s="6"/>
    </row>
    <row r="3" spans="1:15" x14ac:dyDescent="0.25">
      <c r="A3" s="3">
        <v>45108</v>
      </c>
      <c r="B3" s="4" t="s">
        <v>21</v>
      </c>
      <c r="C3" s="6">
        <v>2.25</v>
      </c>
      <c r="D3" s="6">
        <v>3.14</v>
      </c>
      <c r="E3" s="6">
        <v>3.7</v>
      </c>
      <c r="F3" s="6">
        <v>2.81</v>
      </c>
      <c r="G3" s="6">
        <v>2.4700000000000002</v>
      </c>
      <c r="H3" s="6">
        <v>1.58</v>
      </c>
      <c r="I3" s="6">
        <v>2.14</v>
      </c>
      <c r="J3" s="5" t="s">
        <v>20</v>
      </c>
      <c r="K3" s="6"/>
      <c r="L3" s="6">
        <v>36</v>
      </c>
      <c r="M3" s="4" t="s">
        <v>17</v>
      </c>
      <c r="N3" s="6" t="s">
        <v>80</v>
      </c>
      <c r="O3" s="6"/>
    </row>
    <row r="4" spans="1:15" x14ac:dyDescent="0.25">
      <c r="A4" s="3">
        <v>45108</v>
      </c>
      <c r="B4" s="4" t="s">
        <v>22</v>
      </c>
      <c r="C4" s="6">
        <v>1.99</v>
      </c>
      <c r="D4" s="6">
        <v>3.11</v>
      </c>
      <c r="E4" s="6">
        <v>4.75</v>
      </c>
      <c r="F4" s="6">
        <v>2.4900000000000002</v>
      </c>
      <c r="G4" s="6">
        <v>2.77</v>
      </c>
      <c r="H4" s="6">
        <v>1.48</v>
      </c>
      <c r="I4" s="6">
        <v>2.44</v>
      </c>
      <c r="J4" s="5" t="s">
        <v>20</v>
      </c>
      <c r="K4" s="6"/>
      <c r="L4" s="6">
        <v>40</v>
      </c>
      <c r="M4" s="4" t="s">
        <v>23</v>
      </c>
      <c r="N4" s="6" t="s">
        <v>83</v>
      </c>
      <c r="O4" s="6"/>
    </row>
    <row r="5" spans="1:15" x14ac:dyDescent="0.25">
      <c r="A5" s="7">
        <v>45108</v>
      </c>
      <c r="B5" s="4" t="s">
        <v>24</v>
      </c>
      <c r="C5" s="6">
        <v>1.6</v>
      </c>
      <c r="D5" s="6">
        <v>3.9</v>
      </c>
      <c r="E5" s="6">
        <v>6.48</v>
      </c>
      <c r="F5" s="6">
        <v>3.06</v>
      </c>
      <c r="G5" s="6">
        <v>2.2000000000000002</v>
      </c>
      <c r="H5" s="6">
        <v>1.71</v>
      </c>
      <c r="I5" s="6">
        <v>1.93</v>
      </c>
      <c r="J5" s="9" t="s">
        <v>20</v>
      </c>
      <c r="K5" s="6"/>
      <c r="L5" s="6">
        <v>35</v>
      </c>
      <c r="M5" s="4" t="s">
        <v>17</v>
      </c>
      <c r="N5" s="6" t="s">
        <v>81</v>
      </c>
      <c r="O5" s="6"/>
    </row>
    <row r="6" spans="1:15" x14ac:dyDescent="0.25">
      <c r="A6" s="7">
        <v>45108</v>
      </c>
      <c r="B6" s="4" t="s">
        <v>25</v>
      </c>
      <c r="C6" s="6">
        <v>1.93</v>
      </c>
      <c r="D6" s="6">
        <v>3.62</v>
      </c>
      <c r="E6" s="6">
        <v>4.13</v>
      </c>
      <c r="F6" s="6">
        <v>3.58</v>
      </c>
      <c r="G6" s="6">
        <v>1.96</v>
      </c>
      <c r="H6" s="6">
        <v>1.91</v>
      </c>
      <c r="I6" s="6">
        <v>1.72</v>
      </c>
      <c r="J6" s="9" t="s">
        <v>20</v>
      </c>
      <c r="K6" s="6"/>
      <c r="L6" s="6">
        <v>33</v>
      </c>
      <c r="M6" s="4" t="s">
        <v>26</v>
      </c>
      <c r="N6" s="6" t="s">
        <v>80</v>
      </c>
      <c r="O6" s="6"/>
    </row>
    <row r="7" spans="1:15" x14ac:dyDescent="0.25">
      <c r="A7" s="16">
        <v>45108</v>
      </c>
      <c r="B7" s="6" t="s">
        <v>27</v>
      </c>
      <c r="C7" s="6">
        <v>1.82</v>
      </c>
      <c r="D7" s="6">
        <v>2.91</v>
      </c>
      <c r="E7" s="6">
        <v>3.71</v>
      </c>
      <c r="F7" s="6">
        <v>2.4900000000000002</v>
      </c>
      <c r="G7" s="6">
        <v>2.25</v>
      </c>
      <c r="H7" s="6">
        <v>1.48</v>
      </c>
      <c r="I7" s="6">
        <v>1.99</v>
      </c>
      <c r="J7" s="9" t="s">
        <v>20</v>
      </c>
      <c r="L7" s="6">
        <v>68</v>
      </c>
      <c r="M7" s="6" t="s">
        <v>28</v>
      </c>
      <c r="N7" s="6" t="s">
        <v>88</v>
      </c>
    </row>
    <row r="8" spans="1:15" x14ac:dyDescent="0.25">
      <c r="A8" s="16">
        <v>45108</v>
      </c>
      <c r="B8" s="6" t="s">
        <v>29</v>
      </c>
      <c r="C8" s="6">
        <v>2.3199999999999998</v>
      </c>
      <c r="D8" s="6">
        <v>3.15</v>
      </c>
      <c r="E8" s="6">
        <v>3.1</v>
      </c>
      <c r="F8" s="6">
        <v>404</v>
      </c>
      <c r="G8" s="6">
        <v>2.17</v>
      </c>
      <c r="H8" s="6">
        <v>1.68</v>
      </c>
      <c r="I8" s="6">
        <v>1.91</v>
      </c>
      <c r="J8" s="9" t="s">
        <v>20</v>
      </c>
      <c r="L8" s="6">
        <v>52</v>
      </c>
      <c r="M8" s="6" t="s">
        <v>30</v>
      </c>
      <c r="N8" s="6" t="s">
        <v>83</v>
      </c>
    </row>
    <row r="9" spans="1:15" x14ac:dyDescent="0.25">
      <c r="A9" s="16">
        <v>45108</v>
      </c>
      <c r="B9" s="6" t="s">
        <v>31</v>
      </c>
      <c r="C9" s="6">
        <v>4.07</v>
      </c>
      <c r="D9" s="6">
        <v>3.72</v>
      </c>
      <c r="E9" s="6">
        <v>1.93</v>
      </c>
      <c r="F9" s="6">
        <v>3.59</v>
      </c>
      <c r="G9" s="6">
        <v>1.98</v>
      </c>
      <c r="H9" s="6">
        <v>1.9</v>
      </c>
      <c r="I9" s="6">
        <v>1.74</v>
      </c>
      <c r="J9" s="9" t="s">
        <v>20</v>
      </c>
      <c r="L9" s="6">
        <v>45</v>
      </c>
      <c r="M9" s="6" t="s">
        <v>32</v>
      </c>
      <c r="N9" s="6" t="s">
        <v>79</v>
      </c>
    </row>
    <row r="10" spans="1:15" x14ac:dyDescent="0.25">
      <c r="A10" s="16">
        <v>45108</v>
      </c>
      <c r="B10" s="6" t="s">
        <v>33</v>
      </c>
      <c r="C10" s="6">
        <v>1.85</v>
      </c>
      <c r="D10" s="6">
        <v>3.3</v>
      </c>
      <c r="E10" s="6">
        <v>4.7</v>
      </c>
      <c r="F10" s="6">
        <v>2.7</v>
      </c>
      <c r="G10" s="6">
        <v>2.36</v>
      </c>
      <c r="H10" s="6">
        <v>1.6</v>
      </c>
      <c r="I10" s="6">
        <v>1.76</v>
      </c>
      <c r="J10" s="9" t="s">
        <v>20</v>
      </c>
      <c r="L10" s="6">
        <v>16</v>
      </c>
      <c r="M10" s="6" t="s">
        <v>34</v>
      </c>
      <c r="N10" s="6" t="s">
        <v>89</v>
      </c>
    </row>
    <row r="11" spans="1:15" x14ac:dyDescent="0.25">
      <c r="A11" s="16">
        <v>45109</v>
      </c>
      <c r="B11" s="6" t="s">
        <v>35</v>
      </c>
      <c r="C11" s="6">
        <v>1.93</v>
      </c>
      <c r="D11" s="6">
        <v>3.11</v>
      </c>
      <c r="E11" s="6">
        <v>4.54</v>
      </c>
      <c r="F11" s="6">
        <v>2.5</v>
      </c>
      <c r="G11" s="6">
        <v>2.63</v>
      </c>
      <c r="H11" s="6">
        <v>1.47</v>
      </c>
      <c r="I11" s="6">
        <v>1.87</v>
      </c>
      <c r="J11" s="9" t="s">
        <v>20</v>
      </c>
      <c r="L11" s="6">
        <v>69</v>
      </c>
      <c r="M11" s="6" t="s">
        <v>36</v>
      </c>
      <c r="N11" s="6" t="s">
        <v>85</v>
      </c>
    </row>
    <row r="12" spans="1:15" x14ac:dyDescent="0.25">
      <c r="A12" s="16">
        <v>45109</v>
      </c>
      <c r="B12" s="6" t="s">
        <v>37</v>
      </c>
      <c r="C12" s="6">
        <v>2.11</v>
      </c>
      <c r="D12" s="6">
        <v>3.68</v>
      </c>
      <c r="E12" s="6">
        <v>3.45</v>
      </c>
      <c r="F12" s="6">
        <v>3.79</v>
      </c>
      <c r="G12" s="6">
        <v>1.9</v>
      </c>
      <c r="H12" s="6">
        <v>1.97</v>
      </c>
      <c r="I12" s="6">
        <v>1.66</v>
      </c>
      <c r="J12" s="9" t="s">
        <v>20</v>
      </c>
      <c r="L12" s="6">
        <v>41</v>
      </c>
      <c r="M12" s="6" t="s">
        <v>38</v>
      </c>
      <c r="N12" s="6" t="s">
        <v>90</v>
      </c>
    </row>
    <row r="13" spans="1:15" x14ac:dyDescent="0.25">
      <c r="A13" s="16">
        <v>45109</v>
      </c>
      <c r="B13" s="6" t="s">
        <v>39</v>
      </c>
      <c r="C13" s="6">
        <v>1.69</v>
      </c>
      <c r="D13" s="6">
        <v>4.1900000000000004</v>
      </c>
      <c r="E13" s="6">
        <v>4.8600000000000003</v>
      </c>
      <c r="F13" s="6">
        <v>4.8899999999999997</v>
      </c>
      <c r="G13" s="6">
        <v>1.61</v>
      </c>
      <c r="H13" s="6">
        <v>2.39</v>
      </c>
      <c r="I13" s="6">
        <v>1.49</v>
      </c>
      <c r="J13" s="9" t="s">
        <v>20</v>
      </c>
      <c r="L13" s="6">
        <v>44</v>
      </c>
      <c r="M13" s="6" t="s">
        <v>26</v>
      </c>
      <c r="N13" s="6" t="s">
        <v>85</v>
      </c>
    </row>
    <row r="14" spans="1:15" x14ac:dyDescent="0.25">
      <c r="A14" s="16">
        <v>45109</v>
      </c>
      <c r="B14" s="6" t="s">
        <v>40</v>
      </c>
      <c r="C14" s="6">
        <v>1.96</v>
      </c>
      <c r="D14" s="6">
        <v>3.24</v>
      </c>
      <c r="E14" s="6">
        <v>4.72</v>
      </c>
      <c r="F14" s="6">
        <v>2.38</v>
      </c>
      <c r="G14" s="6">
        <v>2.88</v>
      </c>
      <c r="H14" s="6">
        <v>1.44</v>
      </c>
      <c r="I14" s="6">
        <v>2.5299999999999998</v>
      </c>
      <c r="J14" s="9" t="s">
        <v>20</v>
      </c>
      <c r="L14" s="6">
        <v>47</v>
      </c>
      <c r="M14" s="6" t="s">
        <v>41</v>
      </c>
      <c r="N14" s="6" t="s">
        <v>84</v>
      </c>
    </row>
    <row r="15" spans="1:15" x14ac:dyDescent="0.25">
      <c r="A15" s="16">
        <v>45109</v>
      </c>
      <c r="B15" s="6" t="s">
        <v>42</v>
      </c>
      <c r="C15" s="6">
        <v>2.71</v>
      </c>
      <c r="D15" s="6">
        <v>2.83</v>
      </c>
      <c r="E15" s="6">
        <v>2.98</v>
      </c>
      <c r="F15" s="6">
        <v>2.41</v>
      </c>
      <c r="G15" s="6">
        <v>2.8</v>
      </c>
      <c r="H15" s="6">
        <v>1.42</v>
      </c>
      <c r="I15" s="6">
        <v>2.4500000000000002</v>
      </c>
      <c r="J15" s="9" t="s">
        <v>20</v>
      </c>
      <c r="L15" s="6">
        <v>46</v>
      </c>
      <c r="M15" s="6" t="s">
        <v>34</v>
      </c>
      <c r="N15" s="6" t="s">
        <v>89</v>
      </c>
    </row>
    <row r="16" spans="1:15" x14ac:dyDescent="0.25">
      <c r="A16" s="16">
        <v>45109</v>
      </c>
      <c r="B16" s="6" t="s">
        <v>43</v>
      </c>
      <c r="C16" s="6">
        <v>2.0099999999999998</v>
      </c>
      <c r="D16" s="6">
        <v>3.45</v>
      </c>
      <c r="E16" s="6">
        <v>4.1399999999999997</v>
      </c>
      <c r="F16" s="6">
        <v>3.16</v>
      </c>
      <c r="G16" s="6">
        <v>2.2200000000000002</v>
      </c>
      <c r="H16" s="6">
        <v>1.71</v>
      </c>
      <c r="I16" s="6">
        <v>1.94</v>
      </c>
      <c r="J16" s="9" t="s">
        <v>20</v>
      </c>
      <c r="L16" s="6">
        <v>27</v>
      </c>
      <c r="M16" s="6" t="s">
        <v>44</v>
      </c>
      <c r="N16" s="6" t="s">
        <v>80</v>
      </c>
    </row>
    <row r="17" spans="1:14" x14ac:dyDescent="0.25">
      <c r="A17" s="16">
        <v>45110</v>
      </c>
      <c r="B17" s="6" t="s">
        <v>45</v>
      </c>
      <c r="C17" s="6">
        <v>2.33</v>
      </c>
      <c r="D17" s="6">
        <v>2.81</v>
      </c>
      <c r="E17" s="6">
        <v>3.86</v>
      </c>
      <c r="F17" s="6">
        <v>2.48</v>
      </c>
      <c r="G17" s="6">
        <v>2.8</v>
      </c>
      <c r="H17" s="6">
        <v>1.45</v>
      </c>
      <c r="I17" s="6">
        <v>2.42</v>
      </c>
      <c r="J17" s="9" t="s">
        <v>20</v>
      </c>
      <c r="L17" s="6">
        <v>31</v>
      </c>
      <c r="M17" s="6" t="s">
        <v>46</v>
      </c>
      <c r="N17" s="6" t="s">
        <v>81</v>
      </c>
    </row>
    <row r="18" spans="1:14" x14ac:dyDescent="0.25">
      <c r="A18" s="16">
        <v>45110</v>
      </c>
      <c r="B18" s="6" t="s">
        <v>47</v>
      </c>
      <c r="C18" s="6">
        <v>1.76</v>
      </c>
      <c r="D18" s="6">
        <v>3.34</v>
      </c>
      <c r="E18" s="6">
        <v>5.86</v>
      </c>
      <c r="F18" s="6">
        <v>2.62</v>
      </c>
      <c r="G18" s="6">
        <v>2.62</v>
      </c>
      <c r="H18" s="6">
        <v>1.52</v>
      </c>
      <c r="I18" s="6">
        <v>2.27</v>
      </c>
      <c r="J18" s="9" t="s">
        <v>20</v>
      </c>
      <c r="L18" s="6">
        <v>49</v>
      </c>
      <c r="M18" s="6" t="s">
        <v>17</v>
      </c>
      <c r="N18" s="6" t="s">
        <v>82</v>
      </c>
    </row>
    <row r="19" spans="1:14" x14ac:dyDescent="0.25">
      <c r="A19" s="16">
        <v>45110</v>
      </c>
      <c r="B19" s="6" t="s">
        <v>48</v>
      </c>
      <c r="C19" s="6">
        <v>2.63</v>
      </c>
      <c r="D19" s="6">
        <v>2.85</v>
      </c>
      <c r="E19" s="6">
        <v>3.31</v>
      </c>
      <c r="F19" s="6">
        <v>2.5499999999999998</v>
      </c>
      <c r="G19" s="6">
        <v>2.75</v>
      </c>
      <c r="H19" s="6">
        <v>1.48</v>
      </c>
      <c r="I19" s="6">
        <v>2.38</v>
      </c>
      <c r="J19" s="9" t="s">
        <v>20</v>
      </c>
      <c r="L19" s="6">
        <v>34</v>
      </c>
      <c r="M19" s="6" t="s">
        <v>49</v>
      </c>
      <c r="N19" s="6" t="s">
        <v>80</v>
      </c>
    </row>
    <row r="20" spans="1:14" x14ac:dyDescent="0.25">
      <c r="A20" s="16">
        <v>45110</v>
      </c>
      <c r="B20" s="6" t="s">
        <v>50</v>
      </c>
      <c r="C20" s="6">
        <v>2.94</v>
      </c>
      <c r="D20" s="6">
        <v>2.97</v>
      </c>
      <c r="E20" s="6">
        <v>2.82</v>
      </c>
      <c r="F20" s="6">
        <v>3.22</v>
      </c>
      <c r="G20" s="6">
        <v>2.2000000000000002</v>
      </c>
      <c r="H20" s="6">
        <v>1.71</v>
      </c>
      <c r="I20" s="6">
        <v>1.92</v>
      </c>
      <c r="J20" s="9" t="s">
        <v>20</v>
      </c>
      <c r="L20" s="6">
        <v>23</v>
      </c>
      <c r="M20" s="6" t="s">
        <v>38</v>
      </c>
      <c r="N20" s="6" t="s">
        <v>89</v>
      </c>
    </row>
    <row r="21" spans="1:14" x14ac:dyDescent="0.25">
      <c r="A21" s="16">
        <v>45111</v>
      </c>
      <c r="B21" s="6" t="s">
        <v>52</v>
      </c>
      <c r="C21" s="6">
        <v>2.4700000000000002</v>
      </c>
      <c r="D21" s="6">
        <v>2.61</v>
      </c>
      <c r="E21" s="6">
        <v>3.52</v>
      </c>
      <c r="F21" s="6">
        <v>2.5499999999999998</v>
      </c>
      <c r="G21" s="6">
        <v>2.63</v>
      </c>
      <c r="H21" s="6">
        <v>1.46</v>
      </c>
      <c r="I21" s="6">
        <v>2.2999999999999998</v>
      </c>
      <c r="J21" s="9" t="s">
        <v>20</v>
      </c>
      <c r="L21" s="6">
        <v>54</v>
      </c>
      <c r="M21" s="6" t="s">
        <v>14</v>
      </c>
      <c r="N21" s="6" t="s">
        <v>89</v>
      </c>
    </row>
    <row r="22" spans="1:14" x14ac:dyDescent="0.25">
      <c r="A22" s="16">
        <v>45112</v>
      </c>
      <c r="B22" s="6" t="s">
        <v>53</v>
      </c>
      <c r="C22" s="6">
        <v>2.98</v>
      </c>
      <c r="D22" s="6">
        <v>2.96</v>
      </c>
      <c r="E22" s="6">
        <v>2.78</v>
      </c>
      <c r="F22" s="6">
        <v>2.7</v>
      </c>
      <c r="G22" s="6">
        <v>2.58</v>
      </c>
      <c r="H22" s="6">
        <v>1.54</v>
      </c>
      <c r="I22" s="6">
        <v>2.23</v>
      </c>
      <c r="J22" s="9" t="s">
        <v>20</v>
      </c>
      <c r="L22" s="6">
        <v>63</v>
      </c>
      <c r="M22" s="6" t="s">
        <v>49</v>
      </c>
      <c r="N22" s="6" t="s">
        <v>82</v>
      </c>
    </row>
    <row r="23" spans="1:14" x14ac:dyDescent="0.25">
      <c r="A23" s="16">
        <v>45112</v>
      </c>
      <c r="B23" s="6" t="s">
        <v>54</v>
      </c>
      <c r="C23" s="6">
        <v>2.23</v>
      </c>
      <c r="D23" s="6">
        <v>3.49</v>
      </c>
      <c r="E23" s="6">
        <v>3.13</v>
      </c>
      <c r="F23" s="6">
        <v>3.72</v>
      </c>
      <c r="G23" s="6">
        <v>1.85</v>
      </c>
      <c r="H23" s="6">
        <v>1.95</v>
      </c>
      <c r="I23" s="6">
        <v>1.63</v>
      </c>
      <c r="J23" s="9" t="s">
        <v>20</v>
      </c>
      <c r="L23" s="6">
        <v>12</v>
      </c>
      <c r="M23" s="6" t="s">
        <v>55</v>
      </c>
      <c r="N23" s="6" t="s">
        <v>86</v>
      </c>
    </row>
    <row r="24" spans="1:14" x14ac:dyDescent="0.25">
      <c r="A24" s="16">
        <v>45112</v>
      </c>
      <c r="B24" s="6" t="s">
        <v>56</v>
      </c>
      <c r="C24" s="6">
        <v>4.3099999999999996</v>
      </c>
      <c r="D24" s="6">
        <v>4.22</v>
      </c>
      <c r="E24" s="6">
        <v>1.76</v>
      </c>
      <c r="F24" s="6">
        <v>5</v>
      </c>
      <c r="G24" s="6">
        <v>1.58</v>
      </c>
      <c r="H24" s="6">
        <v>2.4500000000000002</v>
      </c>
      <c r="I24" s="6">
        <v>1.49</v>
      </c>
      <c r="J24" s="9" t="s">
        <v>20</v>
      </c>
      <c r="L24" s="6">
        <v>23</v>
      </c>
      <c r="M24" s="6" t="s">
        <v>26</v>
      </c>
      <c r="N24" s="6" t="s">
        <v>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G1" workbookViewId="0">
      <selection activeCell="N9" sqref="N9"/>
    </sheetView>
  </sheetViews>
  <sheetFormatPr defaultRowHeight="15" x14ac:dyDescent="0.25"/>
  <cols>
    <col min="1" max="1" width="10.7109375" bestFit="1" customWidth="1"/>
    <col min="2" max="2" width="40.42578125" customWidth="1"/>
    <col min="3" max="3" width="11.7109375" customWidth="1"/>
    <col min="4" max="4" width="6.5703125" customWidth="1"/>
    <col min="5" max="5" width="9.42578125" customWidth="1"/>
    <col min="6" max="6" width="9.5703125" customWidth="1"/>
    <col min="7" max="7" width="9" customWidth="1"/>
    <col min="8" max="9" width="10.28515625" customWidth="1"/>
    <col min="10" max="10" width="21.7109375" bestFit="1" customWidth="1"/>
    <col min="11" max="11" width="14.140625" bestFit="1" customWidth="1"/>
    <col min="13" max="13" width="12.5703125" bestFit="1" customWidth="1"/>
    <col min="14" max="14" width="31.5703125" bestFit="1" customWidth="1"/>
  </cols>
  <sheetData>
    <row r="1" spans="1:15" ht="144" x14ac:dyDescent="0.25">
      <c r="A1" s="1" t="s">
        <v>0</v>
      </c>
      <c r="B1" s="1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109</v>
      </c>
      <c r="J1" s="17" t="s">
        <v>8</v>
      </c>
      <c r="K1" s="39" t="s">
        <v>9</v>
      </c>
      <c r="L1" s="37" t="s">
        <v>10</v>
      </c>
      <c r="M1" s="37" t="s">
        <v>11</v>
      </c>
      <c r="N1" s="37" t="s">
        <v>12</v>
      </c>
      <c r="O1" s="2"/>
    </row>
    <row r="2" spans="1:15" x14ac:dyDescent="0.25">
      <c r="A2" s="3">
        <v>45114</v>
      </c>
      <c r="B2" s="4" t="s">
        <v>57</v>
      </c>
      <c r="C2" s="23">
        <v>3.36</v>
      </c>
      <c r="D2" s="23">
        <v>3.15</v>
      </c>
      <c r="E2" s="23">
        <v>2.42</v>
      </c>
      <c r="F2" s="23">
        <v>2.91</v>
      </c>
      <c r="G2" s="23">
        <v>2.4</v>
      </c>
      <c r="H2" s="23">
        <v>1.621</v>
      </c>
      <c r="I2" s="23">
        <v>1.819</v>
      </c>
      <c r="J2" s="23" t="s">
        <v>20</v>
      </c>
      <c r="K2" s="23"/>
      <c r="L2" s="6"/>
      <c r="M2" s="6">
        <v>18</v>
      </c>
      <c r="N2" s="4" t="s">
        <v>44</v>
      </c>
      <c r="O2" s="6"/>
    </row>
    <row r="3" spans="1:15" x14ac:dyDescent="0.25">
      <c r="A3" s="3">
        <v>45115</v>
      </c>
      <c r="B3" s="4" t="s">
        <v>58</v>
      </c>
      <c r="C3" s="23">
        <v>505</v>
      </c>
      <c r="D3" s="23">
        <v>505</v>
      </c>
      <c r="E3" s="23">
        <v>505</v>
      </c>
      <c r="F3" s="23">
        <v>505</v>
      </c>
      <c r="G3" s="23">
        <v>505</v>
      </c>
      <c r="H3" s="23">
        <v>505</v>
      </c>
      <c r="I3" s="23">
        <v>505</v>
      </c>
      <c r="J3" s="23" t="s">
        <v>20</v>
      </c>
      <c r="K3" s="23"/>
      <c r="L3" s="6"/>
      <c r="M3" s="6">
        <v>21</v>
      </c>
      <c r="N3" s="4" t="s">
        <v>19</v>
      </c>
      <c r="O3" s="6"/>
    </row>
    <row r="4" spans="1:15" x14ac:dyDescent="0.25">
      <c r="A4" s="3">
        <v>45115</v>
      </c>
      <c r="B4" s="4" t="s">
        <v>59</v>
      </c>
      <c r="C4" s="23">
        <v>2.13</v>
      </c>
      <c r="D4" s="23">
        <v>3.15</v>
      </c>
      <c r="E4" s="23">
        <v>3.87</v>
      </c>
      <c r="F4" s="23">
        <v>2.79</v>
      </c>
      <c r="G4" s="23">
        <v>2.4300000000000002</v>
      </c>
      <c r="H4" s="23">
        <v>1.571</v>
      </c>
      <c r="I4" s="23">
        <v>2.11</v>
      </c>
      <c r="J4" s="23" t="s">
        <v>20</v>
      </c>
      <c r="K4" s="23"/>
      <c r="L4" s="6"/>
      <c r="M4" s="6">
        <v>43</v>
      </c>
      <c r="N4" s="4" t="s">
        <v>51</v>
      </c>
      <c r="O4" s="6"/>
    </row>
    <row r="5" spans="1:15" x14ac:dyDescent="0.25">
      <c r="A5" s="3">
        <v>45115</v>
      </c>
      <c r="B5" s="8" t="s">
        <v>60</v>
      </c>
      <c r="C5" s="10">
        <v>2.88</v>
      </c>
      <c r="D5" s="10">
        <v>2.91</v>
      </c>
      <c r="E5" s="10">
        <v>2.92</v>
      </c>
      <c r="F5" s="10">
        <v>2.4500000000000002</v>
      </c>
      <c r="G5" s="10">
        <v>2.87</v>
      </c>
      <c r="H5" s="10">
        <v>1.488</v>
      </c>
      <c r="I5" s="10">
        <v>2.4900000000000002</v>
      </c>
      <c r="J5" s="10" t="s">
        <v>20</v>
      </c>
      <c r="K5" s="40"/>
      <c r="L5" s="10"/>
      <c r="M5" s="6">
        <v>19</v>
      </c>
      <c r="N5" s="6" t="s">
        <v>49</v>
      </c>
      <c r="O5" s="6"/>
    </row>
    <row r="6" spans="1:15" x14ac:dyDescent="0.25">
      <c r="A6" s="3">
        <v>45115</v>
      </c>
      <c r="B6" s="4" t="s">
        <v>61</v>
      </c>
      <c r="C6" s="10">
        <v>1.6990000000000001</v>
      </c>
      <c r="D6" s="10">
        <v>3.38</v>
      </c>
      <c r="E6" s="10">
        <v>6.1</v>
      </c>
      <c r="F6" s="10">
        <v>2.4300000000000002</v>
      </c>
      <c r="G6" s="10">
        <v>2.76</v>
      </c>
      <c r="H6" s="10">
        <v>1.458</v>
      </c>
      <c r="I6" s="10">
        <v>2.4</v>
      </c>
      <c r="J6" s="10" t="s">
        <v>20</v>
      </c>
      <c r="K6" s="10"/>
      <c r="L6" s="10"/>
      <c r="M6" s="6">
        <v>83</v>
      </c>
      <c r="N6" s="4" t="s">
        <v>51</v>
      </c>
      <c r="O6" s="6"/>
    </row>
    <row r="7" spans="1:15" x14ac:dyDescent="0.25">
      <c r="A7" s="3">
        <v>45115</v>
      </c>
      <c r="B7" s="4" t="s">
        <v>62</v>
      </c>
      <c r="C7" s="10">
        <v>1.591</v>
      </c>
      <c r="D7" s="10">
        <v>3.85</v>
      </c>
      <c r="E7" s="10">
        <v>6.98</v>
      </c>
      <c r="F7" s="10">
        <v>2.98</v>
      </c>
      <c r="G7" s="10">
        <v>2.33</v>
      </c>
      <c r="H7" s="10">
        <v>1.657</v>
      </c>
      <c r="I7" s="10">
        <v>2.0299999999999998</v>
      </c>
      <c r="J7" s="10" t="s">
        <v>20</v>
      </c>
      <c r="K7" s="10"/>
      <c r="L7" s="10"/>
      <c r="M7" s="6">
        <v>51</v>
      </c>
      <c r="N7" s="4" t="s">
        <v>41</v>
      </c>
      <c r="O7" s="6"/>
    </row>
    <row r="8" spans="1:15" x14ac:dyDescent="0.25">
      <c r="A8" s="3">
        <v>45115</v>
      </c>
      <c r="B8" s="4" t="s">
        <v>63</v>
      </c>
      <c r="C8" s="10">
        <v>2.25</v>
      </c>
      <c r="D8" s="10">
        <v>3.06</v>
      </c>
      <c r="E8" s="10">
        <v>3.8</v>
      </c>
      <c r="F8" s="10">
        <v>2.54</v>
      </c>
      <c r="G8" s="10">
        <v>2.72</v>
      </c>
      <c r="H8" s="10">
        <v>1.492</v>
      </c>
      <c r="I8" s="10">
        <v>2.36</v>
      </c>
      <c r="J8" s="10" t="s">
        <v>20</v>
      </c>
      <c r="K8" s="10"/>
      <c r="L8" s="10"/>
      <c r="M8" s="6">
        <v>70</v>
      </c>
      <c r="N8" s="4" t="s">
        <v>23</v>
      </c>
      <c r="O8" s="6"/>
    </row>
    <row r="9" spans="1:15" x14ac:dyDescent="0.25">
      <c r="A9" s="3">
        <v>45115</v>
      </c>
      <c r="B9" s="4" t="s">
        <v>64</v>
      </c>
      <c r="C9" s="10">
        <v>4.99</v>
      </c>
      <c r="D9" s="10">
        <v>3.91</v>
      </c>
      <c r="E9" s="10">
        <v>1.724</v>
      </c>
      <c r="F9" s="10">
        <v>3.4</v>
      </c>
      <c r="G9" s="10">
        <v>2.06</v>
      </c>
      <c r="H9" s="10">
        <v>1.8260000000000001</v>
      </c>
      <c r="I9" s="10">
        <v>1.7929999999999999</v>
      </c>
      <c r="J9" s="10" t="s">
        <v>20</v>
      </c>
      <c r="K9" s="10"/>
      <c r="L9" s="10"/>
      <c r="M9" s="6">
        <v>24</v>
      </c>
      <c r="N9" s="4" t="s">
        <v>65</v>
      </c>
      <c r="O9" s="6"/>
    </row>
    <row r="10" spans="1:15" x14ac:dyDescent="0.25">
      <c r="A10" s="3">
        <v>45115</v>
      </c>
      <c r="B10" s="4" t="s">
        <v>66</v>
      </c>
      <c r="C10" s="10">
        <v>2.48</v>
      </c>
      <c r="D10" s="10">
        <v>3.35</v>
      </c>
      <c r="E10" s="10">
        <v>3.08</v>
      </c>
      <c r="F10" s="10">
        <v>3.22</v>
      </c>
      <c r="G10" s="10">
        <v>2.17</v>
      </c>
      <c r="H10" s="10">
        <v>1.746</v>
      </c>
      <c r="I10" s="10">
        <v>1.9</v>
      </c>
      <c r="J10" s="10" t="s">
        <v>20</v>
      </c>
      <c r="K10" s="10"/>
      <c r="L10" s="10"/>
      <c r="M10" s="6">
        <v>63</v>
      </c>
      <c r="N10" s="4" t="s">
        <v>41</v>
      </c>
      <c r="O10" s="6"/>
    </row>
    <row r="11" spans="1:15" x14ac:dyDescent="0.25">
      <c r="A11" s="3">
        <v>45115</v>
      </c>
      <c r="B11" s="4" t="s">
        <v>67</v>
      </c>
      <c r="C11" s="10">
        <v>2.14</v>
      </c>
      <c r="D11" s="10">
        <v>3.24</v>
      </c>
      <c r="E11" s="10">
        <v>3.97</v>
      </c>
      <c r="F11" s="10">
        <v>3.08</v>
      </c>
      <c r="G11" s="10">
        <v>2.27</v>
      </c>
      <c r="H11" s="10">
        <v>1.6839999999999999</v>
      </c>
      <c r="I11" s="10">
        <v>1.98</v>
      </c>
      <c r="J11" s="10" t="s">
        <v>20</v>
      </c>
      <c r="K11" s="10"/>
      <c r="L11" s="10"/>
      <c r="M11" s="6">
        <v>40</v>
      </c>
      <c r="N11" s="4" t="s">
        <v>41</v>
      </c>
      <c r="O11" s="6"/>
    </row>
    <row r="12" spans="1:15" x14ac:dyDescent="0.25">
      <c r="A12" s="3">
        <v>45115</v>
      </c>
      <c r="B12" s="4" t="s">
        <v>68</v>
      </c>
      <c r="C12" s="10">
        <v>1.833</v>
      </c>
      <c r="D12" s="10">
        <v>3.35</v>
      </c>
      <c r="E12" s="10">
        <v>3.85</v>
      </c>
      <c r="F12" s="10">
        <v>404</v>
      </c>
      <c r="G12" s="10">
        <v>2.0699999999999998</v>
      </c>
      <c r="H12" s="10">
        <v>1.653</v>
      </c>
      <c r="I12" s="10">
        <v>1.8839999999999999</v>
      </c>
      <c r="J12" s="10" t="s">
        <v>20</v>
      </c>
      <c r="K12" s="10"/>
      <c r="L12" s="10"/>
      <c r="M12" s="6">
        <v>32</v>
      </c>
      <c r="N12" s="4" t="s">
        <v>69</v>
      </c>
      <c r="O12" s="6"/>
    </row>
    <row r="13" spans="1:15" x14ac:dyDescent="0.25">
      <c r="A13" s="3">
        <v>45115</v>
      </c>
      <c r="B13" s="4" t="s">
        <v>115</v>
      </c>
      <c r="C13" s="44">
        <v>505</v>
      </c>
      <c r="D13" s="44">
        <v>505</v>
      </c>
      <c r="E13" s="44">
        <v>505</v>
      </c>
      <c r="F13" s="44">
        <v>505</v>
      </c>
      <c r="G13" s="44">
        <v>505</v>
      </c>
      <c r="H13" s="44">
        <v>505</v>
      </c>
      <c r="I13" s="44">
        <v>505</v>
      </c>
      <c r="J13" s="10" t="s">
        <v>20</v>
      </c>
      <c r="K13" s="10"/>
      <c r="L13" s="10"/>
      <c r="M13" s="6">
        <v>53</v>
      </c>
      <c r="N13" s="4" t="s">
        <v>19</v>
      </c>
      <c r="O13" s="6"/>
    </row>
    <row r="14" spans="1:15" x14ac:dyDescent="0.25">
      <c r="A14" s="3">
        <v>45116</v>
      </c>
      <c r="B14" s="4" t="s">
        <v>70</v>
      </c>
      <c r="C14" s="10"/>
      <c r="D14" s="10"/>
      <c r="E14" s="10"/>
      <c r="F14" s="10"/>
      <c r="G14" s="10"/>
      <c r="H14" s="10"/>
      <c r="I14" s="10"/>
      <c r="J14" s="10" t="s">
        <v>20</v>
      </c>
      <c r="K14" s="10"/>
      <c r="L14" s="10"/>
      <c r="M14" s="6">
        <v>46</v>
      </c>
      <c r="N14" s="4" t="s">
        <v>26</v>
      </c>
      <c r="O14" s="6"/>
    </row>
    <row r="15" spans="1:15" x14ac:dyDescent="0.25">
      <c r="A15" s="3">
        <v>45116</v>
      </c>
      <c r="B15" s="6" t="s">
        <v>71</v>
      </c>
      <c r="C15" s="38"/>
      <c r="D15" s="38"/>
      <c r="E15" s="38"/>
      <c r="F15" s="38"/>
      <c r="G15" s="38"/>
      <c r="H15" s="38"/>
      <c r="I15" s="38"/>
      <c r="J15" s="10" t="s">
        <v>20</v>
      </c>
      <c r="K15" s="38"/>
      <c r="M15" s="6">
        <v>53</v>
      </c>
      <c r="N15" s="4" t="s">
        <v>26</v>
      </c>
    </row>
    <row r="16" spans="1:15" x14ac:dyDescent="0.25">
      <c r="A16" s="16">
        <v>45116</v>
      </c>
      <c r="B16" s="6" t="s">
        <v>111</v>
      </c>
      <c r="C16" s="38"/>
      <c r="D16" s="38"/>
      <c r="E16" s="38"/>
      <c r="F16" s="38"/>
      <c r="G16" s="38"/>
      <c r="H16" s="38"/>
      <c r="I16" s="38"/>
      <c r="J16" s="44" t="s">
        <v>20</v>
      </c>
      <c r="M16" s="6">
        <v>28</v>
      </c>
      <c r="N16" t="s">
        <v>23</v>
      </c>
    </row>
    <row r="17" spans="1:14" x14ac:dyDescent="0.25">
      <c r="A17" s="16">
        <v>45116</v>
      </c>
      <c r="B17" s="6" t="s">
        <v>112</v>
      </c>
      <c r="C17" s="38"/>
      <c r="D17" s="38"/>
      <c r="E17" s="38"/>
      <c r="F17" s="38"/>
      <c r="G17" s="38"/>
      <c r="H17" s="38"/>
      <c r="I17" s="38"/>
      <c r="J17" s="44" t="s">
        <v>20</v>
      </c>
      <c r="M17" s="6">
        <v>57</v>
      </c>
      <c r="N17" t="s">
        <v>44</v>
      </c>
    </row>
    <row r="18" spans="1:14" x14ac:dyDescent="0.25">
      <c r="A18" s="16">
        <v>45116</v>
      </c>
      <c r="B18" s="6" t="s">
        <v>113</v>
      </c>
      <c r="J18" s="44" t="s">
        <v>20</v>
      </c>
      <c r="M18" s="6">
        <v>60</v>
      </c>
      <c r="N18" t="s">
        <v>34</v>
      </c>
    </row>
    <row r="19" spans="1:14" x14ac:dyDescent="0.25">
      <c r="A19" s="16">
        <v>45116</v>
      </c>
      <c r="B19" s="6" t="s">
        <v>114</v>
      </c>
      <c r="J19" s="44" t="s">
        <v>20</v>
      </c>
      <c r="M19" s="6">
        <v>36</v>
      </c>
      <c r="N19" t="s">
        <v>36</v>
      </c>
    </row>
  </sheetData>
  <conditionalFormatting sqref="K1:K14">
    <cfRule type="cellIs" dxfId="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A21" sqref="A21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8" t="s">
        <v>0</v>
      </c>
      <c r="B1" s="18" t="s">
        <v>1</v>
      </c>
      <c r="C1" s="18" t="s">
        <v>13</v>
      </c>
      <c r="D1" s="18" t="s">
        <v>91</v>
      </c>
      <c r="E1" s="18" t="s">
        <v>15</v>
      </c>
      <c r="F1" s="18" t="s">
        <v>92</v>
      </c>
      <c r="G1" s="18" t="s">
        <v>93</v>
      </c>
      <c r="H1" s="18" t="s">
        <v>10</v>
      </c>
      <c r="I1" s="18" t="s">
        <v>12</v>
      </c>
    </row>
    <row r="2" spans="1:9" x14ac:dyDescent="0.25">
      <c r="A2" s="3">
        <v>45108</v>
      </c>
      <c r="B2" s="4" t="s">
        <v>18</v>
      </c>
      <c r="C2" s="19">
        <v>2.0499999999999998</v>
      </c>
      <c r="D2" s="6" t="s">
        <v>20</v>
      </c>
      <c r="E2" s="24" t="s">
        <v>94</v>
      </c>
      <c r="F2" s="21">
        <f>C2*D$45</f>
        <v>6149.9999999999991</v>
      </c>
      <c r="G2" s="21">
        <f>F2-D$45</f>
        <v>3149.9999999999991</v>
      </c>
      <c r="H2" s="25" t="s">
        <v>85</v>
      </c>
    </row>
    <row r="3" spans="1:9" x14ac:dyDescent="0.25">
      <c r="A3" s="3">
        <v>45108</v>
      </c>
      <c r="B3" s="4" t="s">
        <v>21</v>
      </c>
      <c r="C3" s="19">
        <v>1.95</v>
      </c>
      <c r="D3" s="23" t="s">
        <v>20</v>
      </c>
      <c r="E3" s="24" t="s">
        <v>95</v>
      </c>
      <c r="F3" s="21">
        <f t="shared" ref="F3:F25" si="0">C3*D$45</f>
        <v>5850</v>
      </c>
      <c r="G3" s="21">
        <f t="shared" ref="G3:G25" si="1">F3-D$45</f>
        <v>2850</v>
      </c>
      <c r="H3" s="25" t="s">
        <v>80</v>
      </c>
    </row>
    <row r="4" spans="1:9" x14ac:dyDescent="0.25">
      <c r="A4" s="3">
        <v>45108</v>
      </c>
      <c r="B4" s="4" t="s">
        <v>22</v>
      </c>
      <c r="C4" s="19">
        <v>1.95</v>
      </c>
      <c r="D4" s="6" t="s">
        <v>20</v>
      </c>
      <c r="E4" s="42" t="s">
        <v>95</v>
      </c>
      <c r="F4" s="21">
        <f t="shared" si="0"/>
        <v>5850</v>
      </c>
      <c r="G4" s="21">
        <v>0</v>
      </c>
      <c r="H4" s="25" t="s">
        <v>83</v>
      </c>
    </row>
    <row r="5" spans="1:9" x14ac:dyDescent="0.25">
      <c r="A5" s="7">
        <v>45108</v>
      </c>
      <c r="B5" s="4" t="s">
        <v>25</v>
      </c>
      <c r="C5" s="19">
        <v>1.96</v>
      </c>
      <c r="D5" s="6" t="s">
        <v>20</v>
      </c>
      <c r="E5" s="20" t="s">
        <v>94</v>
      </c>
      <c r="F5" s="21">
        <v>0</v>
      </c>
      <c r="G5" s="21">
        <f t="shared" si="1"/>
        <v>-3000</v>
      </c>
      <c r="H5" s="25" t="s">
        <v>80</v>
      </c>
    </row>
    <row r="6" spans="1:9" x14ac:dyDescent="0.25">
      <c r="A6" s="16">
        <v>45108</v>
      </c>
      <c r="B6" s="6" t="s">
        <v>27</v>
      </c>
      <c r="C6" s="19">
        <v>2</v>
      </c>
      <c r="D6" s="6" t="s">
        <v>20</v>
      </c>
      <c r="E6" s="24" t="s">
        <v>95</v>
      </c>
      <c r="F6" s="21">
        <f t="shared" si="0"/>
        <v>6000</v>
      </c>
      <c r="G6" s="21">
        <f t="shared" si="1"/>
        <v>3000</v>
      </c>
      <c r="H6" s="25" t="s">
        <v>80</v>
      </c>
    </row>
    <row r="7" spans="1:9" x14ac:dyDescent="0.25">
      <c r="A7" s="16">
        <v>45108</v>
      </c>
      <c r="B7" s="6" t="s">
        <v>31</v>
      </c>
      <c r="C7" s="19">
        <v>1.98</v>
      </c>
      <c r="D7" s="6" t="s">
        <v>20</v>
      </c>
      <c r="E7" s="24" t="s">
        <v>94</v>
      </c>
      <c r="F7" s="21">
        <f t="shared" si="0"/>
        <v>5940</v>
      </c>
      <c r="G7" s="21">
        <f t="shared" si="1"/>
        <v>2940</v>
      </c>
      <c r="H7" s="25" t="s">
        <v>85</v>
      </c>
    </row>
    <row r="8" spans="1:9" x14ac:dyDescent="0.25">
      <c r="A8" s="16">
        <v>45108</v>
      </c>
      <c r="B8" s="6" t="s">
        <v>33</v>
      </c>
      <c r="C8" s="19">
        <v>1.95</v>
      </c>
      <c r="D8" s="6" t="s">
        <v>20</v>
      </c>
      <c r="E8" s="24" t="s">
        <v>95</v>
      </c>
      <c r="F8" s="21">
        <f t="shared" si="0"/>
        <v>5850</v>
      </c>
      <c r="G8" s="21">
        <f t="shared" si="1"/>
        <v>2850</v>
      </c>
      <c r="H8" s="25" t="s">
        <v>89</v>
      </c>
    </row>
    <row r="9" spans="1:9" x14ac:dyDescent="0.25">
      <c r="A9" s="16">
        <v>45109</v>
      </c>
      <c r="B9" s="6" t="s">
        <v>35</v>
      </c>
      <c r="C9" s="19">
        <v>1.95</v>
      </c>
      <c r="D9" s="6" t="s">
        <v>20</v>
      </c>
      <c r="E9" s="20" t="s">
        <v>95</v>
      </c>
      <c r="F9" s="21">
        <v>0</v>
      </c>
      <c r="G9" s="21">
        <f t="shared" si="1"/>
        <v>-3000</v>
      </c>
      <c r="H9" s="25" t="s">
        <v>85</v>
      </c>
    </row>
    <row r="10" spans="1:9" x14ac:dyDescent="0.25">
      <c r="A10" s="16">
        <v>45109</v>
      </c>
      <c r="B10" s="6" t="s">
        <v>37</v>
      </c>
      <c r="C10" s="19">
        <v>1.9</v>
      </c>
      <c r="D10" s="6" t="s">
        <v>20</v>
      </c>
      <c r="E10" s="24" t="s">
        <v>94</v>
      </c>
      <c r="F10" s="21">
        <f t="shared" si="0"/>
        <v>5700</v>
      </c>
      <c r="G10" s="21">
        <f t="shared" si="1"/>
        <v>2700</v>
      </c>
      <c r="H10" s="25" t="s">
        <v>90</v>
      </c>
    </row>
    <row r="11" spans="1:9" x14ac:dyDescent="0.25">
      <c r="A11" s="16">
        <v>45109</v>
      </c>
      <c r="B11" s="6" t="s">
        <v>39</v>
      </c>
      <c r="C11" s="19">
        <v>1.61</v>
      </c>
      <c r="D11" s="6" t="s">
        <v>20</v>
      </c>
      <c r="E11" s="24" t="s">
        <v>94</v>
      </c>
      <c r="F11" s="21">
        <f t="shared" si="0"/>
        <v>4830</v>
      </c>
      <c r="G11" s="21">
        <f t="shared" si="1"/>
        <v>1830</v>
      </c>
      <c r="H11" s="25" t="s">
        <v>85</v>
      </c>
    </row>
    <row r="12" spans="1:9" x14ac:dyDescent="0.25">
      <c r="A12" s="16">
        <v>45109</v>
      </c>
      <c r="B12" s="6" t="s">
        <v>40</v>
      </c>
      <c r="C12" s="19">
        <v>2</v>
      </c>
      <c r="D12" s="6" t="s">
        <v>20</v>
      </c>
      <c r="E12" s="20" t="s">
        <v>95</v>
      </c>
      <c r="F12" s="21">
        <v>0</v>
      </c>
      <c r="G12" s="21">
        <f t="shared" si="1"/>
        <v>-3000</v>
      </c>
      <c r="H12" s="25" t="s">
        <v>84</v>
      </c>
    </row>
    <row r="13" spans="1:9" x14ac:dyDescent="0.25">
      <c r="A13" s="16">
        <v>45109</v>
      </c>
      <c r="B13" s="6" t="s">
        <v>42</v>
      </c>
      <c r="C13" s="19">
        <v>1.95</v>
      </c>
      <c r="D13" s="6" t="s">
        <v>20</v>
      </c>
      <c r="E13" s="42" t="s">
        <v>95</v>
      </c>
      <c r="F13" s="21">
        <v>0</v>
      </c>
      <c r="G13" s="21">
        <v>0</v>
      </c>
      <c r="H13" s="25" t="s">
        <v>89</v>
      </c>
    </row>
    <row r="14" spans="1:9" x14ac:dyDescent="0.25">
      <c r="A14" s="16">
        <v>45110</v>
      </c>
      <c r="B14" s="6" t="s">
        <v>45</v>
      </c>
      <c r="C14" s="19">
        <v>1.95</v>
      </c>
      <c r="D14" s="6" t="s">
        <v>20</v>
      </c>
      <c r="E14" s="42" t="s">
        <v>95</v>
      </c>
      <c r="F14" s="21">
        <v>0</v>
      </c>
      <c r="G14" s="21">
        <v>0</v>
      </c>
      <c r="H14" s="6" t="s">
        <v>81</v>
      </c>
    </row>
    <row r="15" spans="1:9" x14ac:dyDescent="0.25">
      <c r="A15" s="16">
        <v>45110</v>
      </c>
      <c r="B15" s="6" t="s">
        <v>47</v>
      </c>
      <c r="C15" s="19">
        <v>1.96</v>
      </c>
      <c r="D15" s="6" t="s">
        <v>20</v>
      </c>
      <c r="E15" s="42" t="s">
        <v>95</v>
      </c>
      <c r="F15" s="21">
        <v>0</v>
      </c>
      <c r="G15" s="21">
        <v>0</v>
      </c>
      <c r="H15" s="6" t="s">
        <v>82</v>
      </c>
    </row>
    <row r="16" spans="1:9" x14ac:dyDescent="0.25">
      <c r="A16" s="16">
        <v>45110</v>
      </c>
      <c r="B16" s="6" t="s">
        <v>48</v>
      </c>
      <c r="C16" s="19">
        <v>1.95</v>
      </c>
      <c r="D16" s="6" t="s">
        <v>20</v>
      </c>
      <c r="E16" s="24" t="s">
        <v>95</v>
      </c>
      <c r="F16" s="21">
        <f t="shared" si="0"/>
        <v>5850</v>
      </c>
      <c r="G16" s="21">
        <f t="shared" si="1"/>
        <v>2850</v>
      </c>
      <c r="H16" s="6" t="s">
        <v>80</v>
      </c>
    </row>
    <row r="17" spans="1:9" x14ac:dyDescent="0.25">
      <c r="A17" s="16">
        <v>45111</v>
      </c>
      <c r="B17" s="6" t="s">
        <v>52</v>
      </c>
      <c r="C17" s="19">
        <v>1.95</v>
      </c>
      <c r="D17" s="6" t="s">
        <v>20</v>
      </c>
      <c r="E17" s="24" t="s">
        <v>95</v>
      </c>
      <c r="F17" s="21">
        <f t="shared" si="0"/>
        <v>5850</v>
      </c>
      <c r="G17" s="21">
        <f t="shared" si="1"/>
        <v>2850</v>
      </c>
      <c r="H17" s="6" t="s">
        <v>89</v>
      </c>
    </row>
    <row r="18" spans="1:9" x14ac:dyDescent="0.25">
      <c r="A18" s="16">
        <v>45112</v>
      </c>
      <c r="B18" s="6" t="s">
        <v>53</v>
      </c>
      <c r="C18" s="19">
        <v>1.95</v>
      </c>
      <c r="D18" s="6" t="s">
        <v>20</v>
      </c>
      <c r="E18" s="42" t="s">
        <v>95</v>
      </c>
      <c r="F18" s="21">
        <f t="shared" si="0"/>
        <v>5850</v>
      </c>
      <c r="G18" s="21">
        <v>0</v>
      </c>
      <c r="H18" s="6" t="s">
        <v>82</v>
      </c>
    </row>
    <row r="19" spans="1:9" x14ac:dyDescent="0.25">
      <c r="A19" s="16">
        <v>45112</v>
      </c>
      <c r="B19" s="6" t="s">
        <v>54</v>
      </c>
      <c r="C19" s="19">
        <v>1.85</v>
      </c>
      <c r="D19" s="6" t="s">
        <v>20</v>
      </c>
      <c r="E19" s="24" t="s">
        <v>94</v>
      </c>
      <c r="F19" s="21">
        <f t="shared" si="0"/>
        <v>5550</v>
      </c>
      <c r="G19" s="21">
        <f t="shared" si="1"/>
        <v>2550</v>
      </c>
      <c r="H19" s="6" t="s">
        <v>86</v>
      </c>
    </row>
    <row r="20" spans="1:9" x14ac:dyDescent="0.25">
      <c r="A20" s="16">
        <v>45112</v>
      </c>
      <c r="B20" s="6" t="s">
        <v>56</v>
      </c>
      <c r="C20" s="19">
        <v>1.51</v>
      </c>
      <c r="D20" s="6" t="s">
        <v>20</v>
      </c>
      <c r="E20" s="24" t="s">
        <v>94</v>
      </c>
      <c r="F20" s="21">
        <f t="shared" si="0"/>
        <v>4530</v>
      </c>
      <c r="G20" s="21">
        <f t="shared" si="1"/>
        <v>1530</v>
      </c>
      <c r="H20" s="6" t="s">
        <v>87</v>
      </c>
    </row>
    <row r="21" spans="1:9" x14ac:dyDescent="0.25">
      <c r="A21" s="3">
        <v>45115</v>
      </c>
      <c r="B21" s="4" t="s">
        <v>59</v>
      </c>
      <c r="C21" s="11">
        <v>1.95</v>
      </c>
      <c r="D21" s="6" t="s">
        <v>20</v>
      </c>
      <c r="E21" s="47" t="s">
        <v>95</v>
      </c>
      <c r="F21" s="21">
        <f t="shared" si="0"/>
        <v>5850</v>
      </c>
      <c r="G21" s="21">
        <f t="shared" si="1"/>
        <v>2850</v>
      </c>
      <c r="H21" s="25"/>
      <c r="I21" s="4" t="s">
        <v>51</v>
      </c>
    </row>
    <row r="22" spans="1:9" x14ac:dyDescent="0.25">
      <c r="A22" s="3">
        <v>45115</v>
      </c>
      <c r="B22" s="8" t="s">
        <v>60</v>
      </c>
      <c r="C22" s="11">
        <v>1.68</v>
      </c>
      <c r="D22" s="6" t="s">
        <v>20</v>
      </c>
      <c r="E22" s="47" t="s">
        <v>95</v>
      </c>
      <c r="F22" s="21">
        <f t="shared" si="0"/>
        <v>5040</v>
      </c>
      <c r="G22" s="21">
        <f t="shared" si="1"/>
        <v>2040</v>
      </c>
      <c r="H22" s="25"/>
      <c r="I22" s="6" t="s">
        <v>49</v>
      </c>
    </row>
    <row r="23" spans="1:9" x14ac:dyDescent="0.25">
      <c r="A23" s="3">
        <v>45115</v>
      </c>
      <c r="B23" s="4" t="s">
        <v>61</v>
      </c>
      <c r="C23" s="11">
        <v>1.73</v>
      </c>
      <c r="D23" s="6" t="s">
        <v>20</v>
      </c>
      <c r="E23" s="47" t="s">
        <v>95</v>
      </c>
      <c r="F23" s="21">
        <f t="shared" si="0"/>
        <v>5190</v>
      </c>
      <c r="G23" s="21">
        <f t="shared" si="1"/>
        <v>2190</v>
      </c>
      <c r="H23" s="25"/>
      <c r="I23" s="4" t="s">
        <v>51</v>
      </c>
    </row>
    <row r="24" spans="1:9" x14ac:dyDescent="0.25">
      <c r="A24" s="3">
        <v>45115</v>
      </c>
      <c r="B24" s="4" t="s">
        <v>63</v>
      </c>
      <c r="C24" s="11">
        <v>1.77</v>
      </c>
      <c r="D24" s="6" t="s">
        <v>20</v>
      </c>
      <c r="E24" s="47" t="s">
        <v>95</v>
      </c>
      <c r="F24" s="21">
        <f t="shared" si="0"/>
        <v>5310</v>
      </c>
      <c r="G24" s="21">
        <f t="shared" si="1"/>
        <v>2310</v>
      </c>
      <c r="H24" s="25"/>
      <c r="I24" s="4" t="s">
        <v>23</v>
      </c>
    </row>
    <row r="25" spans="1:9" x14ac:dyDescent="0.25">
      <c r="A25" s="3">
        <v>45115</v>
      </c>
      <c r="B25" s="4" t="s">
        <v>64</v>
      </c>
      <c r="C25" s="11">
        <v>1.93</v>
      </c>
      <c r="D25" s="6" t="s">
        <v>20</v>
      </c>
      <c r="E25" s="47" t="s">
        <v>94</v>
      </c>
      <c r="F25" s="21">
        <f t="shared" si="0"/>
        <v>5790</v>
      </c>
      <c r="G25" s="21">
        <f t="shared" si="1"/>
        <v>2790</v>
      </c>
      <c r="H25" s="25"/>
      <c r="I25" s="4" t="s">
        <v>65</v>
      </c>
    </row>
    <row r="26" spans="1:9" x14ac:dyDescent="0.25">
      <c r="A26" s="3"/>
      <c r="B26" s="4"/>
      <c r="C26" s="11"/>
      <c r="D26" s="6"/>
      <c r="E26" s="47"/>
      <c r="F26" s="21"/>
      <c r="G26" s="21"/>
      <c r="H26" s="25"/>
    </row>
    <row r="27" spans="1:9" x14ac:dyDescent="0.25">
      <c r="A27" s="3"/>
      <c r="B27" s="4"/>
      <c r="C27" s="11"/>
      <c r="D27" s="6"/>
      <c r="E27" s="47"/>
      <c r="F27" s="21"/>
      <c r="G27" s="21"/>
      <c r="H27" s="25"/>
    </row>
    <row r="28" spans="1:9" x14ac:dyDescent="0.25">
      <c r="A28" s="3"/>
      <c r="B28" s="4"/>
      <c r="C28" s="11"/>
      <c r="D28" s="6"/>
      <c r="E28" s="47"/>
      <c r="F28" s="21"/>
      <c r="G28" s="21"/>
      <c r="H28" s="25"/>
    </row>
    <row r="29" spans="1:9" x14ac:dyDescent="0.25">
      <c r="A29" s="3"/>
      <c r="B29" s="4"/>
      <c r="C29" s="11"/>
      <c r="D29" s="6"/>
      <c r="E29" s="24"/>
      <c r="F29" s="21"/>
      <c r="G29" s="21"/>
      <c r="H29" s="25"/>
    </row>
    <row r="30" spans="1:9" x14ac:dyDescent="0.25">
      <c r="A30" s="3"/>
      <c r="B30" s="4"/>
      <c r="C30" s="11"/>
      <c r="D30" s="6"/>
      <c r="E30" s="24"/>
      <c r="F30" s="21"/>
      <c r="G30" s="21"/>
      <c r="H30" s="25"/>
    </row>
    <row r="31" spans="1:9" x14ac:dyDescent="0.25">
      <c r="A31" s="3"/>
      <c r="B31" s="4"/>
      <c r="C31" s="11"/>
      <c r="D31" s="6"/>
      <c r="E31" s="24"/>
      <c r="F31" s="21"/>
      <c r="G31" s="21"/>
      <c r="H31" s="25"/>
    </row>
    <row r="32" spans="1:9" x14ac:dyDescent="0.25">
      <c r="A32" s="3"/>
      <c r="B32" s="4"/>
      <c r="C32" s="11"/>
      <c r="D32" s="6"/>
      <c r="E32" s="24"/>
      <c r="F32" s="21"/>
      <c r="G32" s="21"/>
      <c r="H32" s="25"/>
    </row>
    <row r="33" spans="1:8" x14ac:dyDescent="0.25">
      <c r="A33" s="6"/>
      <c r="B33" s="6"/>
      <c r="C33" s="6"/>
      <c r="D33" s="45"/>
      <c r="E33" s="45"/>
      <c r="F33" s="46"/>
      <c r="G33" s="45"/>
      <c r="H33" s="45"/>
    </row>
    <row r="34" spans="1:8" ht="15.75" x14ac:dyDescent="0.25">
      <c r="A34" s="6"/>
      <c r="B34" s="6" t="s">
        <v>96</v>
      </c>
      <c r="C34" s="6"/>
      <c r="D34" s="43">
        <f>COUNT(C2:C25)</f>
        <v>24</v>
      </c>
      <c r="E34" s="10"/>
      <c r="F34" s="26"/>
      <c r="G34" s="10"/>
      <c r="H34" s="10"/>
    </row>
    <row r="35" spans="1:8" x14ac:dyDescent="0.25">
      <c r="A35" s="6"/>
      <c r="B35" s="6" t="s">
        <v>97</v>
      </c>
      <c r="C35" s="6"/>
      <c r="D35" s="22">
        <v>3</v>
      </c>
      <c r="E35" s="27"/>
      <c r="F35" s="28"/>
      <c r="G35" s="29"/>
      <c r="H35" s="27"/>
    </row>
    <row r="36" spans="1:8" x14ac:dyDescent="0.25">
      <c r="A36" s="6"/>
      <c r="B36" s="6" t="s">
        <v>98</v>
      </c>
      <c r="C36" s="6"/>
      <c r="D36" s="25">
        <f>D34-D35</f>
        <v>21</v>
      </c>
      <c r="E36" s="27"/>
      <c r="F36" s="28"/>
      <c r="G36" s="29"/>
      <c r="H36" s="27"/>
    </row>
    <row r="37" spans="1:8" x14ac:dyDescent="0.25">
      <c r="A37" s="6"/>
      <c r="B37" s="6" t="s">
        <v>99</v>
      </c>
      <c r="C37" s="6"/>
      <c r="D37" s="6">
        <f>D36/D34*100</f>
        <v>87.5</v>
      </c>
      <c r="E37" s="27"/>
      <c r="F37" s="28"/>
      <c r="G37" s="29"/>
      <c r="H37" s="27"/>
    </row>
    <row r="38" spans="1:8" x14ac:dyDescent="0.25">
      <c r="A38" s="6"/>
      <c r="B38" s="6" t="s">
        <v>100</v>
      </c>
      <c r="C38" s="6"/>
      <c r="D38" s="6">
        <f>1/D39*100</f>
        <v>52.828527404798599</v>
      </c>
      <c r="E38" s="27"/>
      <c r="F38" s="28"/>
      <c r="G38" s="29"/>
      <c r="H38" s="27"/>
    </row>
    <row r="39" spans="1:8" x14ac:dyDescent="0.25">
      <c r="A39" s="6"/>
      <c r="B39" s="6" t="s">
        <v>101</v>
      </c>
      <c r="C39" s="6"/>
      <c r="D39" s="6">
        <f>SUM(C2:C25)/D34</f>
        <v>1.8929166666666666</v>
      </c>
      <c r="E39" s="27"/>
      <c r="F39" s="28"/>
      <c r="G39" s="29"/>
      <c r="H39" s="27"/>
    </row>
    <row r="40" spans="1:8" x14ac:dyDescent="0.25">
      <c r="A40" s="6"/>
      <c r="B40" s="6" t="s">
        <v>102</v>
      </c>
      <c r="C40" s="6"/>
      <c r="D40" s="25">
        <f>D37-D38</f>
        <v>34.671472595201401</v>
      </c>
      <c r="E40" s="27"/>
      <c r="F40" s="28"/>
      <c r="G40" s="29"/>
      <c r="H40" s="27"/>
    </row>
    <row r="41" spans="1:8" x14ac:dyDescent="0.25">
      <c r="A41" s="6"/>
      <c r="B41" s="6" t="s">
        <v>103</v>
      </c>
      <c r="C41" s="6"/>
      <c r="D41" s="25">
        <f>D40/1</f>
        <v>34.671472595201401</v>
      </c>
      <c r="E41" s="27"/>
      <c r="F41" s="28"/>
      <c r="G41" s="29"/>
      <c r="H41" s="27"/>
    </row>
    <row r="42" spans="1:8" ht="18.75" x14ac:dyDescent="0.3">
      <c r="A42" s="6"/>
      <c r="B42" s="30" t="s">
        <v>104</v>
      </c>
      <c r="C42" s="6"/>
      <c r="D42" s="31">
        <v>100000</v>
      </c>
      <c r="E42" s="27"/>
      <c r="F42" s="28"/>
      <c r="G42" s="29"/>
      <c r="H42" s="27"/>
    </row>
    <row r="43" spans="1:8" ht="18.75" x14ac:dyDescent="0.3">
      <c r="A43" s="6"/>
      <c r="B43" s="6" t="s">
        <v>105</v>
      </c>
      <c r="C43" s="6"/>
      <c r="D43" s="32">
        <v>100000</v>
      </c>
      <c r="E43" s="27"/>
      <c r="F43" s="28"/>
      <c r="G43" s="29"/>
      <c r="H43" s="27"/>
    </row>
    <row r="44" spans="1:8" x14ac:dyDescent="0.25">
      <c r="A44" s="6"/>
      <c r="B44" s="6" t="s">
        <v>106</v>
      </c>
      <c r="C44" s="6"/>
      <c r="D44" s="21">
        <f>D43/100</f>
        <v>1000</v>
      </c>
      <c r="E44" s="27"/>
      <c r="F44" s="28"/>
      <c r="G44" s="29"/>
      <c r="H44" s="27"/>
    </row>
    <row r="45" spans="1:8" x14ac:dyDescent="0.25">
      <c r="A45" s="6"/>
      <c r="B45" s="33" t="s">
        <v>110</v>
      </c>
      <c r="C45" s="6"/>
      <c r="D45" s="34">
        <f>D44*3</f>
        <v>3000</v>
      </c>
      <c r="E45" s="27"/>
      <c r="F45" s="28"/>
      <c r="G45" s="29"/>
      <c r="H45" s="27"/>
    </row>
    <row r="46" spans="1:8" x14ac:dyDescent="0.25">
      <c r="A46" s="6"/>
      <c r="B46" s="6" t="s">
        <v>107</v>
      </c>
      <c r="C46" s="6"/>
      <c r="D46" s="41">
        <f>SUM(G2:G25)</f>
        <v>32280</v>
      </c>
      <c r="E46" s="27"/>
      <c r="F46" s="28"/>
      <c r="G46" s="29"/>
      <c r="H46" s="27"/>
    </row>
    <row r="47" spans="1:8" x14ac:dyDescent="0.25">
      <c r="A47" s="6"/>
      <c r="B47" s="35" t="s">
        <v>108</v>
      </c>
      <c r="C47" s="6"/>
      <c r="D47" s="10">
        <f>D46/D42*100</f>
        <v>32.28</v>
      </c>
      <c r="E47" s="27"/>
      <c r="F47" s="28"/>
      <c r="G47" s="29"/>
      <c r="H47" s="27"/>
    </row>
    <row r="48" spans="1:8" x14ac:dyDescent="0.25">
      <c r="A48" s="6"/>
      <c r="B48" s="6"/>
      <c r="C48" s="6"/>
      <c r="D48" s="10"/>
      <c r="E48" s="27"/>
      <c r="F48" s="28"/>
      <c r="G48" s="29"/>
      <c r="H48" s="27"/>
    </row>
    <row r="49" spans="1:8" x14ac:dyDescent="0.25">
      <c r="A49" s="6"/>
      <c r="B49" s="6"/>
      <c r="C49" s="6"/>
      <c r="D49" s="10"/>
      <c r="E49" s="27"/>
      <c r="F49" s="28"/>
      <c r="G49" s="29"/>
      <c r="H49" s="27"/>
    </row>
    <row r="50" spans="1:8" x14ac:dyDescent="0.25">
      <c r="A50" s="6"/>
      <c r="B50" s="36"/>
      <c r="C50" s="6"/>
      <c r="D50" s="10"/>
      <c r="E50" s="27"/>
      <c r="F50" s="28"/>
      <c r="G50" s="29"/>
      <c r="H50" s="27"/>
    </row>
    <row r="51" spans="1:8" x14ac:dyDescent="0.25">
      <c r="A51" s="6"/>
      <c r="B51" s="36"/>
      <c r="C51" s="6"/>
      <c r="D51" s="10"/>
      <c r="E51" s="27"/>
      <c r="F51" s="28"/>
      <c r="G51" s="29"/>
      <c r="H51" s="27"/>
    </row>
    <row r="52" spans="1:8" x14ac:dyDescent="0.25">
      <c r="A52" s="6"/>
      <c r="B52" s="36"/>
      <c r="C52" s="6"/>
      <c r="D52" s="10"/>
      <c r="E52" s="27"/>
      <c r="F52" s="28"/>
      <c r="G52" s="29"/>
      <c r="H52" s="27"/>
    </row>
  </sheetData>
  <mergeCells count="2">
    <mergeCell ref="D33:F33"/>
    <mergeCell ref="G33:H33"/>
  </mergeCells>
  <conditionalFormatting sqref="E35:E52 H35:H52">
    <cfRule type="cellIs" dxfId="4" priority="10" operator="greaterThan">
      <formula>0</formula>
    </cfRule>
    <cfRule type="cellIs" dxfId="3" priority="11" operator="lessThan">
      <formula>-240.63</formula>
    </cfRule>
    <cfRule type="cellIs" dxfId="2" priority="12" operator="greaterThan">
      <formula>0</formula>
    </cfRule>
  </conditionalFormatting>
  <conditionalFormatting sqref="G2:G32">
    <cfRule type="cellIs" dxfId="1" priority="13" operator="lessThan">
      <formula>0</formula>
    </cfRule>
    <cfRule type="cellIs" dxfId="0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julho1-5</vt:lpstr>
      <vt:lpstr>julho</vt:lpstr>
      <vt:lpstr>julhoInvest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2023-07-07T00:52:38Z</dcterms:modified>
</cp:coreProperties>
</file>