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2" activeTab="18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  <sheet name="setembro" sheetId="31" r:id="rId18"/>
    <sheet name="outubro" sheetId="32" r:id="rId19"/>
  </sheets>
  <calcPr calcId="152511"/>
</workbook>
</file>

<file path=xl/calcChain.xml><?xml version="1.0" encoding="utf-8"?>
<calcChain xmlns="http://schemas.openxmlformats.org/spreadsheetml/2006/main">
  <c r="D25" i="17" l="1"/>
  <c r="D17" i="29"/>
  <c r="D35" i="22"/>
  <c r="D32" i="24"/>
  <c r="D103" i="27"/>
  <c r="D18" i="30" l="1"/>
  <c r="D19" i="30" s="1"/>
  <c r="G3" i="30" s="1"/>
  <c r="H3" i="30" s="1"/>
  <c r="D8" i="30"/>
  <c r="D10" i="30" s="1"/>
  <c r="D11" i="30" s="1"/>
  <c r="G2" i="29"/>
  <c r="H2" i="29" s="1"/>
  <c r="D16" i="29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D93" i="27" s="1"/>
  <c r="D94" i="27" s="1"/>
  <c r="D97" i="27" s="1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D106" i="27" s="1"/>
  <c r="J98" i="27"/>
  <c r="D98" i="27" l="1"/>
  <c r="D31" i="24" l="1"/>
  <c r="D21" i="24"/>
  <c r="D26" i="24" s="1"/>
  <c r="D25" i="24" s="1"/>
  <c r="D22" i="23"/>
  <c r="D23" i="23" s="1"/>
  <c r="D12" i="23"/>
  <c r="D17" i="23" s="1"/>
  <c r="D16" i="23" s="1"/>
  <c r="D34" i="22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14" i="17"/>
  <c r="D19" i="17" s="1"/>
  <c r="D18" i="17" s="1"/>
  <c r="D33" i="24" l="1"/>
  <c r="D34" i="24" s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8" i="29"/>
  <c r="D19" i="29" s="1"/>
</calcChain>
</file>

<file path=xl/sharedStrings.xml><?xml version="1.0" encoding="utf-8"?>
<sst xmlns="http://schemas.openxmlformats.org/spreadsheetml/2006/main" count="2328" uniqueCount="354">
  <si>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</si>
  <si>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</si>
  <si>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</si>
  <si>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</si>
  <si>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</si>
  <si>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</si>
  <si>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</si>
  <si>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</si>
  <si>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</si>
  <si>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</si>
  <si>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</si>
  <si>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</si>
  <si>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</si>
  <si>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</si>
  <si>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</si>
  <si>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</si>
  <si>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</si>
  <si>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</si>
  <si>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</si>
  <si>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</si>
  <si>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</si>
  <si>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</si>
  <si>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</si>
  <si>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</si>
  <si>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</si>
  <si>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</si>
  <si>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</si>
  <si>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</si>
  <si>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</si>
  <si>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</si>
  <si>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</si>
  <si>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</si>
  <si>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</si>
  <si>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</si>
  <si>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</si>
  <si>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</si>
  <si>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</si>
  <si>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</si>
  <si>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</si>
  <si>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</si>
  <si>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</si>
  <si>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</si>
  <si>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</si>
  <si>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</si>
  <si>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</si>
  <si>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</si>
  <si>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</si>
  <si>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</si>
  <si>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</si>
  <si>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</si>
  <si>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</si>
  <si>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</si>
  <si>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</si>
  <si>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</si>
  <si>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</si>
  <si>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</si>
  <si>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</si>
  <si>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</si>
  <si>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</si>
  <si>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</si>
  <si>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</si>
  <si>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</si>
  <si>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</si>
  <si>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</si>
  <si>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</si>
  <si>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</si>
  <si>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</si>
  <si>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</si>
  <si>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</si>
  <si>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</si>
  <si>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</si>
  <si>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</si>
  <si>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</si>
  <si>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</si>
  <si>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</si>
  <si>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</si>
  <si>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</si>
  <si>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</si>
  <si>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</si>
  <si>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</si>
  <si>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</si>
  <si>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</si>
  <si>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</si>
  <si>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</si>
  <si>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</si>
  <si>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</si>
  <si>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</si>
  <si>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</si>
  <si>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</si>
  <si>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</si>
  <si>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</si>
  <si>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</si>
  <si>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</si>
  <si>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</si>
  <si>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</si>
  <si>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</si>
  <si>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</si>
  <si>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</si>
  <si>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</si>
  <si>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</si>
  <si>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</si>
  <si>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</si>
  <si>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</si>
  <si>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</si>
  <si>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</si>
  <si>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</si>
  <si>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</si>
  <si>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</si>
  <si>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</si>
  <si>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</si>
  <si>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</si>
  <si>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</si>
  <si>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</si>
  <si>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</si>
  <si>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</si>
  <si>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</si>
  <si>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</si>
  <si>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</si>
  <si>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</si>
  <si>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</si>
  <si>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</si>
  <si>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</si>
  <si>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</si>
  <si>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</si>
  <si>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</si>
  <si>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</si>
  <si>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</si>
  <si>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</si>
  <si>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</si>
  <si>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</si>
  <si>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</si>
  <si>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</si>
  <si>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</si>
  <si>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</si>
  <si>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</si>
  <si>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</si>
  <si>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</si>
  <si>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</si>
  <si>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</si>
  <si>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</si>
  <si>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</si>
  <si>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</si>
  <si>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</si>
  <si>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</si>
  <si>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</si>
  <si>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</si>
  <si>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</si>
  <si>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</si>
  <si>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</si>
  <si>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</si>
  <si>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</si>
  <si>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</si>
  <si>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</si>
  <si>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</si>
  <si>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</si>
  <si>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</si>
  <si>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</si>
  <si>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</si>
  <si>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</si>
  <si>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</si>
  <si>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</si>
  <si>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</si>
  <si>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</si>
  <si>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</si>
  <si>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</si>
  <si>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</si>
  <si>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</si>
  <si>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</si>
  <si>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</si>
  <si>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</si>
  <si>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</si>
  <si>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</si>
  <si>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</si>
  <si>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</si>
  <si>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</si>
  <si>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</si>
  <si>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</si>
  <si>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</si>
  <si>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</si>
  <si>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</si>
  <si>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</si>
  <si>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</si>
  <si>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</si>
  <si>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</si>
  <si>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</si>
  <si>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</si>
  <si>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</si>
  <si>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</si>
  <si>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</si>
  <si>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</si>
  <si>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</si>
  <si>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</si>
  <si>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</si>
  <si>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</si>
  <si>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</si>
  <si>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</si>
  <si>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</si>
  <si>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</si>
  <si>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</si>
  <si>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</si>
  <si>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</si>
  <si>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</si>
  <si>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</si>
  <si>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</si>
  <si>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</si>
  <si>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</si>
  <si>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</si>
  <si>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</si>
  <si>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</si>
  <si>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</si>
  <si>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</si>
  <si>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</si>
  <si>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</si>
  <si>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</si>
  <si>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</si>
  <si>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</si>
  <si>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</si>
  <si>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</si>
  <si>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</si>
  <si>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</si>
  <si>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</si>
  <si>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</si>
  <si>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</si>
  <si>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</si>
  <si>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</si>
  <si>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</si>
  <si>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</si>
  <si>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</si>
  <si>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</si>
  <si>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</si>
  <si>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</si>
  <si>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</si>
  <si>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</si>
  <si>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</si>
  <si>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</si>
  <si>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</si>
  <si>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</si>
  <si>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</si>
  <si>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</si>
  <si>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</si>
  <si>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</si>
  <si>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</si>
  <si>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</si>
  <si>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</si>
  <si>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</si>
  <si>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</si>
  <si>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</si>
  <si>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</si>
  <si>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</si>
  <si>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</si>
  <si>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</si>
  <si>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</si>
  <si>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</si>
  <si>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</si>
  <si>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</si>
  <si>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</si>
  <si>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</si>
  <si>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</si>
  <si>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</si>
  <si>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</si>
  <si>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</si>
  <si>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</si>
  <si>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</si>
  <si>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</si>
  <si>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</si>
  <si>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</si>
  <si>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</si>
  <si>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</si>
  <si>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</si>
  <si>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</si>
  <si>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</si>
  <si>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</si>
  <si>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</si>
  <si>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</si>
  <si>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</si>
  <si>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</si>
  <si>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</si>
  <si>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</si>
  <si>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</si>
  <si>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</si>
  <si>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</si>
  <si>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</si>
  <si>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</si>
  <si>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</si>
  <si>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</si>
  <si>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</si>
  <si>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</si>
  <si>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</si>
  <si>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</si>
  <si>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</si>
  <si>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</si>
  <si>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</si>
  <si>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</si>
  <si>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</si>
  <si>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</si>
  <si>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</si>
  <si>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</si>
  <si>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</si>
  <si>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</si>
  <si>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</si>
  <si>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</si>
  <si>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</si>
  <si>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</si>
  <si>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</si>
  <si>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</si>
  <si>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</si>
  <si>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</si>
  <si>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</si>
  <si>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</si>
  <si>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</si>
  <si>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</si>
  <si>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</si>
  <si>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</si>
  <si>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</si>
  <si>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</si>
  <si>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</si>
  <si>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</si>
  <si>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NEW MEXICO vs SAN ANTONIO</t>
  </si>
  <si>
    <t>PHOENIX RISING vs EL PASO</t>
  </si>
  <si>
    <t>SAN DIEGO LOYAL vs MEMPHIS</t>
  </si>
  <si>
    <t>PALMEIRAS vs CRUZEIRO</t>
  </si>
  <si>
    <t>ONE KNOXVILLE vs LEXINGTON</t>
  </si>
  <si>
    <t>USA - USL LEAGUE ONE</t>
  </si>
  <si>
    <t>SAN ANTONIO vs MONTEREY BAY</t>
  </si>
  <si>
    <t>STAKE BET EX-OVER 2%</t>
  </si>
  <si>
    <t>STAKE BET MATRIZ-FULL 2%</t>
  </si>
  <si>
    <t>FORTALEZA vs CORITIBA</t>
  </si>
  <si>
    <t>PALMEIRAS vs VASCO DA GAMA</t>
  </si>
  <si>
    <t>RIO GRANDE vs SAN DIEGO LOYAL</t>
  </si>
  <si>
    <t>RIO GRANDE vs SAN ANTONIO</t>
  </si>
  <si>
    <t>LYON vs PARIS SG</t>
  </si>
  <si>
    <t>PLYMOUTH vs BLACKBURN</t>
  </si>
  <si>
    <t>WEST BROM vs HUDDERSFIELD</t>
  </si>
  <si>
    <t>BAHIA vs VASCO DA GAMA</t>
  </si>
  <si>
    <t>NEW MEXICO vs CHARLESTON</t>
  </si>
  <si>
    <t>PHOENIX RISING vs RIO GRANDE</t>
  </si>
  <si>
    <t>SANTOS vs CRUZEIRO</t>
  </si>
  <si>
    <t>HULL CITY vs COVENTRY CITY</t>
  </si>
  <si>
    <t>AL KHALEEJ vs AL FATEH</t>
  </si>
  <si>
    <t>saudi arabia - professional league</t>
  </si>
  <si>
    <t>GOIAS vs FLAMENGO</t>
  </si>
  <si>
    <t>HULL CITY vs LEEDS UTD</t>
  </si>
  <si>
    <t>ARSENAL vs TOTTENHAM</t>
  </si>
  <si>
    <t>BOLOGNA vs NAPOLI</t>
  </si>
  <si>
    <t>CROTONE vs SORRENTO</t>
  </si>
  <si>
    <t>PARIS SG vs MARSEILLE</t>
  </si>
  <si>
    <t>BAYERN MUNICH vs BOCHUM</t>
  </si>
  <si>
    <t>COVENTRY CITY vs HUDDERSFIELD</t>
  </si>
  <si>
    <t>CREMONESE vs PARMA</t>
  </si>
  <si>
    <t>LORIENT vs MONTPELLIER</t>
  </si>
  <si>
    <t>FIORENTINA vs CAGLIARI</t>
  </si>
  <si>
    <t>BRISTOL ROVERS vs PORT VALE</t>
  </si>
  <si>
    <t>WEST BROM vs SHEFFIELD WED</t>
  </si>
  <si>
    <t>SUDTIROL vs CATANZARO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</si>
</sst>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6"/>
      <tableStyleElement type="secondRowStripe" dxfId="85"/>
    </tableStyle>
    <tableStyle name="Equipes-style 3" pivot="0" count="2">
      <tableStyleElement type="firstRowStripe" dxfId="84"/>
      <tableStyleElement type="secondRowStripe" dxfId="83"/>
    </tableStyle>
    <tableStyle name="Equipes-style 4" pivot="0" count="2">
      <tableStyleElement type="firstRowStripe" dxfId="82"/>
      <tableStyleElement type="secondRowStripe" dxfId="8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_2355" displayName="Table_2355" ref="G106:J106" headerRowCount="0" headerRowDxfId="74" dataDxfId="73" totalsRowDxfId="72">
  <tableColumns count="4">
    <tableColumn id="1" name="Column1" dataDxfId="71">
      <calculatedColumnFormula>COUNTIF($J$2:$J$90,H106)</calculatedColumnFormula>
    </tableColumn>
    <tableColumn id="2" name="Column2" dataDxfId="70"/>
    <tableColumn id="3" name="Column3" dataDxfId="69">
      <calculatedColumnFormula>SUMIFS($H$2:$H$90,$J$2:$J$90,H106)</calculatedColumnFormula>
    </tableColumn>
    <tableColumn id="4" name="Column4" dataDxfId="68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7" dataDxfId="66" totalsRowDxfId="65">
  <tableColumns count="4">
    <tableColumn id="1" name="Column1" dataDxfId="64">
      <calculatedColumnFormula>COUNTIF($J$2:$J$90,H107)</calculatedColumnFormula>
    </tableColumn>
    <tableColumn id="2" name="Column2" dataDxfId="63"/>
    <tableColumn id="3" name="Column3" dataDxfId="62">
      <calculatedColumnFormula>SUMIFS($H$2:$H$90,$J$2:$J$90,H107)</calculatedColumnFormula>
    </tableColumn>
    <tableColumn id="4" name="Column4" dataDxfId="61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60" dataDxfId="59" totalsRowDxfId="58">
  <tableColumns count="4">
    <tableColumn id="1" name="Column1" totalsRowFunction="custom" dataDxfId="57" totalsRowDxfId="56">
      <calculatedColumnFormula>COUNTIF($J$2:$J$90,H108)</calculatedColumnFormula>
      <totalsRowFormula>SUM(G93:G109)</totalsRowFormula>
    </tableColumn>
    <tableColumn id="2" name="Column2" dataDxfId="55" totalsRowDxfId="54"/>
    <tableColumn id="3" name="Column3" dataDxfId="53" totalsRowDxfId="52">
      <calculatedColumnFormula>SUMIFS($H$2:$H$90,$J$2:$J$90,H108)</calculatedColumnFormula>
    </tableColumn>
    <tableColumn id="4" name="Column4" dataDxfId="51" totalsRowDxfId="50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9" workbookViewId="0">
      <selection activeCell="B104" sqref="B104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4000</v>
      </c>
      <c r="H2" s="28">
        <f t="shared" ref="H2:H33" si="0">G2-D$103</f>
        <v>2000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3660</v>
      </c>
      <c r="H3" s="28">
        <f t="shared" si="0"/>
        <v>1660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3120</v>
      </c>
      <c r="H4" s="28">
        <f t="shared" si="0"/>
        <v>1120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-2000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-2000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-2000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3660</v>
      </c>
      <c r="H8" s="28">
        <f t="shared" si="0"/>
        <v>1660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3660</v>
      </c>
      <c r="H9" s="28">
        <f t="shared" si="0"/>
        <v>1660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3360</v>
      </c>
      <c r="H10" s="28">
        <f t="shared" si="0"/>
        <v>1360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2980</v>
      </c>
      <c r="H11" s="28">
        <f t="shared" si="0"/>
        <v>980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-2000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-2000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-2000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3720</v>
      </c>
      <c r="H15" s="28">
        <f t="shared" si="0"/>
        <v>1720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3760</v>
      </c>
      <c r="H16" s="28">
        <f t="shared" si="0"/>
        <v>1760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-2000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-2000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3040</v>
      </c>
      <c r="H19" s="28">
        <f t="shared" si="0"/>
        <v>1040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-2000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3620</v>
      </c>
      <c r="H21" s="28">
        <f t="shared" si="0"/>
        <v>1620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3740</v>
      </c>
      <c r="H22" s="28">
        <f t="shared" si="0"/>
        <v>1740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3780</v>
      </c>
      <c r="H23" s="28">
        <f t="shared" si="0"/>
        <v>1780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-2000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3500</v>
      </c>
      <c r="H25" s="28">
        <f t="shared" si="0"/>
        <v>1500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3700</v>
      </c>
      <c r="H26" s="28">
        <f t="shared" si="0"/>
        <v>1700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2860</v>
      </c>
      <c r="H27" s="28">
        <f t="shared" si="0"/>
        <v>860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3480</v>
      </c>
      <c r="H28" s="28">
        <f t="shared" si="0"/>
        <v>1480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3480</v>
      </c>
      <c r="H29" s="28">
        <f t="shared" si="0"/>
        <v>1480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3680</v>
      </c>
      <c r="H30" s="28">
        <f t="shared" si="0"/>
        <v>1680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3520</v>
      </c>
      <c r="H31" s="28">
        <f t="shared" si="0"/>
        <v>1520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3320</v>
      </c>
      <c r="H32" s="28">
        <f t="shared" si="0"/>
        <v>1320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3580</v>
      </c>
      <c r="H33" s="28">
        <f t="shared" si="0"/>
        <v>1580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3480</v>
      </c>
      <c r="H34" s="28">
        <f t="shared" ref="H34:H65" si="2">G34-D$103</f>
        <v>1480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-2000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3560</v>
      </c>
      <c r="H36" s="28">
        <f t="shared" si="2"/>
        <v>1560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-2000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3320</v>
      </c>
      <c r="H38" s="28">
        <f t="shared" si="2"/>
        <v>1320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3120</v>
      </c>
      <c r="H39" s="28">
        <f t="shared" si="2"/>
        <v>1120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-2000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3840</v>
      </c>
      <c r="H41" s="28">
        <f t="shared" si="2"/>
        <v>1840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-2000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3420</v>
      </c>
      <c r="H43" s="28">
        <f t="shared" si="2"/>
        <v>1420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-2000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3300</v>
      </c>
      <c r="H45" s="28">
        <f t="shared" si="2"/>
        <v>1300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3420</v>
      </c>
      <c r="H46" s="28">
        <f t="shared" si="2"/>
        <v>1420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-2000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2920</v>
      </c>
      <c r="H48" s="28">
        <f t="shared" si="2"/>
        <v>920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-2000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-2000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3620</v>
      </c>
      <c r="H51" s="28">
        <f t="shared" si="2"/>
        <v>1620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3400</v>
      </c>
      <c r="H52" s="28">
        <f t="shared" si="2"/>
        <v>1400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-2000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3160</v>
      </c>
      <c r="H54" s="28">
        <f t="shared" si="2"/>
        <v>1160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3360</v>
      </c>
      <c r="H55" s="28">
        <f t="shared" si="2"/>
        <v>1360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3680</v>
      </c>
      <c r="H56" s="28">
        <f t="shared" si="2"/>
        <v>1680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3480</v>
      </c>
      <c r="H57" s="28">
        <f t="shared" si="2"/>
        <v>1480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3700</v>
      </c>
      <c r="H58" s="28">
        <f t="shared" si="2"/>
        <v>1700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3860</v>
      </c>
      <c r="H59" s="28">
        <f t="shared" si="2"/>
        <v>1860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-2000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3420</v>
      </c>
      <c r="H61" s="28">
        <f t="shared" si="2"/>
        <v>1420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-2000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3480</v>
      </c>
      <c r="H63" s="28">
        <f t="shared" si="2"/>
        <v>1480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3220</v>
      </c>
      <c r="H64" s="28">
        <f t="shared" si="2"/>
        <v>1220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-2000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3520</v>
      </c>
      <c r="H66" s="28">
        <f t="shared" ref="H66:H74" si="4">G66-D$103</f>
        <v>1520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-2000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3820</v>
      </c>
      <c r="H68" s="28">
        <f t="shared" si="4"/>
        <v>1820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3320</v>
      </c>
      <c r="H69" s="28">
        <f t="shared" si="4"/>
        <v>1320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3660</v>
      </c>
      <c r="H70" s="28">
        <f t="shared" si="4"/>
        <v>1660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2840</v>
      </c>
      <c r="H71" s="28">
        <f t="shared" si="4"/>
        <v>840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-2000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3660</v>
      </c>
      <c r="H73" s="28">
        <f t="shared" si="4"/>
        <v>1660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2680</v>
      </c>
      <c r="H74" s="28">
        <f t="shared" si="4"/>
        <v>680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-1000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-2000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2620</v>
      </c>
      <c r="H77" s="28">
        <f t="shared" si="5"/>
        <v>620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3520</v>
      </c>
      <c r="H78" s="28">
        <f t="shared" si="5"/>
        <v>1520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3400</v>
      </c>
      <c r="H79" s="28">
        <f t="shared" si="5"/>
        <v>1400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-2000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3360</v>
      </c>
      <c r="H81" s="28">
        <f t="shared" si="5"/>
        <v>1360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3784</v>
      </c>
      <c r="H82" s="28">
        <f t="shared" si="5"/>
        <v>1784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3256</v>
      </c>
      <c r="H83" s="28">
        <f t="shared" si="5"/>
        <v>1256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3400</v>
      </c>
      <c r="J93" s="66">
        <f t="shared" ref="J93:J109" si="8">I93/D$100*100</f>
        <v>3.4000000000000004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-40</v>
      </c>
      <c r="J95" s="54">
        <f t="shared" si="8"/>
        <v>-0.04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26.419999999999998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4600</v>
      </c>
      <c r="J98" s="66">
        <f t="shared" si="8"/>
        <v>4.5999999999999996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1704</v>
      </c>
      <c r="J100" s="54">
        <f t="shared" si="8"/>
        <v>1.704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2436</v>
      </c>
      <c r="J101" s="54">
        <f t="shared" si="8"/>
        <v>2.4359999999999999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324</v>
      </c>
      <c r="C103" s="6"/>
      <c r="D103" s="63">
        <f>D101*2</f>
        <v>2000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-2320</v>
      </c>
      <c r="J103" s="54">
        <f t="shared" si="8"/>
        <v>-2.3199999999999998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26420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1480</v>
      </c>
      <c r="J104" s="54">
        <f t="shared" si="8"/>
        <v>1.48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26.419999999999998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2100</v>
      </c>
      <c r="J105" s="54">
        <f t="shared" si="8"/>
        <v>2.1</v>
      </c>
    </row>
    <row r="106" spans="1:10" ht="16.5" thickTop="1" thickBot="1" x14ac:dyDescent="0.3">
      <c r="A106" s="6"/>
      <c r="B106" s="6"/>
      <c r="C106" s="6"/>
      <c r="D106" s="11">
        <f>D105/7</f>
        <v>3.774285714285714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13060</v>
      </c>
      <c r="J108" s="54">
        <f t="shared" si="8"/>
        <v>13.059999999999999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80" priority="25" operator="greaterThan">
      <formula>0</formula>
    </cfRule>
    <cfRule type="cellIs" dxfId="79" priority="26" operator="lessThan">
      <formula>0</formula>
    </cfRule>
  </conditionalFormatting>
  <conditionalFormatting sqref="H85:H90 H2:H83">
    <cfRule type="cellIs" dxfId="78" priority="23" operator="lessThan">
      <formula>0</formula>
    </cfRule>
    <cfRule type="cellIs" dxfId="77" priority="24" operator="greaterThan">
      <formula>0</formula>
    </cfRule>
  </conditionalFormatting>
  <conditionalFormatting sqref="H84">
    <cfRule type="cellIs" dxfId="76" priority="19" operator="lessThan">
      <formula>0</formula>
    </cfRule>
    <cfRule type="cellIs" dxfId="75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activeCell="C19" sqref="C19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296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4" priority="1" operator="greaterThan">
      <formula>0</formula>
    </cfRule>
    <cfRule type="cellIs" dxfId="23" priority="2" operator="lessThan">
      <formula>-240.63</formula>
    </cfRule>
    <cfRule type="cellIs" dxfId="22" priority="3" operator="greaterThan">
      <formula>0</formula>
    </cfRule>
  </conditionalFormatting>
  <conditionalFormatting sqref="H2:H20">
    <cfRule type="cellIs" dxfId="21" priority="4" operator="lessThan">
      <formula>0</formula>
    </cfRule>
    <cfRule type="cellIs" dxfId="20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1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18" priority="1" operator="greaterThan">
      <formula>0</formula>
    </cfRule>
    <cfRule type="cellIs" dxfId="17" priority="2" operator="lessThan">
      <formula>-240.63</formula>
    </cfRule>
    <cfRule type="cellIs" dxfId="16" priority="3" operator="greaterThan">
      <formula>0</formula>
    </cfRule>
  </conditionalFormatting>
  <conditionalFormatting sqref="H2:H5">
    <cfRule type="cellIs" dxfId="15" priority="4" operator="lessThan">
      <formula>0</formula>
    </cfRule>
    <cfRule type="cellIs" dxfId="14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2" priority="1" operator="greaterThan">
      <formula>0</formula>
    </cfRule>
    <cfRule type="cellIs" dxfId="11" priority="2" operator="lessThan">
      <formula>-240.63</formula>
    </cfRule>
    <cfRule type="cellIs" dxfId="10" priority="3" operator="greaterThan">
      <formula>0</formula>
    </cfRule>
  </conditionalFormatting>
  <conditionalFormatting sqref="H6:H7">
    <cfRule type="cellIs" dxfId="9" priority="4" operator="lessThan">
      <formula>0</formula>
    </cfRule>
    <cfRule type="cellIs" dxfId="8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zoomScale="80" zoomScaleNormal="80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36.5703125" style="6" bestFit="1" customWidth="1"/>
    <col min="14" max="14" width="25.7109375" style="6" bestFit="1" customWidth="1"/>
  </cols>
  <sheetData>
    <row r="1" spans="1:19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s="6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s="6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s="6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s="6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s="6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s="6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s="6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s="6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s="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s="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s="6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s="6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s="6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s="6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s="6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s="6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  <row r="10" spans="1:19" x14ac:dyDescent="0.25">
      <c r="A10" s="5">
        <v>45151</v>
      </c>
      <c r="B10" s="6" t="s">
        <v>317</v>
      </c>
      <c r="C10">
        <v>2.71</v>
      </c>
      <c r="D10">
        <v>3.43</v>
      </c>
      <c r="E10">
        <v>2.48</v>
      </c>
      <c r="F10">
        <v>404</v>
      </c>
      <c r="G10">
        <v>1.84</v>
      </c>
      <c r="H10">
        <v>1.98</v>
      </c>
      <c r="I10">
        <v>1.6020000000000001</v>
      </c>
      <c r="J10" t="s">
        <v>154</v>
      </c>
      <c r="K10">
        <v>1.369</v>
      </c>
      <c r="M10">
        <v>30</v>
      </c>
      <c r="N10" s="6" t="s">
        <v>26</v>
      </c>
      <c r="O10">
        <v>404</v>
      </c>
      <c r="P10">
        <v>2.0499999999999998</v>
      </c>
      <c r="Q10">
        <v>2.42</v>
      </c>
      <c r="R10">
        <v>404</v>
      </c>
      <c r="S10">
        <v>404</v>
      </c>
    </row>
    <row r="11" spans="1:19" x14ac:dyDescent="0.25">
      <c r="A11" s="5">
        <v>45151</v>
      </c>
      <c r="B11" s="6" t="s">
        <v>318</v>
      </c>
      <c r="C11">
        <v>2.06</v>
      </c>
      <c r="D11">
        <v>3.62</v>
      </c>
      <c r="E11">
        <v>3.27</v>
      </c>
      <c r="F11">
        <v>404</v>
      </c>
      <c r="G11">
        <v>1.694</v>
      </c>
      <c r="H11">
        <v>2.15</v>
      </c>
      <c r="I11">
        <v>1.4970000000000001</v>
      </c>
      <c r="J11" t="s">
        <v>154</v>
      </c>
      <c r="K11">
        <v>404</v>
      </c>
      <c r="M11">
        <v>23</v>
      </c>
      <c r="N11" s="6" t="s">
        <v>26</v>
      </c>
      <c r="O11">
        <v>404</v>
      </c>
      <c r="P11">
        <v>1.8620000000000001</v>
      </c>
      <c r="Q11">
        <v>2.15</v>
      </c>
      <c r="R11">
        <v>2.4</v>
      </c>
      <c r="S11">
        <v>404</v>
      </c>
    </row>
    <row r="12" spans="1:19" x14ac:dyDescent="0.25">
      <c r="A12" s="5">
        <v>45151</v>
      </c>
      <c r="B12" s="6" t="s">
        <v>319</v>
      </c>
      <c r="C12">
        <v>1.877</v>
      </c>
      <c r="D12">
        <v>3.81</v>
      </c>
      <c r="E12">
        <v>3.72</v>
      </c>
      <c r="F12">
        <v>404</v>
      </c>
      <c r="G12">
        <v>1.6619999999999999</v>
      </c>
      <c r="H12">
        <v>2.2000000000000002</v>
      </c>
      <c r="I12">
        <v>1.4710000000000001</v>
      </c>
      <c r="J12" t="s">
        <v>154</v>
      </c>
      <c r="K12">
        <v>404</v>
      </c>
      <c r="M12">
        <v>4</v>
      </c>
      <c r="N12" s="6" t="s">
        <v>26</v>
      </c>
      <c r="O12">
        <v>404</v>
      </c>
      <c r="P12">
        <v>1.84</v>
      </c>
      <c r="Q12">
        <v>2.09</v>
      </c>
      <c r="R12">
        <v>2.35</v>
      </c>
      <c r="S12">
        <v>404</v>
      </c>
    </row>
    <row r="13" spans="1:19" x14ac:dyDescent="0.25">
      <c r="A13" s="5">
        <v>45152</v>
      </c>
      <c r="B13" s="9" t="s">
        <v>320</v>
      </c>
      <c r="C13" s="40">
        <v>1.5980000000000001</v>
      </c>
      <c r="D13" s="40">
        <v>4.07</v>
      </c>
      <c r="E13" s="40">
        <v>6.26</v>
      </c>
      <c r="F13" s="40">
        <v>3.42</v>
      </c>
      <c r="G13" s="40">
        <v>2.0499999999999998</v>
      </c>
      <c r="H13" s="40">
        <v>1.8540000000000001</v>
      </c>
      <c r="I13" s="40">
        <v>1.7869999999999999</v>
      </c>
      <c r="J13" t="s">
        <v>154</v>
      </c>
      <c r="K13">
        <v>1.534</v>
      </c>
      <c r="M13">
        <v>38</v>
      </c>
      <c r="N13" s="6" t="s">
        <v>117</v>
      </c>
      <c r="O13">
        <v>404</v>
      </c>
      <c r="P13">
        <v>2.34</v>
      </c>
      <c r="Q13">
        <v>2.89</v>
      </c>
      <c r="R13">
        <v>404</v>
      </c>
      <c r="S13">
        <v>3.61</v>
      </c>
    </row>
    <row r="14" spans="1:19" x14ac:dyDescent="0.25">
      <c r="A14" s="5">
        <v>45157</v>
      </c>
      <c r="B14" s="6" t="s">
        <v>321</v>
      </c>
      <c r="C14" s="40">
        <v>404</v>
      </c>
      <c r="D14" s="40">
        <v>404</v>
      </c>
      <c r="E14" s="40">
        <v>404</v>
      </c>
      <c r="F14" s="40">
        <v>404</v>
      </c>
      <c r="G14" s="40">
        <v>404</v>
      </c>
      <c r="H14" s="40">
        <v>404</v>
      </c>
      <c r="I14" s="40">
        <v>404</v>
      </c>
      <c r="J14" t="s">
        <v>154</v>
      </c>
      <c r="K14">
        <v>404</v>
      </c>
      <c r="M14">
        <v>33</v>
      </c>
      <c r="N14" s="6" t="s">
        <v>322</v>
      </c>
      <c r="O14">
        <v>404</v>
      </c>
      <c r="P14">
        <v>404</v>
      </c>
      <c r="Q14">
        <v>404</v>
      </c>
      <c r="R14">
        <v>404</v>
      </c>
      <c r="S14">
        <v>404</v>
      </c>
    </row>
    <row r="15" spans="1:19" x14ac:dyDescent="0.25">
      <c r="A15" s="5">
        <v>45158</v>
      </c>
      <c r="B15" s="6" t="s">
        <v>323</v>
      </c>
      <c r="C15" s="40">
        <v>1.427</v>
      </c>
      <c r="D15" s="40">
        <v>4.74</v>
      </c>
      <c r="E15" s="40">
        <v>6.57</v>
      </c>
      <c r="F15" s="40">
        <v>404</v>
      </c>
      <c r="G15" s="40">
        <v>1.6839999999999999</v>
      </c>
      <c r="H15" s="40">
        <v>2.16</v>
      </c>
      <c r="I15" s="40">
        <v>1.4950000000000001</v>
      </c>
      <c r="J15" t="s">
        <v>154</v>
      </c>
      <c r="K15">
        <v>404</v>
      </c>
      <c r="M15">
        <v>18</v>
      </c>
      <c r="N15" s="6" t="s">
        <v>26</v>
      </c>
      <c r="O15">
        <v>404</v>
      </c>
      <c r="P15">
        <v>1.869</v>
      </c>
      <c r="Q15">
        <v>2.14</v>
      </c>
      <c r="R15">
        <v>2.4</v>
      </c>
      <c r="S15">
        <v>404</v>
      </c>
    </row>
    <row r="16" spans="1:19" x14ac:dyDescent="0.25">
      <c r="A16" s="5">
        <v>45165</v>
      </c>
      <c r="B16" s="6" t="s">
        <v>326</v>
      </c>
      <c r="C16" s="40">
        <v>1.6060000000000001</v>
      </c>
      <c r="D16" s="40">
        <v>4.13</v>
      </c>
      <c r="E16" s="40">
        <v>6.04</v>
      </c>
      <c r="F16" s="40">
        <v>3.37</v>
      </c>
      <c r="G16" s="40">
        <v>2.0699999999999998</v>
      </c>
      <c r="H16" s="40">
        <v>1.833</v>
      </c>
      <c r="I16" s="40">
        <v>1.8606</v>
      </c>
      <c r="J16" t="s">
        <v>154</v>
      </c>
      <c r="K16">
        <v>1.5489999999999999</v>
      </c>
      <c r="M16">
        <v>65</v>
      </c>
      <c r="N16" s="6" t="s">
        <v>117</v>
      </c>
      <c r="O16">
        <v>404</v>
      </c>
      <c r="P16">
        <v>2.37</v>
      </c>
      <c r="Q16">
        <v>2.95</v>
      </c>
      <c r="R16">
        <v>404</v>
      </c>
      <c r="S16">
        <v>3.68</v>
      </c>
    </row>
    <row r="17" spans="1:19" x14ac:dyDescent="0.25">
      <c r="A17" s="5">
        <v>45165</v>
      </c>
      <c r="B17" s="6" t="s">
        <v>327</v>
      </c>
      <c r="C17" s="40">
        <v>1.478</v>
      </c>
      <c r="D17" s="40">
        <v>4.3899999999999997</v>
      </c>
      <c r="E17" s="40">
        <v>7.85</v>
      </c>
      <c r="F17" s="40">
        <v>3.45</v>
      </c>
      <c r="G17" s="40">
        <v>2.02</v>
      </c>
      <c r="H17" s="40">
        <v>1.869</v>
      </c>
      <c r="I17" s="40">
        <v>1.7689999999999999</v>
      </c>
      <c r="J17" t="s">
        <v>154</v>
      </c>
      <c r="K17">
        <v>1.5229999999999999</v>
      </c>
      <c r="M17">
        <v>41</v>
      </c>
      <c r="N17" s="6" t="s">
        <v>117</v>
      </c>
      <c r="O17">
        <v>404</v>
      </c>
      <c r="P17">
        <v>2.2999999999999998</v>
      </c>
      <c r="Q17">
        <v>2.82</v>
      </c>
      <c r="R17">
        <v>404</v>
      </c>
      <c r="S17">
        <v>3.51</v>
      </c>
    </row>
    <row r="18" spans="1:19" x14ac:dyDescent="0.25">
      <c r="A18" s="5">
        <v>45165</v>
      </c>
      <c r="B18" s="6" t="s">
        <v>328</v>
      </c>
      <c r="C18" s="40">
        <v>2.23</v>
      </c>
      <c r="D18" s="40">
        <v>3.49</v>
      </c>
      <c r="E18" s="40">
        <v>3.04</v>
      </c>
      <c r="F18" s="40">
        <v>404</v>
      </c>
      <c r="G18" s="40">
        <v>1.8129999999999999</v>
      </c>
      <c r="H18" s="40">
        <v>2.02</v>
      </c>
      <c r="I18" s="40">
        <v>1.5880000000000001</v>
      </c>
      <c r="J18" t="s">
        <v>154</v>
      </c>
      <c r="K18">
        <v>1.3660000000000001</v>
      </c>
      <c r="M18">
        <v>14</v>
      </c>
      <c r="N18" s="6" t="s">
        <v>26</v>
      </c>
      <c r="O18">
        <v>404</v>
      </c>
      <c r="P18">
        <v>2.0099999999999998</v>
      </c>
      <c r="Q18">
        <v>2.34</v>
      </c>
      <c r="R18">
        <v>404</v>
      </c>
      <c r="S18">
        <v>404</v>
      </c>
    </row>
    <row r="19" spans="1:19" x14ac:dyDescent="0.25">
      <c r="A19" s="5">
        <v>45169</v>
      </c>
      <c r="B19" s="6" t="s">
        <v>329</v>
      </c>
      <c r="C19" s="40">
        <v>3.13</v>
      </c>
      <c r="D19" s="40">
        <v>3.39</v>
      </c>
      <c r="E19" s="40">
        <v>2.23</v>
      </c>
      <c r="F19" s="40">
        <v>404</v>
      </c>
      <c r="G19" s="40">
        <v>1.877</v>
      </c>
      <c r="H19" s="40">
        <v>1.9430000000000001</v>
      </c>
      <c r="I19" s="40">
        <v>1.6359999999999999</v>
      </c>
      <c r="J19" t="s">
        <v>154</v>
      </c>
      <c r="K19">
        <v>1.403</v>
      </c>
      <c r="M19">
        <v>32</v>
      </c>
      <c r="N19" s="6" t="s">
        <v>26</v>
      </c>
      <c r="O19">
        <v>404</v>
      </c>
      <c r="P19">
        <v>2.1</v>
      </c>
      <c r="Q19">
        <v>2.4700000000000002</v>
      </c>
      <c r="R19">
        <v>404</v>
      </c>
      <c r="S19">
        <v>404</v>
      </c>
    </row>
  </sheetData>
  <conditionalFormatting sqref="K1">
    <cfRule type="cellIs" dxfId="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7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625.49759999999992</v>
      </c>
      <c r="H2" s="28">
        <f>G2-D$25</f>
        <v>253.17759999999993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632.94399999999996</v>
      </c>
      <c r="H3" s="28">
        <f>G3-D$25</f>
        <v>260.62399999999997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4"/>
      <c r="E13" s="84"/>
      <c r="F13" s="84"/>
      <c r="G13" s="85"/>
      <c r="H13" s="84"/>
      <c r="I13" s="84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D24*2</f>
        <v>372.32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513.80159999999989</v>
      </c>
      <c r="E26" s="28"/>
      <c r="F26" s="19"/>
      <c r="G26" s="20"/>
      <c r="H26" s="21"/>
      <c r="I26" s="22"/>
    </row>
    <row r="27" spans="1:9" x14ac:dyDescent="0.25">
      <c r="A27" s="6"/>
      <c r="B27" s="29" t="s">
        <v>325</v>
      </c>
      <c r="C27" s="6"/>
      <c r="D27" s="13">
        <f>D26/D22*100</f>
        <v>2.7599999999999993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6" priority="1" operator="greaterThan">
      <formula>0</formula>
    </cfRule>
    <cfRule type="cellIs" dxfId="5" priority="2" operator="lessThan">
      <formula>-240.63</formula>
    </cfRule>
    <cfRule type="cellIs" dxfId="4" priority="3" operator="greaterThan">
      <formula>0</formula>
    </cfRule>
  </conditionalFormatting>
  <conditionalFormatting sqref="H2:H12">
    <cfRule type="cellIs" dxfId="3" priority="4" operator="lessThan">
      <formula>0</formula>
    </cfRule>
    <cfRule type="cellIs" dxfId="2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I4" workbookViewId="0">
      <selection sqref="A1:S20"/>
    </sheetView>
  </sheetViews>
  <sheetFormatPr defaultRowHeight="15" x14ac:dyDescent="0.25"/>
  <cols>
    <col min="1" max="1" width="10.7109375" bestFit="1" customWidth="1"/>
    <col min="2" max="2" width="29.85546875" bestFit="1" customWidth="1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45171</v>
      </c>
      <c r="B2" t="s">
        <v>330</v>
      </c>
      <c r="C2">
        <v>5.88</v>
      </c>
      <c r="D2">
        <v>4.9800000000000004</v>
      </c>
      <c r="E2">
        <v>1.512</v>
      </c>
      <c r="F2">
        <v>404</v>
      </c>
      <c r="G2">
        <v>1.4359999999999999</v>
      </c>
      <c r="H2">
        <v>2.9</v>
      </c>
      <c r="I2">
        <v>1.3067</v>
      </c>
      <c r="J2" t="s">
        <v>154</v>
      </c>
      <c r="K2">
        <v>404</v>
      </c>
      <c r="M2">
        <v>62</v>
      </c>
      <c r="N2" s="6" t="s">
        <v>43</v>
      </c>
      <c r="O2">
        <v>404</v>
      </c>
      <c r="P2">
        <v>1.526</v>
      </c>
      <c r="Q2">
        <v>1.653</v>
      </c>
      <c r="R2">
        <v>1.8839999999999999</v>
      </c>
      <c r="S2">
        <v>2.09</v>
      </c>
    </row>
    <row r="3" spans="1:19" x14ac:dyDescent="0.25">
      <c r="A3" s="5">
        <v>45171</v>
      </c>
      <c r="B3" t="s">
        <v>331</v>
      </c>
      <c r="C3">
        <v>2.79</v>
      </c>
      <c r="D3">
        <v>3.76</v>
      </c>
      <c r="E3">
        <v>2.48</v>
      </c>
      <c r="F3">
        <v>4.9400000000000004</v>
      </c>
      <c r="G3">
        <v>1.645</v>
      </c>
      <c r="H3">
        <v>2.35</v>
      </c>
      <c r="I3">
        <v>404</v>
      </c>
      <c r="J3" t="s">
        <v>154</v>
      </c>
      <c r="K3">
        <v>404</v>
      </c>
      <c r="M3">
        <v>68</v>
      </c>
      <c r="N3" s="6" t="s">
        <v>80</v>
      </c>
      <c r="O3">
        <v>404</v>
      </c>
      <c r="P3">
        <v>1.7929999999999999</v>
      </c>
      <c r="Q3">
        <v>2.0299999999999998</v>
      </c>
      <c r="R3">
        <v>2.29</v>
      </c>
      <c r="S3">
        <v>2.56</v>
      </c>
    </row>
    <row r="4" spans="1:19" x14ac:dyDescent="0.25">
      <c r="A4" s="5">
        <v>45171</v>
      </c>
      <c r="B4" t="s">
        <v>332</v>
      </c>
      <c r="C4">
        <v>1.694</v>
      </c>
      <c r="D4">
        <v>4.0999999999999996</v>
      </c>
      <c r="E4">
        <v>5.08</v>
      </c>
      <c r="F4">
        <v>3.82</v>
      </c>
      <c r="G4">
        <v>1.8839999999999999</v>
      </c>
      <c r="H4">
        <v>2.0099999999999998</v>
      </c>
      <c r="I4">
        <v>1.657</v>
      </c>
      <c r="J4" t="s">
        <v>154</v>
      </c>
      <c r="K4">
        <v>1.4339999999999999</v>
      </c>
      <c r="M4">
        <v>49</v>
      </c>
      <c r="N4" s="6" t="s">
        <v>80</v>
      </c>
      <c r="O4">
        <v>404</v>
      </c>
      <c r="P4">
        <v>2.12</v>
      </c>
      <c r="Q4">
        <v>2.54</v>
      </c>
      <c r="R4">
        <v>404</v>
      </c>
      <c r="S4">
        <v>3.2</v>
      </c>
    </row>
    <row r="5" spans="1:19" x14ac:dyDescent="0.25">
      <c r="A5" s="5">
        <v>45172</v>
      </c>
      <c r="B5" t="s">
        <v>333</v>
      </c>
      <c r="C5">
        <v>2.11</v>
      </c>
      <c r="D5">
        <v>3.32</v>
      </c>
      <c r="E5">
        <v>3.96</v>
      </c>
      <c r="F5">
        <v>3.11</v>
      </c>
      <c r="G5">
        <v>2.25</v>
      </c>
      <c r="H5">
        <v>1.6990000000000001</v>
      </c>
      <c r="I5">
        <v>1.9610000000000001</v>
      </c>
      <c r="J5" t="s">
        <v>154</v>
      </c>
      <c r="K5">
        <v>1.657</v>
      </c>
      <c r="N5" s="6" t="s">
        <v>117</v>
      </c>
      <c r="O5">
        <v>1.4970000000000001</v>
      </c>
      <c r="P5">
        <v>2.63</v>
      </c>
      <c r="Q5">
        <v>404</v>
      </c>
      <c r="R5">
        <v>404</v>
      </c>
      <c r="S5">
        <v>4.1100000000000003</v>
      </c>
    </row>
    <row r="6" spans="1:19" x14ac:dyDescent="0.25">
      <c r="A6" s="5">
        <v>45172</v>
      </c>
      <c r="B6" t="s">
        <v>334</v>
      </c>
      <c r="C6">
        <v>2.11</v>
      </c>
      <c r="D6">
        <v>3.54</v>
      </c>
      <c r="E6">
        <v>3.25</v>
      </c>
      <c r="F6">
        <v>404</v>
      </c>
      <c r="G6">
        <v>1.8260000000000001</v>
      </c>
      <c r="H6">
        <v>2</v>
      </c>
      <c r="I6">
        <v>1.6020000000000001</v>
      </c>
      <c r="J6" t="s">
        <v>154</v>
      </c>
      <c r="K6">
        <v>1.3779999999999999</v>
      </c>
      <c r="N6" s="6" t="s">
        <v>26</v>
      </c>
      <c r="O6">
        <v>404</v>
      </c>
      <c r="P6">
        <v>2.0299999999999998</v>
      </c>
      <c r="Q6">
        <v>2.38</v>
      </c>
      <c r="R6">
        <v>404</v>
      </c>
      <c r="S6">
        <v>404</v>
      </c>
    </row>
    <row r="7" spans="1:19" x14ac:dyDescent="0.25">
      <c r="A7" s="5">
        <v>45172</v>
      </c>
      <c r="B7" t="s">
        <v>335</v>
      </c>
      <c r="C7">
        <v>1.99</v>
      </c>
      <c r="D7">
        <v>3.67</v>
      </c>
      <c r="E7">
        <v>3.43</v>
      </c>
      <c r="F7">
        <v>404</v>
      </c>
      <c r="G7">
        <v>1.704</v>
      </c>
      <c r="H7">
        <v>2.13</v>
      </c>
      <c r="I7">
        <v>1.502</v>
      </c>
      <c r="J7" t="s">
        <v>154</v>
      </c>
      <c r="K7">
        <v>404</v>
      </c>
      <c r="N7" s="6" t="s">
        <v>26</v>
      </c>
      <c r="O7">
        <v>404</v>
      </c>
      <c r="P7">
        <v>1.8919999999999999</v>
      </c>
      <c r="Q7">
        <v>2.17</v>
      </c>
      <c r="R7">
        <v>2.44</v>
      </c>
      <c r="S7">
        <v>404</v>
      </c>
    </row>
    <row r="8" spans="1:19" x14ac:dyDescent="0.25">
      <c r="A8" s="5">
        <v>45183</v>
      </c>
      <c r="B8" t="s">
        <v>336</v>
      </c>
      <c r="C8">
        <v>2.65</v>
      </c>
      <c r="D8">
        <v>3.12</v>
      </c>
      <c r="E8">
        <v>3.04</v>
      </c>
      <c r="F8">
        <v>2.71</v>
      </c>
      <c r="G8">
        <v>2.61</v>
      </c>
      <c r="H8">
        <v>1.5369999999999999</v>
      </c>
      <c r="I8">
        <v>2.266</v>
      </c>
      <c r="J8" t="s">
        <v>154</v>
      </c>
      <c r="K8">
        <v>1.909</v>
      </c>
      <c r="M8">
        <v>60</v>
      </c>
      <c r="N8" s="6" t="s">
        <v>117</v>
      </c>
      <c r="O8">
        <v>1.649</v>
      </c>
      <c r="P8">
        <v>404</v>
      </c>
      <c r="Q8">
        <v>404</v>
      </c>
      <c r="R8">
        <v>404</v>
      </c>
      <c r="S8">
        <v>5.17</v>
      </c>
    </row>
    <row r="9" spans="1:19" x14ac:dyDescent="0.25">
      <c r="A9" s="5">
        <v>45184</v>
      </c>
      <c r="B9" t="s">
        <v>337</v>
      </c>
      <c r="C9">
        <v>2.84</v>
      </c>
      <c r="D9">
        <v>3.51</v>
      </c>
      <c r="E9">
        <v>2.56</v>
      </c>
      <c r="F9">
        <v>4</v>
      </c>
      <c r="G9">
        <v>1.877</v>
      </c>
      <c r="H9">
        <v>2.0099999999999998</v>
      </c>
      <c r="I9">
        <v>1.641</v>
      </c>
      <c r="J9" t="s">
        <v>154</v>
      </c>
      <c r="K9">
        <v>1.411</v>
      </c>
      <c r="M9">
        <v>54</v>
      </c>
      <c r="N9" s="6" t="s">
        <v>80</v>
      </c>
      <c r="O9">
        <v>404</v>
      </c>
      <c r="P9">
        <v>2.1</v>
      </c>
      <c r="Q9">
        <v>2.5099999999999998</v>
      </c>
      <c r="R9">
        <v>404</v>
      </c>
      <c r="S9">
        <v>3.15</v>
      </c>
    </row>
    <row r="10" spans="1:19" x14ac:dyDescent="0.25">
      <c r="A10" s="5">
        <v>45184</v>
      </c>
      <c r="B10" t="s">
        <v>338</v>
      </c>
      <c r="C10">
        <v>3.47</v>
      </c>
      <c r="D10">
        <v>3.78</v>
      </c>
      <c r="E10">
        <v>2.0299999999999998</v>
      </c>
      <c r="F10">
        <v>4.74</v>
      </c>
      <c r="G10">
        <v>1.621</v>
      </c>
      <c r="H10">
        <v>2.3199999999999998</v>
      </c>
      <c r="I10">
        <v>404</v>
      </c>
      <c r="J10" t="s">
        <v>154</v>
      </c>
      <c r="K10">
        <v>404</v>
      </c>
      <c r="M10">
        <v>60</v>
      </c>
      <c r="N10" s="6" t="s">
        <v>339</v>
      </c>
      <c r="O10">
        <v>404</v>
      </c>
      <c r="P10">
        <v>1.7629999999999999</v>
      </c>
      <c r="Q10">
        <v>2.0099999999999998</v>
      </c>
      <c r="R10">
        <v>2.27</v>
      </c>
      <c r="S10">
        <v>2.5299999999999998</v>
      </c>
    </row>
    <row r="11" spans="1:19" x14ac:dyDescent="0.25">
      <c r="A11" s="5">
        <v>45189</v>
      </c>
      <c r="B11" t="s">
        <v>340</v>
      </c>
      <c r="C11">
        <v>3.08</v>
      </c>
      <c r="D11">
        <v>3.23</v>
      </c>
      <c r="E11">
        <v>2.54</v>
      </c>
      <c r="F11">
        <v>2.98</v>
      </c>
      <c r="G11">
        <v>2.29</v>
      </c>
      <c r="H11">
        <v>1.671</v>
      </c>
      <c r="I11">
        <v>2.0099999999999998</v>
      </c>
      <c r="J11" t="s">
        <v>154</v>
      </c>
      <c r="K11">
        <v>1.704</v>
      </c>
      <c r="M11">
        <v>29</v>
      </c>
      <c r="N11" s="6" t="s">
        <v>117</v>
      </c>
      <c r="O11">
        <v>1.534</v>
      </c>
      <c r="P11">
        <v>2.69</v>
      </c>
      <c r="Q11">
        <v>404</v>
      </c>
      <c r="R11">
        <v>404</v>
      </c>
      <c r="S11">
        <v>4.2</v>
      </c>
    </row>
    <row r="12" spans="1:19" x14ac:dyDescent="0.25">
      <c r="A12" s="5">
        <v>45189</v>
      </c>
      <c r="B12" t="s">
        <v>341</v>
      </c>
      <c r="C12">
        <v>4.0599999999999996</v>
      </c>
      <c r="D12">
        <v>3.72</v>
      </c>
      <c r="E12">
        <v>1.9430000000000001</v>
      </c>
      <c r="F12">
        <v>4.3099999999999996</v>
      </c>
      <c r="G12">
        <v>1.7689999999999999</v>
      </c>
      <c r="H12">
        <v>2.13</v>
      </c>
      <c r="I12">
        <v>1.5640000000000001</v>
      </c>
      <c r="J12" t="s">
        <v>154</v>
      </c>
      <c r="K12">
        <v>404</v>
      </c>
      <c r="M12">
        <v>32</v>
      </c>
      <c r="N12" s="6" t="s">
        <v>80</v>
      </c>
      <c r="O12">
        <v>404</v>
      </c>
      <c r="P12">
        <v>1.98</v>
      </c>
      <c r="Q12">
        <v>2.2999999999999998</v>
      </c>
      <c r="R12">
        <v>2.61</v>
      </c>
      <c r="S12">
        <v>2.9</v>
      </c>
    </row>
    <row r="13" spans="1:19" x14ac:dyDescent="0.25">
      <c r="A13" s="5">
        <v>45193</v>
      </c>
      <c r="B13" t="s">
        <v>342</v>
      </c>
      <c r="C13">
        <v>1.68</v>
      </c>
      <c r="D13">
        <v>4.43</v>
      </c>
      <c r="E13">
        <v>4.79</v>
      </c>
      <c r="F13">
        <v>404</v>
      </c>
      <c r="G13">
        <v>1.5</v>
      </c>
      <c r="H13">
        <v>2.67</v>
      </c>
      <c r="I13">
        <v>404</v>
      </c>
      <c r="J13" t="s">
        <v>154</v>
      </c>
      <c r="K13">
        <v>404</v>
      </c>
      <c r="M13">
        <v>29</v>
      </c>
      <c r="N13" s="6" t="s">
        <v>134</v>
      </c>
      <c r="O13">
        <v>404</v>
      </c>
      <c r="P13">
        <v>1.613</v>
      </c>
      <c r="Q13">
        <v>1.7749999999999999</v>
      </c>
      <c r="R13">
        <v>2.04</v>
      </c>
      <c r="S13">
        <v>2.27</v>
      </c>
    </row>
    <row r="14" spans="1:19" x14ac:dyDescent="0.25">
      <c r="A14" s="5">
        <v>45193</v>
      </c>
      <c r="B14" t="s">
        <v>343</v>
      </c>
      <c r="C14">
        <v>3.81</v>
      </c>
      <c r="D14">
        <v>3.71</v>
      </c>
      <c r="E14">
        <v>2.0099999999999998</v>
      </c>
      <c r="F14">
        <v>404</v>
      </c>
      <c r="G14">
        <v>1.819</v>
      </c>
      <c r="H14">
        <v>2.06</v>
      </c>
      <c r="I14">
        <v>1.6060000000000001</v>
      </c>
      <c r="J14" t="s">
        <v>154</v>
      </c>
      <c r="K14">
        <v>1.3839999999999999</v>
      </c>
      <c r="M14">
        <v>23</v>
      </c>
      <c r="N14" s="6" t="s">
        <v>52</v>
      </c>
      <c r="O14">
        <v>1.31</v>
      </c>
      <c r="P14">
        <v>2.0499999999999998</v>
      </c>
      <c r="Q14">
        <v>2.4</v>
      </c>
      <c r="R14">
        <v>2.72</v>
      </c>
      <c r="S14">
        <v>3.01</v>
      </c>
    </row>
    <row r="15" spans="1:19" x14ac:dyDescent="0.25">
      <c r="A15" s="5">
        <v>45193</v>
      </c>
      <c r="B15" t="s">
        <v>344</v>
      </c>
      <c r="C15">
        <v>404</v>
      </c>
      <c r="D15">
        <v>404</v>
      </c>
      <c r="E15">
        <v>404</v>
      </c>
      <c r="F15">
        <v>404</v>
      </c>
      <c r="G15">
        <v>404</v>
      </c>
      <c r="H15">
        <v>404</v>
      </c>
      <c r="I15">
        <v>404</v>
      </c>
      <c r="J15" t="s">
        <v>154</v>
      </c>
      <c r="K15">
        <v>404</v>
      </c>
      <c r="M15">
        <v>35</v>
      </c>
      <c r="N15" s="6" t="s">
        <v>54</v>
      </c>
      <c r="O15">
        <v>404</v>
      </c>
      <c r="P15">
        <v>404</v>
      </c>
      <c r="Q15">
        <v>404</v>
      </c>
      <c r="R15">
        <v>404</v>
      </c>
      <c r="S15">
        <v>404</v>
      </c>
    </row>
    <row r="16" spans="1:19" x14ac:dyDescent="0.25">
      <c r="A16" s="5">
        <v>45193</v>
      </c>
      <c r="B16" t="s">
        <v>345</v>
      </c>
      <c r="C16">
        <v>1.621</v>
      </c>
      <c r="D16">
        <v>4.45</v>
      </c>
      <c r="E16">
        <v>5.28</v>
      </c>
      <c r="F16">
        <v>404</v>
      </c>
      <c r="G16">
        <v>1.54</v>
      </c>
      <c r="H16">
        <v>2.6</v>
      </c>
      <c r="I16">
        <v>1.38</v>
      </c>
      <c r="J16" t="s">
        <v>154</v>
      </c>
      <c r="K16">
        <v>1.2270000000000001</v>
      </c>
      <c r="M16">
        <v>43</v>
      </c>
      <c r="N16" s="6" t="s">
        <v>43</v>
      </c>
      <c r="O16">
        <v>404</v>
      </c>
      <c r="P16">
        <v>1.657</v>
      </c>
      <c r="Q16">
        <v>1.84</v>
      </c>
      <c r="R16">
        <v>2.09</v>
      </c>
      <c r="S16">
        <v>2.34</v>
      </c>
    </row>
    <row r="17" spans="1:19" x14ac:dyDescent="0.25">
      <c r="A17" s="5">
        <v>45192</v>
      </c>
      <c r="B17" t="s">
        <v>346</v>
      </c>
      <c r="C17">
        <v>404</v>
      </c>
      <c r="D17">
        <v>404</v>
      </c>
      <c r="E17">
        <v>404</v>
      </c>
      <c r="F17">
        <v>404</v>
      </c>
      <c r="G17">
        <v>404</v>
      </c>
      <c r="H17">
        <v>404</v>
      </c>
      <c r="I17">
        <v>404</v>
      </c>
      <c r="J17" t="s">
        <v>154</v>
      </c>
      <c r="K17">
        <v>404</v>
      </c>
      <c r="M17">
        <v>15</v>
      </c>
      <c r="N17" s="6" t="s">
        <v>78</v>
      </c>
      <c r="O17">
        <v>404</v>
      </c>
      <c r="P17">
        <v>404</v>
      </c>
      <c r="Q17">
        <v>404</v>
      </c>
      <c r="R17">
        <v>404</v>
      </c>
      <c r="S17">
        <v>404</v>
      </c>
    </row>
    <row r="18" spans="1:19" x14ac:dyDescent="0.25">
      <c r="A18" s="5">
        <v>45194</v>
      </c>
      <c r="B18" t="s">
        <v>347</v>
      </c>
      <c r="C18">
        <v>1.8620000000000001</v>
      </c>
      <c r="D18">
        <v>3.79</v>
      </c>
      <c r="E18">
        <v>4.3899999999999997</v>
      </c>
      <c r="F18">
        <v>3.9</v>
      </c>
      <c r="G18">
        <v>1.8839999999999999</v>
      </c>
      <c r="H18">
        <v>2.0099999999999998</v>
      </c>
      <c r="I18">
        <v>1.653</v>
      </c>
      <c r="J18" t="s">
        <v>154</v>
      </c>
      <c r="K18">
        <v>1.423</v>
      </c>
      <c r="M18">
        <v>38</v>
      </c>
      <c r="N18" s="6" t="s">
        <v>80</v>
      </c>
      <c r="O18">
        <v>404</v>
      </c>
      <c r="P18">
        <v>2.11</v>
      </c>
      <c r="Q18">
        <v>2.52</v>
      </c>
      <c r="R18">
        <v>404</v>
      </c>
      <c r="S18">
        <v>3.16</v>
      </c>
    </row>
    <row r="19" spans="1:19" x14ac:dyDescent="0.25">
      <c r="A19" s="5">
        <v>45200</v>
      </c>
      <c r="B19" t="s">
        <v>348</v>
      </c>
      <c r="C19">
        <v>2.2200000000000002</v>
      </c>
      <c r="D19">
        <v>3.38</v>
      </c>
      <c r="E19">
        <v>3.54</v>
      </c>
      <c r="F19">
        <v>3.67</v>
      </c>
      <c r="G19">
        <v>2</v>
      </c>
      <c r="H19">
        <v>1.8839999999999999</v>
      </c>
      <c r="I19">
        <v>1.74</v>
      </c>
      <c r="J19" t="s">
        <v>154</v>
      </c>
      <c r="K19">
        <v>1.4850000000000001</v>
      </c>
      <c r="M19">
        <v>41</v>
      </c>
      <c r="N19" s="6" t="s">
        <v>151</v>
      </c>
      <c r="O19">
        <v>404</v>
      </c>
      <c r="P19">
        <v>2.2799999999999998</v>
      </c>
      <c r="Q19">
        <v>2.78</v>
      </c>
      <c r="R19">
        <v>404</v>
      </c>
      <c r="S19">
        <v>3.46</v>
      </c>
    </row>
    <row r="20" spans="1:19" x14ac:dyDescent="0.25">
      <c r="A20" s="5">
        <v>45200</v>
      </c>
      <c r="B20" t="s">
        <v>349</v>
      </c>
      <c r="C20">
        <v>3.04</v>
      </c>
      <c r="D20">
        <v>3.6</v>
      </c>
      <c r="E20">
        <v>2.37</v>
      </c>
      <c r="F20">
        <v>404</v>
      </c>
      <c r="G20">
        <v>1.83</v>
      </c>
      <c r="H20">
        <v>2.08</v>
      </c>
      <c r="I20">
        <v>1.595</v>
      </c>
      <c r="J20" t="s">
        <v>154</v>
      </c>
      <c r="K20">
        <v>1.373</v>
      </c>
      <c r="M20">
        <v>30</v>
      </c>
      <c r="N20" s="6" t="s">
        <v>43</v>
      </c>
      <c r="O20">
        <v>1.3</v>
      </c>
      <c r="P20">
        <v>2.0299999999999998</v>
      </c>
      <c r="Q20">
        <v>2.37</v>
      </c>
      <c r="R20">
        <v>2.68</v>
      </c>
      <c r="S20">
        <v>2.97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topLeftCell="A6" workbookViewId="0">
      <selection activeCell="A7" sqref="A7"/>
    </sheetView>
  </sheetViews>
  <sheetFormatPr defaultRowHeight="15" x14ac:dyDescent="0.25"/>
  <cols>
    <col min="1" max="1" width="10.7109375" bestFit="1" customWidth="1"/>
    <col min="2" max="2" width="31" style="6" bestFit="1" customWidth="1"/>
    <col min="14" max="14" width="31.28515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45200</v>
      </c>
      <c r="B2" s="6" t="s">
        <v>348</v>
      </c>
      <c r="C2">
        <v>2.2200000000000002</v>
      </c>
      <c r="D2">
        <v>3.38</v>
      </c>
      <c r="E2">
        <v>3.54</v>
      </c>
      <c r="F2">
        <v>3.67</v>
      </c>
      <c r="G2">
        <v>2</v>
      </c>
      <c r="H2">
        <v>1.8839999999999999</v>
      </c>
      <c r="I2">
        <v>1.74</v>
      </c>
      <c r="J2" t="s">
        <v>154</v>
      </c>
      <c r="K2">
        <v>1.4850000000000001</v>
      </c>
      <c r="M2">
        <v>41</v>
      </c>
      <c r="N2" s="6" t="s">
        <v>151</v>
      </c>
      <c r="O2">
        <v>404</v>
      </c>
      <c r="P2">
        <v>2.2799999999999998</v>
      </c>
      <c r="Q2">
        <v>2.78</v>
      </c>
      <c r="R2">
        <v>404</v>
      </c>
      <c r="S2">
        <v>3.46</v>
      </c>
    </row>
    <row r="3" spans="1:19" x14ac:dyDescent="0.25">
      <c r="A3" s="5">
        <v>45200</v>
      </c>
      <c r="B3" s="6" t="s">
        <v>349</v>
      </c>
      <c r="C3">
        <v>3.04</v>
      </c>
      <c r="D3">
        <v>3.6</v>
      </c>
      <c r="E3">
        <v>2.37</v>
      </c>
      <c r="F3">
        <v>404</v>
      </c>
      <c r="G3">
        <v>1.83</v>
      </c>
      <c r="H3">
        <v>2.08</v>
      </c>
      <c r="I3">
        <v>1.595</v>
      </c>
      <c r="J3" t="s">
        <v>154</v>
      </c>
      <c r="K3">
        <v>1.373</v>
      </c>
      <c r="M3">
        <v>30</v>
      </c>
      <c r="N3" s="6" t="s">
        <v>43</v>
      </c>
      <c r="O3">
        <v>1.3</v>
      </c>
      <c r="P3">
        <v>2.0299999999999998</v>
      </c>
      <c r="Q3">
        <v>2.37</v>
      </c>
      <c r="R3">
        <v>2.68</v>
      </c>
      <c r="S3">
        <v>2.97</v>
      </c>
    </row>
    <row r="4" spans="1:19" x14ac:dyDescent="0.25">
      <c r="A4" s="5">
        <v>45201</v>
      </c>
      <c r="B4" s="6" t="s">
        <v>350</v>
      </c>
      <c r="C4">
        <v>1.48</v>
      </c>
      <c r="D4">
        <v>4.4000000000000004</v>
      </c>
      <c r="E4">
        <v>7.73</v>
      </c>
      <c r="F4">
        <v>3.82</v>
      </c>
      <c r="G4">
        <v>1.8919999999999999</v>
      </c>
      <c r="H4">
        <v>2</v>
      </c>
      <c r="I4">
        <v>1.653</v>
      </c>
      <c r="J4" t="s">
        <v>154</v>
      </c>
      <c r="K4">
        <v>1.431</v>
      </c>
      <c r="M4">
        <v>26</v>
      </c>
      <c r="N4" s="6" t="s">
        <v>52</v>
      </c>
      <c r="O4">
        <v>1.34</v>
      </c>
      <c r="P4">
        <v>2.11</v>
      </c>
      <c r="Q4">
        <v>2.52</v>
      </c>
      <c r="R4">
        <v>2.83</v>
      </c>
      <c r="S4">
        <v>3.15</v>
      </c>
    </row>
    <row r="5" spans="1:19" x14ac:dyDescent="0.25">
      <c r="A5" s="5">
        <v>45202</v>
      </c>
      <c r="B5" s="6" t="s">
        <v>351</v>
      </c>
      <c r="C5">
        <v>2.06</v>
      </c>
      <c r="D5">
        <v>3.59</v>
      </c>
      <c r="E5">
        <v>3.71</v>
      </c>
      <c r="F5">
        <v>3.78</v>
      </c>
      <c r="G5">
        <v>1.909</v>
      </c>
      <c r="H5">
        <v>1.952</v>
      </c>
      <c r="I5">
        <v>1.671</v>
      </c>
      <c r="J5" t="s">
        <v>154</v>
      </c>
      <c r="K5">
        <v>1.4379999999999999</v>
      </c>
      <c r="M5">
        <v>36</v>
      </c>
      <c r="N5" s="6" t="s">
        <v>36</v>
      </c>
      <c r="O5">
        <v>404</v>
      </c>
      <c r="P5">
        <v>2.15</v>
      </c>
      <c r="Q5">
        <v>2.58</v>
      </c>
      <c r="R5">
        <v>404</v>
      </c>
      <c r="S5">
        <v>3.23</v>
      </c>
    </row>
    <row r="6" spans="1:19" x14ac:dyDescent="0.25">
      <c r="A6" s="5">
        <v>45202</v>
      </c>
      <c r="B6" s="6" t="s">
        <v>352</v>
      </c>
      <c r="C6">
        <v>1.657</v>
      </c>
      <c r="D6">
        <v>3.84</v>
      </c>
      <c r="E6">
        <v>6</v>
      </c>
      <c r="F6">
        <v>3.17</v>
      </c>
      <c r="G6">
        <v>2.1800000000000002</v>
      </c>
      <c r="H6">
        <v>1.7350000000000001</v>
      </c>
      <c r="I6">
        <v>1.917</v>
      </c>
      <c r="J6" t="s">
        <v>154</v>
      </c>
      <c r="K6">
        <v>1.625</v>
      </c>
      <c r="M6">
        <v>16</v>
      </c>
      <c r="N6" s="6" t="s">
        <v>80</v>
      </c>
      <c r="O6">
        <v>1.48</v>
      </c>
      <c r="P6">
        <v>2.5499999999999998</v>
      </c>
      <c r="Q6">
        <v>404</v>
      </c>
      <c r="R6">
        <v>404</v>
      </c>
      <c r="S6">
        <v>4</v>
      </c>
    </row>
    <row r="7" spans="1:19" x14ac:dyDescent="0.25">
      <c r="A7" s="5">
        <v>45206</v>
      </c>
      <c r="B7" s="6" t="s">
        <v>353</v>
      </c>
      <c r="C7">
        <v>2.64</v>
      </c>
      <c r="D7">
        <v>2.99</v>
      </c>
      <c r="E7">
        <v>3.18</v>
      </c>
      <c r="F7">
        <v>2.91</v>
      </c>
      <c r="G7">
        <v>2.4300000000000002</v>
      </c>
      <c r="H7">
        <v>1.6060000000000001</v>
      </c>
      <c r="I7">
        <v>2.11</v>
      </c>
      <c r="J7" t="s">
        <v>154</v>
      </c>
      <c r="K7">
        <v>1.7689999999999999</v>
      </c>
      <c r="M7">
        <v>12</v>
      </c>
      <c r="N7" s="6" t="s">
        <v>151</v>
      </c>
      <c r="O7">
        <v>1.5640000000000001</v>
      </c>
      <c r="P7">
        <v>404</v>
      </c>
      <c r="Q7">
        <v>404</v>
      </c>
      <c r="R7">
        <v>404</v>
      </c>
      <c r="S7">
        <v>4.57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4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4"/>
      <c r="E17" s="84"/>
      <c r="F17" s="84"/>
      <c r="G17" s="85"/>
      <c r="H17" s="84"/>
      <c r="I17" s="84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48" priority="1" operator="greaterThan">
      <formula>0</formula>
    </cfRule>
    <cfRule type="cellIs" dxfId="47" priority="2" operator="lessThan">
      <formula>-240.63</formula>
    </cfRule>
    <cfRule type="cellIs" dxfId="46" priority="3" operator="greaterThan">
      <formula>0</formula>
    </cfRule>
  </conditionalFormatting>
  <conditionalFormatting sqref="H2:H16">
    <cfRule type="cellIs" dxfId="45" priority="4" operator="lessThan">
      <formula>0</formula>
    </cfRule>
    <cfRule type="cellIs" dxfId="44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3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699.96159999999998</v>
      </c>
      <c r="H2" s="28">
        <f t="shared" ref="H2:H9" si="0">G2-D$35</f>
        <v>327.64159999999998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-372.32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-372.32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565.92639999999994</v>
      </c>
      <c r="H5" s="28">
        <f t="shared" si="0"/>
        <v>193.60639999999995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673.89919999999995</v>
      </c>
      <c r="H7" s="28">
        <f t="shared" si="0"/>
        <v>301.57919999999996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696.23840000000007</v>
      </c>
      <c r="H8" s="28">
        <f t="shared" si="0"/>
        <v>323.91840000000008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703.6848</v>
      </c>
      <c r="H9" s="28">
        <f t="shared" si="0"/>
        <v>331.3648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651.55999999999995</v>
      </c>
      <c r="H11" s="28">
        <f t="shared" ref="H11:H22" si="1">G11-D$35</f>
        <v>279.23999999999995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688.79200000000003</v>
      </c>
      <c r="H12" s="28">
        <f t="shared" si="1"/>
        <v>316.47200000000004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532.41759999999999</v>
      </c>
      <c r="H13" s="28">
        <f t="shared" si="1"/>
        <v>160.0976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647.83680000000004</v>
      </c>
      <c r="H14" s="28">
        <f t="shared" si="1"/>
        <v>275.51680000000005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647.83680000000004</v>
      </c>
      <c r="H15" s="28">
        <f t="shared" si="1"/>
        <v>275.51680000000005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685.06880000000001</v>
      </c>
      <c r="H16" s="28">
        <f t="shared" si="1"/>
        <v>312.74880000000002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655.28319999999997</v>
      </c>
      <c r="H17" s="28">
        <f t="shared" si="1"/>
        <v>282.96319999999997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618.05119999999999</v>
      </c>
      <c r="H18" s="28">
        <f t="shared" si="1"/>
        <v>245.7312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666.45280000000002</v>
      </c>
      <c r="H19" s="28">
        <f t="shared" si="1"/>
        <v>294.13280000000003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647.83680000000004</v>
      </c>
      <c r="H20" s="28">
        <f t="shared" si="1"/>
        <v>275.51680000000005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-372.32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662.7296</v>
      </c>
      <c r="H22" s="28">
        <f t="shared" si="1"/>
        <v>290.40960000000001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D34*2</f>
        <v>372.32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2997.1759999999999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16.100000000000001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2" priority="1" operator="greaterThan">
      <formula>0</formula>
    </cfRule>
    <cfRule type="cellIs" dxfId="41" priority="2" operator="lessThan">
      <formula>-240.63</formula>
    </cfRule>
    <cfRule type="cellIs" dxfId="40" priority="3" operator="greaterThan">
      <formula>0</formula>
    </cfRule>
  </conditionalFormatting>
  <conditionalFormatting sqref="H2:H23">
    <cfRule type="cellIs" dxfId="39" priority="4" operator="lessThan">
      <formula>0</formula>
    </cfRule>
    <cfRule type="cellIs" dxfId="38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7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6" priority="1" operator="greaterThan">
      <formula>0</formula>
    </cfRule>
    <cfRule type="cellIs" dxfId="35" priority="2" operator="lessThan">
      <formula>-240.63</formula>
    </cfRule>
    <cfRule type="cellIs" dxfId="34" priority="3" operator="greaterThan">
      <formula>0</formula>
    </cfRule>
  </conditionalFormatting>
  <conditionalFormatting sqref="H2:H11">
    <cfRule type="cellIs" dxfId="33" priority="4" operator="lessThan">
      <formula>0</formula>
    </cfRule>
    <cfRule type="cellIs" dxfId="32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3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636.66719999999998</v>
      </c>
      <c r="H2" s="28">
        <f t="shared" ref="H2:H17" si="0">G2-D$32</f>
        <v>264.34719999999999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-372.32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543.58719999999994</v>
      </c>
      <c r="H4" s="28">
        <f t="shared" si="0"/>
        <v>171.26719999999995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-372.32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673.89919999999995</v>
      </c>
      <c r="H7" s="28">
        <f t="shared" si="0"/>
        <v>301.57919999999996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632.94399999999996</v>
      </c>
      <c r="H8" s="28">
        <f t="shared" si="0"/>
        <v>260.62399999999997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-372.32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588.26560000000006</v>
      </c>
      <c r="H10" s="28">
        <f t="shared" si="0"/>
        <v>215.94560000000007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625.49759999999992</v>
      </c>
      <c r="H11" s="28">
        <f t="shared" si="0"/>
        <v>253.17759999999993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685.06880000000001</v>
      </c>
      <c r="H12" s="28">
        <f t="shared" si="0"/>
        <v>312.74880000000002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647.83680000000004</v>
      </c>
      <c r="H13" s="28">
        <f t="shared" si="0"/>
        <v>275.51680000000005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688.79200000000003</v>
      </c>
      <c r="H14" s="28">
        <f t="shared" si="0"/>
        <v>316.47200000000004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718.57759999999996</v>
      </c>
      <c r="H15" s="28">
        <f t="shared" si="0"/>
        <v>346.25759999999997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-372.32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636.66719999999998</v>
      </c>
      <c r="H17" s="28">
        <f t="shared" si="0"/>
        <v>264.34719999999999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1120.6831999999997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6.0199999999999987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30" priority="1" operator="greaterThan">
      <formula>0</formula>
    </cfRule>
    <cfRule type="cellIs" dxfId="29" priority="2" operator="lessThan">
      <formula>-240.63</formula>
    </cfRule>
    <cfRule type="cellIs" dxfId="28" priority="3" operator="greaterThan">
      <formula>0</formula>
    </cfRule>
  </conditionalFormatting>
  <conditionalFormatting sqref="H2:H20">
    <cfRule type="cellIs" dxfId="27" priority="4" operator="lessThan">
      <formula>0</formula>
    </cfRule>
    <cfRule type="cellIs" dxfId="26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outubro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2023-10-05T22:51:37Z</dcterms:modified>
</cp:coreProperties>
</file>